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E252D4BB-A1D5-44D9-B3F5-BC0B8566B677}" xr6:coauthVersionLast="36" xr6:coauthVersionMax="36" xr10:uidLastSave="{00000000-0000-0000-0000-000000000000}"/>
  <bookViews>
    <workbookView xWindow="0" yWindow="0" windowWidth="20490" windowHeight="7545" xr2:uid="{3E3B1007-FB5A-43DA-B921-746902FC8036}"/>
  </bookViews>
  <sheets>
    <sheet name="GCIN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1" l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19" i="1"/>
  <c r="AF18" i="1"/>
  <c r="AE18" i="1"/>
  <c r="AF17" i="1"/>
  <c r="AE17" i="1"/>
  <c r="AE14" i="1"/>
  <c r="H22" i="1" l="1"/>
  <c r="I22" i="1"/>
  <c r="I23" i="1" s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16" i="1"/>
  <c r="G22" i="1"/>
  <c r="G23" i="1" s="1"/>
  <c r="AE7" i="1"/>
  <c r="AE22" i="1" s="1"/>
  <c r="AE23" i="1" s="1"/>
  <c r="AE8" i="1"/>
  <c r="AE9" i="1"/>
  <c r="AE10" i="1"/>
  <c r="AE11" i="1"/>
  <c r="AE12" i="1"/>
  <c r="AE13" i="1"/>
  <c r="AE15" i="1"/>
  <c r="AE20" i="1"/>
  <c r="AE21" i="1"/>
  <c r="AF7" i="1"/>
  <c r="AF8" i="1"/>
  <c r="AF9" i="1"/>
  <c r="AF10" i="1"/>
  <c r="AF11" i="1"/>
  <c r="AF12" i="1"/>
  <c r="AF13" i="1"/>
  <c r="AF15" i="1"/>
  <c r="AF16" i="1"/>
  <c r="AF20" i="1"/>
  <c r="AF21" i="1"/>
  <c r="AF6" i="1"/>
  <c r="AE6" i="1"/>
  <c r="K24" i="1" l="1"/>
  <c r="Q24" i="1" s="1"/>
  <c r="W24" i="1" s="1"/>
  <c r="AC24" i="1" s="1"/>
  <c r="AF22" i="1"/>
  <c r="AF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tc={FF49E5BA-BC12-40F7-90C9-3393ACBAF0E7}</author>
  </authors>
  <commentList>
    <comment ref="D17" authorId="0" shapeId="0" xr:uid="{E6249F8A-0ED1-4752-878C-A8AB18721B67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este nivel ¿Se trata del Caso de Uso sobre analítica para la Caracterización y gestión del talento humano?</t>
        </r>
      </text>
    </comment>
  </commentList>
</comments>
</file>

<file path=xl/sharedStrings.xml><?xml version="1.0" encoding="utf-8"?>
<sst xmlns="http://schemas.openxmlformats.org/spreadsheetml/2006/main" count="101" uniqueCount="66">
  <si>
    <t>EJE</t>
  </si>
  <si>
    <t>N0</t>
  </si>
  <si>
    <t>ACTIVIDADES ESTRATEGICAS</t>
  </si>
  <si>
    <t>JUL</t>
  </si>
  <si>
    <t>AGO</t>
  </si>
  <si>
    <t>SEP</t>
  </si>
  <si>
    <t>OCT</t>
  </si>
  <si>
    <t>NOV</t>
  </si>
  <si>
    <t>DIC</t>
  </si>
  <si>
    <t>TOTAL</t>
  </si>
  <si>
    <t>OBSERVACIONES DE LA EJECUCIÓN</t>
  </si>
  <si>
    <t>P</t>
  </si>
  <si>
    <t>E</t>
  </si>
  <si>
    <t>JUN</t>
  </si>
  <si>
    <t>MAY</t>
  </si>
  <si>
    <t>ABR</t>
  </si>
  <si>
    <t>PRODUCTO / RESULTADO</t>
  </si>
  <si>
    <t>DEPENDENCIA RESPONSABLES</t>
  </si>
  <si>
    <t>Documentación actualizada</t>
  </si>
  <si>
    <t>OAPAP</t>
  </si>
  <si>
    <t>OAPAP -STH</t>
  </si>
  <si>
    <t>Planeación</t>
  </si>
  <si>
    <t>Generación y Producción</t>
  </si>
  <si>
    <t>Gestionar una capacitación para el equipo de GCEI</t>
  </si>
  <si>
    <t>Equipo conformado y formatlizado en el CIGD</t>
  </si>
  <si>
    <t>Capacitación desarrollada</t>
  </si>
  <si>
    <t>Mapas de conocimiento actualizados y dispuestos</t>
  </si>
  <si>
    <t xml:space="preserve"> Herramientas para Uso y Apropiación</t>
  </si>
  <si>
    <t>Analítica Institucional</t>
  </si>
  <si>
    <t>Analisis de los resultados de la gestión - Tablero de control</t>
  </si>
  <si>
    <t>Realizar  una feria de la Gestión del Conocimiento y la innovación  con todos los procesos de la unidad</t>
  </si>
  <si>
    <t>Actividad desarrollada</t>
  </si>
  <si>
    <t>PROMEDIO</t>
  </si>
  <si>
    <t>Cultura del Compartir</t>
  </si>
  <si>
    <t>ENE</t>
  </si>
  <si>
    <t>FEB</t>
  </si>
  <si>
    <t>MAR</t>
  </si>
  <si>
    <t>Revisar y actualizar la Documentación del Proceso Gestión del Conocimiento, Innovación e Investigación  (Caracterización, Procedimientos, instructivos, formatos, matriz de riesgos, indicadores)</t>
  </si>
  <si>
    <t>OAPAP - Equipo GCIN</t>
  </si>
  <si>
    <t>OAPAP - IDECA-GCAC-SUPAC-G.TECNOLOGIA-GICy SUS SUBGERENCIAS</t>
  </si>
  <si>
    <t>Generar mapas de conocimiento y mapas mentales de las dependencias faltantes</t>
  </si>
  <si>
    <t>TODAS LAS DEPENDENCIAS</t>
  </si>
  <si>
    <t>Brechas de conocimiento identificadas</t>
  </si>
  <si>
    <t>OAPAP - EQUIPO GCIN</t>
  </si>
  <si>
    <t>herramientas identificadas - Plan de implementación</t>
  </si>
  <si>
    <t xml:space="preserve">Identificar, documentar y socializar  lecciones aprendidas, buenas practicas, matriz de innovación, Comunidades de practica, alianzas. </t>
  </si>
  <si>
    <t>Lecciones aprendidas, buenas prácticas, Matriz de innovación, Comunidades de practica, alianzas identificadas y documentadas</t>
  </si>
  <si>
    <t>Caso de Uso desarrollado</t>
  </si>
  <si>
    <t>IDECA</t>
  </si>
  <si>
    <t>Desarrollar análisis descriptivos y predictivos de los resultados de la gestión -</t>
  </si>
  <si>
    <t xml:space="preserve">OAPAP - OTC - </t>
  </si>
  <si>
    <t>Desarrollar las estrategias para transferir el conocimiento</t>
  </si>
  <si>
    <t xml:space="preserve">Identificar las brechas de conocimiento </t>
  </si>
  <si>
    <t xml:space="preserve">Exploración de herramientas para gestionar el conocimiento </t>
  </si>
  <si>
    <t>Estrategias desarrolladas</t>
  </si>
  <si>
    <t>Biblioteca virtual dispuesta</t>
  </si>
  <si>
    <t xml:space="preserve">Sensibilizar y socializar temas relacionados con analítica de datos  </t>
  </si>
  <si>
    <t>Socialización y sensibilizacion en analitica de datos</t>
  </si>
  <si>
    <t>Conformar el equipo de Gestión de Conocimiento e innovación de la UAECD</t>
  </si>
  <si>
    <t xml:space="preserve">Actualizar el mapa de conocimiento (excel) y generar mapas mentales de cada una de las dependencias   </t>
  </si>
  <si>
    <t xml:space="preserve">Cargue de soportes en la biblioteca virtual </t>
  </si>
  <si>
    <t>Escuela de Formación para una cultura Geográfica IDECA</t>
  </si>
  <si>
    <t>Desarrollar caso de uso "Caracterización de la población de la UAECD" en conjunto con la Subgerencia de Talento Humano - Fase 2</t>
  </si>
  <si>
    <t xml:space="preserve">Plan temáticas de fortalecimiento de capacidades
Jornada sensibilización Directivos UAECD
Jornada sensibilización Servidores Públicos UAECD
Jornada Sensibilización Comunidad IDECA
</t>
  </si>
  <si>
    <t xml:space="preserve">Plan de gestión del conocimiento e innovación 2025  </t>
  </si>
  <si>
    <t>Fecha de aprobación por el CIGD :  23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</si>
</sst>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rgb="FF242424"/>
      <name val="Calibri"/>
      <family val="2"/>
      <scheme val="minor"/>
    </font>
    <font>
      <b/>
      <sz val="14"/>
      <color rgb="FF242424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A969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5">
    <xf numFmtId="0" fontId="0" fillId="0" borderId="0" xfId="0"/>
    <xf numFmtId="0" fontId="3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0" fillId="0" borderId="19" xfId="0" applyBorder="1"/>
    <xf numFmtId="0" fontId="0" fillId="0" borderId="18" xfId="0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0" fillId="0" borderId="8" xfId="0" applyBorder="1"/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9" fontId="3" fillId="0" borderId="3" xfId="1" applyFont="1" applyFill="1" applyBorder="1" applyAlignment="1">
      <alignment horizontal="center" vertical="center" wrapText="1"/>
    </xf>
    <xf numFmtId="9" fontId="3" fillId="0" borderId="3" xfId="1" applyFont="1" applyBorder="1" applyAlignment="1">
      <alignment vertical="center" wrapText="1"/>
    </xf>
    <xf numFmtId="9" fontId="3" fillId="0" borderId="8" xfId="1" applyFont="1" applyBorder="1" applyAlignment="1">
      <alignment vertical="center" wrapText="1"/>
    </xf>
    <xf numFmtId="9" fontId="3" fillId="3" borderId="3" xfId="1" applyFont="1" applyFill="1" applyBorder="1" applyAlignment="1">
      <alignment horizontal="center" vertical="center" wrapText="1"/>
    </xf>
    <xf numFmtId="9" fontId="3" fillId="3" borderId="7" xfId="1" applyFont="1" applyFill="1" applyBorder="1" applyAlignment="1">
      <alignment horizontal="center" vertical="center" wrapText="1"/>
    </xf>
    <xf numFmtId="9" fontId="3" fillId="3" borderId="4" xfId="1" applyFont="1" applyFill="1" applyBorder="1" applyAlignment="1">
      <alignment horizontal="center" vertical="center" wrapText="1"/>
    </xf>
    <xf numFmtId="9" fontId="3" fillId="0" borderId="9" xfId="1" applyFont="1" applyBorder="1" applyAlignment="1">
      <alignment vertical="center" wrapText="1"/>
    </xf>
    <xf numFmtId="9" fontId="3" fillId="3" borderId="9" xfId="1" applyFont="1" applyFill="1" applyBorder="1" applyAlignment="1">
      <alignment horizontal="center" vertical="center" wrapText="1"/>
    </xf>
    <xf numFmtId="9" fontId="3" fillId="3" borderId="30" xfId="1" applyFont="1" applyFill="1" applyBorder="1" applyAlignment="1">
      <alignment horizontal="center" vertical="center" wrapText="1"/>
    </xf>
    <xf numFmtId="9" fontId="3" fillId="0" borderId="8" xfId="1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center" wrapText="1"/>
    </xf>
    <xf numFmtId="9" fontId="3" fillId="0" borderId="8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0" fillId="0" borderId="31" xfId="0" applyBorder="1"/>
    <xf numFmtId="0" fontId="0" fillId="0" borderId="39" xfId="0" applyBorder="1"/>
    <xf numFmtId="0" fontId="0" fillId="0" borderId="34" xfId="0" applyBorder="1"/>
    <xf numFmtId="0" fontId="3" fillId="0" borderId="7" xfId="0" applyFont="1" applyFill="1" applyBorder="1" applyAlignment="1">
      <alignment vertical="center" wrapText="1"/>
    </xf>
    <xf numFmtId="9" fontId="3" fillId="0" borderId="9" xfId="1" applyFont="1" applyFill="1" applyBorder="1" applyAlignment="1">
      <alignment horizontal="center" vertical="center" wrapText="1"/>
    </xf>
    <xf numFmtId="9" fontId="3" fillId="3" borderId="8" xfId="0" applyNumberFormat="1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9" fontId="3" fillId="3" borderId="3" xfId="0" applyNumberFormat="1" applyFont="1" applyFill="1" applyBorder="1" applyAlignment="1">
      <alignment horizontal="center" vertical="center" wrapText="1"/>
    </xf>
    <xf numFmtId="9" fontId="3" fillId="0" borderId="11" xfId="0" applyNumberFormat="1" applyFont="1" applyBorder="1" applyAlignment="1">
      <alignment horizontal="center" vertical="center" wrapText="1"/>
    </xf>
    <xf numFmtId="9" fontId="2" fillId="3" borderId="36" xfId="0" applyNumberFormat="1" applyFont="1" applyFill="1" applyBorder="1" applyAlignment="1">
      <alignment horizontal="center" vertical="center" wrapText="1"/>
    </xf>
    <xf numFmtId="9" fontId="1" fillId="0" borderId="25" xfId="1" applyFont="1" applyBorder="1" applyAlignment="1">
      <alignment horizontal="center"/>
    </xf>
    <xf numFmtId="9" fontId="3" fillId="0" borderId="7" xfId="1" applyFont="1" applyFill="1" applyBorder="1" applyAlignment="1">
      <alignment vertical="center" wrapText="1"/>
    </xf>
    <xf numFmtId="9" fontId="3" fillId="0" borderId="7" xfId="1" applyFont="1" applyBorder="1" applyAlignment="1">
      <alignment horizontal="center" vertical="center"/>
    </xf>
    <xf numFmtId="9" fontId="2" fillId="0" borderId="30" xfId="1" applyFont="1" applyBorder="1" applyAlignment="1">
      <alignment vertical="center" wrapText="1"/>
    </xf>
    <xf numFmtId="9" fontId="3" fillId="0" borderId="30" xfId="1" applyFont="1" applyFill="1" applyBorder="1" applyAlignment="1">
      <alignment horizontal="center" vertical="center" wrapText="1"/>
    </xf>
    <xf numFmtId="9" fontId="3" fillId="0" borderId="17" xfId="0" applyNumberFormat="1" applyFont="1" applyBorder="1" applyAlignment="1">
      <alignment horizontal="center" vertical="center" wrapText="1"/>
    </xf>
    <xf numFmtId="9" fontId="3" fillId="0" borderId="3" xfId="1" applyFont="1" applyFill="1" applyBorder="1" applyAlignment="1">
      <alignment vertical="center" wrapText="1"/>
    </xf>
    <xf numFmtId="9" fontId="3" fillId="0" borderId="3" xfId="1" applyFont="1" applyBorder="1" applyAlignment="1">
      <alignment horizontal="center" vertical="center"/>
    </xf>
    <xf numFmtId="9" fontId="3" fillId="0" borderId="13" xfId="0" applyNumberFormat="1" applyFont="1" applyBorder="1" applyAlignment="1">
      <alignment horizontal="center" vertical="center" wrapText="1"/>
    </xf>
    <xf numFmtId="9" fontId="3" fillId="0" borderId="30" xfId="1" applyFont="1" applyBorder="1" applyAlignment="1">
      <alignment vertical="center" wrapText="1"/>
    </xf>
    <xf numFmtId="9" fontId="0" fillId="0" borderId="0" xfId="0" applyNumberFormat="1"/>
    <xf numFmtId="9" fontId="3" fillId="0" borderId="8" xfId="0" applyNumberFormat="1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right" vertical="center" wrapText="1"/>
    </xf>
    <xf numFmtId="9" fontId="3" fillId="0" borderId="9" xfId="1" applyFont="1" applyFill="1" applyBorder="1" applyAlignment="1">
      <alignment vertical="center" wrapText="1"/>
    </xf>
    <xf numFmtId="9" fontId="3" fillId="0" borderId="9" xfId="1" applyFont="1" applyBorder="1" applyAlignment="1">
      <alignment horizontal="center" vertical="center"/>
    </xf>
    <xf numFmtId="9" fontId="3" fillId="0" borderId="40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9" fontId="3" fillId="4" borderId="8" xfId="1" applyFont="1" applyFill="1" applyBorder="1" applyAlignment="1">
      <alignment vertical="center" wrapText="1"/>
    </xf>
    <xf numFmtId="0" fontId="0" fillId="4" borderId="8" xfId="0" applyFill="1" applyBorder="1"/>
    <xf numFmtId="9" fontId="3" fillId="4" borderId="8" xfId="1" applyFont="1" applyFill="1" applyBorder="1" applyAlignment="1">
      <alignment horizontal="center" vertical="center"/>
    </xf>
    <xf numFmtId="9" fontId="3" fillId="5" borderId="8" xfId="1" applyFont="1" applyFill="1" applyBorder="1" applyAlignment="1">
      <alignment horizontal="center" vertical="center" wrapText="1"/>
    </xf>
    <xf numFmtId="9" fontId="3" fillId="4" borderId="15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9" fontId="3" fillId="3" borderId="8" xfId="1" applyFont="1" applyFill="1" applyBorder="1" applyAlignment="1">
      <alignment horizontal="center" vertical="center" wrapText="1"/>
    </xf>
    <xf numFmtId="9" fontId="3" fillId="0" borderId="1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9" fontId="3" fillId="0" borderId="7" xfId="1" applyFont="1" applyBorder="1" applyAlignment="1">
      <alignment vertical="center" wrapText="1"/>
    </xf>
    <xf numFmtId="9" fontId="3" fillId="0" borderId="7" xfId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127001</xdr:colOff>
      <xdr:row>0</xdr:row>
      <xdr:rowOff>198439</xdr:rowOff>
    </xdr:from>
    <xdr:to>
      <xdr:col>2</xdr:col>
      <xdr:colOff>730251</xdr:colOff>
      <xdr:row>1</xdr:row>
      <xdr:rowOff>153200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79AB80-5F67-41AA-AB2B-8F50A97E7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6" y="198439"/>
          <a:ext cx="1690688" cy="423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88D17-C9FD-4424-992C-64F04E02B5D5}">
  <sheetPr>
    <pageSetUpPr fitToPage="1"/>
  </sheetPr>
  <dimension ref="B1:AG24"/>
  <sheetViews>
    <sheetView tabSelected="1" view="pageBreakPreview" zoomScale="80" zoomScaleNormal="80" zoomScaleSheetLayoutView="80" workbookViewId="0">
      <selection activeCell="D2" sqref="D2:AD2"/>
    </sheetView>
  </sheetViews>
  <sheetFormatPr baseColWidth="10" defaultRowHeight="15" x14ac:dyDescent="0.25"/>
  <cols>
    <col min="1" max="1" width="5" customWidth="1"/>
    <col min="2" max="2" width="16.28515625" customWidth="1"/>
    <col min="4" max="4" width="49.7109375" customWidth="1"/>
    <col min="5" max="5" width="20.85546875" customWidth="1"/>
    <col min="6" max="6" width="26.85546875" customWidth="1"/>
    <col min="7" max="7" width="8.28515625" bestFit="1" customWidth="1"/>
    <col min="8" max="8" width="5.7109375" customWidth="1"/>
    <col min="9" max="9" width="9.85546875" customWidth="1"/>
    <col min="10" max="10" width="5.7109375" customWidth="1"/>
    <col min="11" max="11" width="7.42578125" customWidth="1"/>
    <col min="12" max="14" width="5.7109375" customWidth="1"/>
    <col min="15" max="15" width="9" customWidth="1"/>
    <col min="16" max="16" width="5.7109375" customWidth="1"/>
    <col min="17" max="17" width="7" customWidth="1"/>
    <col min="18" max="20" width="5.7109375" customWidth="1"/>
    <col min="21" max="21" width="7.140625" bestFit="1" customWidth="1"/>
    <col min="22" max="28" width="5.7109375" customWidth="1"/>
    <col min="29" max="29" width="7.5703125" bestFit="1" customWidth="1"/>
    <col min="30" max="30" width="5.7109375" customWidth="1"/>
    <col min="31" max="31" width="9.42578125" customWidth="1"/>
    <col min="32" max="32" width="5.7109375" customWidth="1"/>
    <col min="33" max="33" width="0.28515625" customWidth="1"/>
  </cols>
  <sheetData>
    <row r="1" spans="2:33" ht="36.75" customHeight="1" x14ac:dyDescent="0.25">
      <c r="B1" s="110"/>
      <c r="C1" s="108"/>
      <c r="D1" s="108" t="s">
        <v>64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86"/>
      <c r="AG1" s="87"/>
    </row>
    <row r="2" spans="2:33" ht="26.25" customHeight="1" thickBot="1" x14ac:dyDescent="0.3">
      <c r="B2" s="111"/>
      <c r="C2" s="112"/>
      <c r="D2" s="109" t="s">
        <v>65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88"/>
      <c r="AF2" s="88"/>
      <c r="AG2" s="89"/>
    </row>
    <row r="3" spans="2:33" ht="27" customHeight="1" thickBot="1" x14ac:dyDescent="0.3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</row>
    <row r="4" spans="2:33" ht="21.75" customHeight="1" x14ac:dyDescent="0.25">
      <c r="B4" s="95" t="s">
        <v>0</v>
      </c>
      <c r="C4" s="95" t="s">
        <v>1</v>
      </c>
      <c r="D4" s="95" t="s">
        <v>2</v>
      </c>
      <c r="E4" s="95" t="s">
        <v>16</v>
      </c>
      <c r="F4" s="95" t="s">
        <v>17</v>
      </c>
      <c r="G4" s="93" t="s">
        <v>34</v>
      </c>
      <c r="H4" s="94"/>
      <c r="I4" s="93" t="s">
        <v>35</v>
      </c>
      <c r="J4" s="94"/>
      <c r="K4" s="93" t="s">
        <v>36</v>
      </c>
      <c r="L4" s="94"/>
      <c r="M4" s="93" t="s">
        <v>15</v>
      </c>
      <c r="N4" s="94"/>
      <c r="O4" s="93" t="s">
        <v>14</v>
      </c>
      <c r="P4" s="94"/>
      <c r="Q4" s="93" t="s">
        <v>13</v>
      </c>
      <c r="R4" s="94"/>
      <c r="S4" s="93" t="s">
        <v>3</v>
      </c>
      <c r="T4" s="94"/>
      <c r="U4" s="93" t="s">
        <v>4</v>
      </c>
      <c r="V4" s="94"/>
      <c r="W4" s="93" t="s">
        <v>5</v>
      </c>
      <c r="X4" s="94"/>
      <c r="Y4" s="93" t="s">
        <v>6</v>
      </c>
      <c r="Z4" s="94"/>
      <c r="AA4" s="93" t="s">
        <v>7</v>
      </c>
      <c r="AB4" s="94"/>
      <c r="AC4" s="93" t="s">
        <v>8</v>
      </c>
      <c r="AD4" s="94"/>
      <c r="AE4" s="93" t="s">
        <v>9</v>
      </c>
      <c r="AF4" s="94"/>
      <c r="AG4" s="95" t="s">
        <v>10</v>
      </c>
    </row>
    <row r="5" spans="2:33" ht="15.75" thickBot="1" x14ac:dyDescent="0.3">
      <c r="B5" s="96"/>
      <c r="C5" s="96"/>
      <c r="D5" s="96"/>
      <c r="E5" s="96"/>
      <c r="F5" s="96"/>
      <c r="G5" s="5" t="s">
        <v>11</v>
      </c>
      <c r="H5" s="5" t="s">
        <v>12</v>
      </c>
      <c r="I5" s="5" t="s">
        <v>11</v>
      </c>
      <c r="J5" s="5" t="s">
        <v>12</v>
      </c>
      <c r="K5" s="5" t="s">
        <v>11</v>
      </c>
      <c r="L5" s="5" t="s">
        <v>12</v>
      </c>
      <c r="M5" s="5" t="s">
        <v>11</v>
      </c>
      <c r="N5" s="5" t="s">
        <v>12</v>
      </c>
      <c r="O5" s="5" t="s">
        <v>11</v>
      </c>
      <c r="P5" s="5" t="s">
        <v>12</v>
      </c>
      <c r="Q5" s="5" t="s">
        <v>11</v>
      </c>
      <c r="R5" s="5" t="s">
        <v>12</v>
      </c>
      <c r="S5" s="5" t="s">
        <v>11</v>
      </c>
      <c r="T5" s="5" t="s">
        <v>12</v>
      </c>
      <c r="U5" s="5" t="s">
        <v>11</v>
      </c>
      <c r="V5" s="5" t="s">
        <v>12</v>
      </c>
      <c r="W5" s="5" t="s">
        <v>11</v>
      </c>
      <c r="X5" s="5" t="s">
        <v>12</v>
      </c>
      <c r="Y5" s="5" t="s">
        <v>11</v>
      </c>
      <c r="Z5" s="5" t="s">
        <v>12</v>
      </c>
      <c r="AA5" s="5" t="s">
        <v>11</v>
      </c>
      <c r="AB5" s="5" t="s">
        <v>12</v>
      </c>
      <c r="AC5" s="5" t="s">
        <v>11</v>
      </c>
      <c r="AD5" s="5" t="s">
        <v>12</v>
      </c>
      <c r="AE5" s="5" t="s">
        <v>11</v>
      </c>
      <c r="AF5" s="5" t="s">
        <v>12</v>
      </c>
      <c r="AG5" s="96"/>
    </row>
    <row r="6" spans="2:33" ht="69" customHeight="1" x14ac:dyDescent="0.25">
      <c r="B6" s="97" t="s">
        <v>21</v>
      </c>
      <c r="C6" s="9">
        <v>1</v>
      </c>
      <c r="D6" s="24" t="s">
        <v>58</v>
      </c>
      <c r="E6" s="25" t="s">
        <v>24</v>
      </c>
      <c r="F6" s="10" t="s">
        <v>19</v>
      </c>
      <c r="G6" s="27">
        <v>1</v>
      </c>
      <c r="H6" s="28"/>
      <c r="I6" s="28"/>
      <c r="J6" s="10"/>
      <c r="K6" s="10"/>
      <c r="L6" s="10"/>
      <c r="M6" s="12"/>
      <c r="N6" s="12"/>
      <c r="O6" s="26"/>
      <c r="P6" s="12"/>
      <c r="Q6" s="12"/>
      <c r="R6" s="12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30">
        <f>+M6+G6+Q6+S6+U6+W6+Y6+AA6+AC6+I6+K6+O6</f>
        <v>1</v>
      </c>
      <c r="AF6" s="54">
        <f>+N6+P6+R6+T6+V6+X6+Z6+AB6+AD6+H6+J6+L6</f>
        <v>0</v>
      </c>
      <c r="AG6" s="22"/>
    </row>
    <row r="7" spans="2:33" ht="51.75" customHeight="1" x14ac:dyDescent="0.25">
      <c r="B7" s="98"/>
      <c r="C7" s="6">
        <v>2</v>
      </c>
      <c r="D7" s="8" t="s">
        <v>23</v>
      </c>
      <c r="E7" s="7" t="s">
        <v>25</v>
      </c>
      <c r="F7" s="8" t="s">
        <v>20</v>
      </c>
      <c r="G7" s="29"/>
      <c r="H7" s="29"/>
      <c r="I7" s="29">
        <v>1</v>
      </c>
      <c r="J7" s="8"/>
      <c r="K7" s="8"/>
      <c r="L7" s="8"/>
      <c r="M7" s="18"/>
      <c r="N7" s="18"/>
      <c r="O7" s="18"/>
      <c r="P7" s="18"/>
      <c r="Q7" s="18"/>
      <c r="R7" s="18"/>
      <c r="S7" s="1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81">
        <f t="shared" ref="AE7:AE21" si="0">+M7+G7+Q7+S7+U7+W7+Y7+AA7+AC7+I7+K7+O7</f>
        <v>1</v>
      </c>
      <c r="AF7" s="82">
        <f t="shared" ref="AF7:AF21" si="1">+N7+P7+R7+T7+V7+X7+Z7+AB7+AD7+H7+J7+L7</f>
        <v>0</v>
      </c>
      <c r="AG7" s="23"/>
    </row>
    <row r="8" spans="2:33" ht="81" customHeight="1" thickBot="1" x14ac:dyDescent="0.3">
      <c r="B8" s="99"/>
      <c r="C8" s="4">
        <v>3</v>
      </c>
      <c r="D8" s="2" t="s">
        <v>37</v>
      </c>
      <c r="E8" s="2" t="s">
        <v>18</v>
      </c>
      <c r="F8" s="2" t="s">
        <v>38</v>
      </c>
      <c r="G8" s="33">
        <v>0.5</v>
      </c>
      <c r="H8" s="33"/>
      <c r="I8" s="33">
        <v>0.5</v>
      </c>
      <c r="J8" s="2"/>
      <c r="K8" s="2"/>
      <c r="L8" s="2"/>
      <c r="M8" s="19"/>
      <c r="N8" s="19"/>
      <c r="O8" s="19"/>
      <c r="P8" s="19"/>
      <c r="Q8" s="19"/>
      <c r="R8" s="19"/>
      <c r="S8" s="19"/>
      <c r="T8" s="19"/>
      <c r="U8" s="19"/>
      <c r="V8" s="1"/>
      <c r="W8" s="1"/>
      <c r="X8" s="1"/>
      <c r="Y8" s="1"/>
      <c r="Z8" s="1"/>
      <c r="AA8" s="1"/>
      <c r="AB8" s="1"/>
      <c r="AC8" s="1"/>
      <c r="AD8" s="1"/>
      <c r="AE8" s="34">
        <f t="shared" si="0"/>
        <v>1</v>
      </c>
      <c r="AF8" s="71">
        <f t="shared" si="1"/>
        <v>0</v>
      </c>
      <c r="AG8" s="23"/>
    </row>
    <row r="9" spans="2:33" ht="80.25" customHeight="1" x14ac:dyDescent="0.25">
      <c r="B9" s="97" t="s">
        <v>22</v>
      </c>
      <c r="C9" s="9">
        <v>4</v>
      </c>
      <c r="D9" s="10" t="s">
        <v>59</v>
      </c>
      <c r="E9" s="10" t="s">
        <v>26</v>
      </c>
      <c r="F9" s="10" t="s">
        <v>39</v>
      </c>
      <c r="G9" s="10"/>
      <c r="H9" s="10"/>
      <c r="I9" s="28">
        <v>0.2</v>
      </c>
      <c r="J9" s="28"/>
      <c r="K9" s="28">
        <v>0.4</v>
      </c>
      <c r="L9" s="28"/>
      <c r="M9" s="27">
        <v>0.3</v>
      </c>
      <c r="N9" s="27"/>
      <c r="O9" s="27">
        <v>0.1</v>
      </c>
      <c r="P9" s="12"/>
      <c r="Q9" s="12"/>
      <c r="R9" s="12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30">
        <f t="shared" si="0"/>
        <v>1</v>
      </c>
      <c r="AF9" s="54">
        <f t="shared" si="1"/>
        <v>0</v>
      </c>
      <c r="AG9" s="37"/>
    </row>
    <row r="10" spans="2:33" ht="93" customHeight="1" x14ac:dyDescent="0.25">
      <c r="B10" s="98"/>
      <c r="C10" s="6">
        <v>5</v>
      </c>
      <c r="D10" s="8" t="s">
        <v>40</v>
      </c>
      <c r="E10" s="8" t="s">
        <v>26</v>
      </c>
      <c r="F10" s="8" t="s">
        <v>41</v>
      </c>
      <c r="G10" s="8"/>
      <c r="H10" s="8"/>
      <c r="I10" s="29">
        <v>0.2</v>
      </c>
      <c r="J10" s="29"/>
      <c r="K10" s="29">
        <v>0.4</v>
      </c>
      <c r="L10" s="29"/>
      <c r="M10" s="36">
        <v>0.3</v>
      </c>
      <c r="N10" s="36"/>
      <c r="O10" s="36">
        <v>0.1</v>
      </c>
      <c r="P10" s="18"/>
      <c r="Q10" s="18"/>
      <c r="R10" s="18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81">
        <f t="shared" si="0"/>
        <v>1</v>
      </c>
      <c r="AF10" s="82">
        <f t="shared" si="1"/>
        <v>0</v>
      </c>
      <c r="AG10" s="38"/>
    </row>
    <row r="11" spans="2:33" ht="77.45" customHeight="1" thickBot="1" x14ac:dyDescent="0.3">
      <c r="B11" s="99"/>
      <c r="C11" s="4">
        <v>6</v>
      </c>
      <c r="D11" s="2" t="s">
        <v>52</v>
      </c>
      <c r="E11" s="2" t="s">
        <v>42</v>
      </c>
      <c r="F11" s="2" t="s">
        <v>43</v>
      </c>
      <c r="G11" s="2"/>
      <c r="H11" s="2"/>
      <c r="I11" s="2"/>
      <c r="J11" s="2"/>
      <c r="K11" s="2"/>
      <c r="L11" s="2"/>
      <c r="M11" s="48"/>
      <c r="N11" s="48"/>
      <c r="O11" s="48">
        <v>0.5</v>
      </c>
      <c r="P11" s="19"/>
      <c r="Q11" s="48">
        <v>0.5</v>
      </c>
      <c r="R11" s="48"/>
      <c r="S11" s="48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34">
        <f t="shared" si="0"/>
        <v>1</v>
      </c>
      <c r="AF11" s="71">
        <f t="shared" si="1"/>
        <v>0</v>
      </c>
      <c r="AG11" s="39"/>
    </row>
    <row r="12" spans="2:33" ht="81.75" customHeight="1" x14ac:dyDescent="0.25">
      <c r="B12" s="97" t="s">
        <v>27</v>
      </c>
      <c r="C12" s="9">
        <v>7</v>
      </c>
      <c r="D12" s="10" t="s">
        <v>53</v>
      </c>
      <c r="E12" s="10" t="s">
        <v>44</v>
      </c>
      <c r="F12" s="10" t="s">
        <v>43</v>
      </c>
      <c r="G12" s="10"/>
      <c r="H12" s="10"/>
      <c r="I12" s="10"/>
      <c r="J12" s="10"/>
      <c r="K12" s="10"/>
      <c r="L12" s="10"/>
      <c r="M12" s="12"/>
      <c r="N12" s="12"/>
      <c r="O12" s="52">
        <v>0.2</v>
      </c>
      <c r="P12" s="12"/>
      <c r="Q12" s="52">
        <v>0.3</v>
      </c>
      <c r="R12" s="12"/>
      <c r="S12" s="53">
        <v>0.4</v>
      </c>
      <c r="T12" s="17"/>
      <c r="U12" s="53">
        <v>0.1</v>
      </c>
      <c r="V12" s="17"/>
      <c r="W12" s="17"/>
      <c r="X12" s="17"/>
      <c r="Y12" s="17"/>
      <c r="Z12" s="17"/>
      <c r="AA12" s="17"/>
      <c r="AB12" s="17"/>
      <c r="AC12" s="53"/>
      <c r="AD12" s="17"/>
      <c r="AE12" s="30">
        <f t="shared" si="0"/>
        <v>1</v>
      </c>
      <c r="AF12" s="54">
        <f t="shared" si="1"/>
        <v>0</v>
      </c>
      <c r="AG12" s="37"/>
    </row>
    <row r="13" spans="2:33" ht="81.75" customHeight="1" x14ac:dyDescent="0.25">
      <c r="B13" s="98"/>
      <c r="C13" s="6">
        <v>8</v>
      </c>
      <c r="D13" s="8" t="s">
        <v>51</v>
      </c>
      <c r="E13" s="8" t="s">
        <v>54</v>
      </c>
      <c r="F13" s="8" t="s">
        <v>43</v>
      </c>
      <c r="G13" s="8"/>
      <c r="H13" s="8"/>
      <c r="I13" s="8"/>
      <c r="J13" s="8"/>
      <c r="K13" s="8"/>
      <c r="L13" s="8"/>
      <c r="M13" s="18"/>
      <c r="N13" s="18"/>
      <c r="O13" s="40"/>
      <c r="P13" s="18"/>
      <c r="Q13" s="40">
        <v>0.2</v>
      </c>
      <c r="R13" s="18"/>
      <c r="S13" s="40">
        <v>0.3</v>
      </c>
      <c r="T13" s="18"/>
      <c r="U13" s="49">
        <v>0.4</v>
      </c>
      <c r="V13" s="3"/>
      <c r="W13" s="49">
        <v>0.1</v>
      </c>
      <c r="X13" s="3"/>
      <c r="Y13" s="3"/>
      <c r="Z13" s="3"/>
      <c r="AA13" s="3"/>
      <c r="AB13" s="3"/>
      <c r="AC13" s="49"/>
      <c r="AD13" s="3"/>
      <c r="AE13" s="81">
        <f t="shared" si="0"/>
        <v>1</v>
      </c>
      <c r="AF13" s="82">
        <f t="shared" si="1"/>
        <v>0</v>
      </c>
      <c r="AG13" s="50"/>
    </row>
    <row r="14" spans="2:33" ht="81.75" customHeight="1" x14ac:dyDescent="0.25">
      <c r="B14" s="98"/>
      <c r="C14" s="68">
        <v>9</v>
      </c>
      <c r="D14" s="8" t="s">
        <v>61</v>
      </c>
      <c r="E14" s="8" t="s">
        <v>54</v>
      </c>
      <c r="F14" s="8" t="s">
        <v>48</v>
      </c>
      <c r="G14" s="8"/>
      <c r="H14" s="8"/>
      <c r="I14" s="67">
        <v>0.1</v>
      </c>
      <c r="J14" s="8"/>
      <c r="K14" s="67">
        <v>0.1</v>
      </c>
      <c r="L14" s="8"/>
      <c r="M14" s="67">
        <v>0.1</v>
      </c>
      <c r="N14" s="7"/>
      <c r="O14" s="67">
        <v>0.1</v>
      </c>
      <c r="P14" s="7"/>
      <c r="Q14" s="67">
        <v>0.1</v>
      </c>
      <c r="R14" s="7"/>
      <c r="S14" s="67">
        <v>0.1</v>
      </c>
      <c r="T14" s="7"/>
      <c r="U14" s="67">
        <v>0.1</v>
      </c>
      <c r="V14" s="3"/>
      <c r="W14" s="67">
        <v>0.1</v>
      </c>
      <c r="X14" s="3"/>
      <c r="Y14" s="67">
        <v>0.1</v>
      </c>
      <c r="Z14" s="3"/>
      <c r="AA14" s="67">
        <v>0.1</v>
      </c>
      <c r="AB14" s="3"/>
      <c r="AC14" s="49"/>
      <c r="AD14" s="3"/>
      <c r="AE14" s="81">
        <f t="shared" si="0"/>
        <v>0.99999999999999989</v>
      </c>
      <c r="AF14" s="82"/>
      <c r="AG14" s="50"/>
    </row>
    <row r="15" spans="2:33" ht="81.75" customHeight="1" x14ac:dyDescent="0.25">
      <c r="B15" s="98"/>
      <c r="C15" s="6">
        <v>10</v>
      </c>
      <c r="D15" s="8" t="s">
        <v>60</v>
      </c>
      <c r="E15" s="8" t="s">
        <v>55</v>
      </c>
      <c r="F15" s="8" t="s">
        <v>43</v>
      </c>
      <c r="G15" s="8"/>
      <c r="H15" s="8"/>
      <c r="I15" s="8"/>
      <c r="J15" s="8"/>
      <c r="K15" s="8"/>
      <c r="L15" s="8"/>
      <c r="M15" s="18"/>
      <c r="N15" s="18"/>
      <c r="O15" s="40"/>
      <c r="P15" s="18"/>
      <c r="Q15" s="21"/>
      <c r="R15" s="21"/>
      <c r="S15" s="40">
        <v>0.2</v>
      </c>
      <c r="T15" s="18"/>
      <c r="U15" s="40">
        <v>0.3</v>
      </c>
      <c r="V15" s="18"/>
      <c r="W15" s="49">
        <v>0.4</v>
      </c>
      <c r="X15" s="3"/>
      <c r="Y15" s="49">
        <v>0.1</v>
      </c>
      <c r="Z15" s="3"/>
      <c r="AA15" s="3"/>
      <c r="AB15" s="3"/>
      <c r="AC15" s="49"/>
      <c r="AD15" s="3"/>
      <c r="AE15" s="81">
        <f t="shared" si="0"/>
        <v>1</v>
      </c>
      <c r="AF15" s="82">
        <f t="shared" si="1"/>
        <v>0</v>
      </c>
      <c r="AG15" s="50"/>
    </row>
    <row r="16" spans="2:33" ht="144" customHeight="1" thickBot="1" x14ac:dyDescent="0.3">
      <c r="B16" s="100"/>
      <c r="C16" s="11">
        <v>11</v>
      </c>
      <c r="D16" s="83" t="s">
        <v>45</v>
      </c>
      <c r="E16" s="83" t="s">
        <v>46</v>
      </c>
      <c r="F16" s="83" t="s">
        <v>43</v>
      </c>
      <c r="G16" s="84"/>
      <c r="H16" s="84"/>
      <c r="I16" s="84"/>
      <c r="J16" s="84"/>
      <c r="K16" s="84"/>
      <c r="L16" s="84"/>
      <c r="M16" s="85"/>
      <c r="N16" s="85"/>
      <c r="O16" s="85"/>
      <c r="P16" s="85"/>
      <c r="Q16" s="85"/>
      <c r="R16" s="85"/>
      <c r="S16" s="31"/>
      <c r="T16" s="31"/>
      <c r="U16" s="31">
        <v>0.2</v>
      </c>
      <c r="V16" s="31"/>
      <c r="W16" s="31">
        <v>0.3</v>
      </c>
      <c r="X16" s="31"/>
      <c r="Y16" s="31">
        <v>0.3</v>
      </c>
      <c r="Z16" s="31"/>
      <c r="AA16" s="31">
        <v>0.2</v>
      </c>
      <c r="AB16" s="31"/>
      <c r="AC16" s="31"/>
      <c r="AD16" s="31"/>
      <c r="AE16" s="31">
        <f>+M16+G16+Q16+S16+U16+W16+Y16+AA16+AC16+I16+K16+O16</f>
        <v>1</v>
      </c>
      <c r="AF16" s="64">
        <f t="shared" si="1"/>
        <v>0</v>
      </c>
      <c r="AG16" s="51"/>
    </row>
    <row r="17" spans="2:33" ht="64.900000000000006" customHeight="1" x14ac:dyDescent="0.25">
      <c r="B17" s="101" t="s">
        <v>28</v>
      </c>
      <c r="C17" s="9">
        <v>12</v>
      </c>
      <c r="D17" s="10" t="s">
        <v>62</v>
      </c>
      <c r="E17" s="10" t="s">
        <v>47</v>
      </c>
      <c r="F17" s="10" t="s">
        <v>48</v>
      </c>
      <c r="G17" s="62"/>
      <c r="H17" s="62"/>
      <c r="I17" s="62">
        <v>0.1</v>
      </c>
      <c r="J17" s="62"/>
      <c r="K17" s="62">
        <v>0.2</v>
      </c>
      <c r="L17" s="62"/>
      <c r="M17" s="63">
        <v>0.2</v>
      </c>
      <c r="N17" s="63"/>
      <c r="O17" s="63">
        <v>0.2</v>
      </c>
      <c r="P17" s="63"/>
      <c r="Q17" s="63">
        <v>0.3</v>
      </c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30">
        <f t="shared" ref="AE17" si="2">+M17+G17+Q17+S17+U17+W17+Y17+AA17+AC17+I17+K17+O17</f>
        <v>1</v>
      </c>
      <c r="AF17" s="54">
        <f t="shared" si="1"/>
        <v>0</v>
      </c>
      <c r="AG17" s="44"/>
    </row>
    <row r="18" spans="2:33" ht="64.900000000000006" customHeight="1" x14ac:dyDescent="0.25">
      <c r="B18" s="102"/>
      <c r="C18" s="4">
        <v>13</v>
      </c>
      <c r="D18" s="113" t="s">
        <v>56</v>
      </c>
      <c r="E18" s="78" t="s">
        <v>57</v>
      </c>
      <c r="F18" s="72" t="s">
        <v>48</v>
      </c>
      <c r="G18" s="73"/>
      <c r="H18" s="73"/>
      <c r="I18" s="73">
        <v>0.25</v>
      </c>
      <c r="J18" s="74"/>
      <c r="K18" s="73">
        <v>0.25</v>
      </c>
      <c r="L18" s="73"/>
      <c r="M18" s="75">
        <v>0.25</v>
      </c>
      <c r="N18" s="75"/>
      <c r="O18" s="75">
        <v>0.25</v>
      </c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6">
        <f>I18+M18+G18+Q18+S18+U18+W18+Y18+AA18+AC18+K18+O18</f>
        <v>1</v>
      </c>
      <c r="AF18" s="77">
        <f>+N18+P18+R18+T18+V18+X18+Z18+AB18+AD18+H18+I18+L18</f>
        <v>0.25</v>
      </c>
      <c r="AG18" s="45"/>
    </row>
    <row r="19" spans="2:33" ht="64.900000000000006" customHeight="1" x14ac:dyDescent="0.25">
      <c r="B19" s="103"/>
      <c r="C19" s="80">
        <v>14</v>
      </c>
      <c r="D19" s="114"/>
      <c r="E19" s="79" t="s">
        <v>63</v>
      </c>
      <c r="F19" s="72" t="s">
        <v>48</v>
      </c>
      <c r="G19" s="69"/>
      <c r="H19" s="69"/>
      <c r="I19" s="69">
        <v>0.25</v>
      </c>
      <c r="J19" s="21"/>
      <c r="K19" s="69">
        <v>0.25</v>
      </c>
      <c r="L19" s="69"/>
      <c r="M19" s="70">
        <v>0.25</v>
      </c>
      <c r="N19" s="70"/>
      <c r="O19" s="70">
        <v>0.25</v>
      </c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6">
        <f>I19+M19+G19+Q19+S19+U19+W19+Y19+AA19+AC19+K19+O19</f>
        <v>1</v>
      </c>
      <c r="AF19" s="71"/>
      <c r="AG19" s="45"/>
    </row>
    <row r="20" spans="2:33" ht="93.6" customHeight="1" thickBot="1" x14ac:dyDescent="0.3">
      <c r="B20" s="104"/>
      <c r="C20" s="11">
        <v>15</v>
      </c>
      <c r="D20" s="47" t="s">
        <v>49</v>
      </c>
      <c r="E20" s="47" t="s">
        <v>29</v>
      </c>
      <c r="F20" s="47" t="s">
        <v>50</v>
      </c>
      <c r="G20" s="57"/>
      <c r="H20" s="57"/>
      <c r="I20" s="57"/>
      <c r="J20" s="57"/>
      <c r="K20" s="57"/>
      <c r="L20" s="57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>
        <v>1</v>
      </c>
      <c r="AD20" s="58"/>
      <c r="AE20" s="31">
        <f t="shared" si="0"/>
        <v>1</v>
      </c>
      <c r="AF20" s="64">
        <f t="shared" si="1"/>
        <v>0</v>
      </c>
      <c r="AG20" s="46"/>
    </row>
    <row r="21" spans="2:33" ht="99.95" customHeight="1" thickBot="1" x14ac:dyDescent="0.3">
      <c r="B21" s="42" t="s">
        <v>33</v>
      </c>
      <c r="C21" s="43">
        <v>16</v>
      </c>
      <c r="D21" s="20" t="s">
        <v>30</v>
      </c>
      <c r="E21" s="20" t="s">
        <v>31</v>
      </c>
      <c r="F21" s="20" t="s">
        <v>43</v>
      </c>
      <c r="G21" s="59"/>
      <c r="H21" s="59"/>
      <c r="I21" s="59"/>
      <c r="J21" s="59"/>
      <c r="K21" s="65">
        <v>0.2</v>
      </c>
      <c r="L21" s="59"/>
      <c r="M21" s="60">
        <v>0.2</v>
      </c>
      <c r="N21" s="60"/>
      <c r="O21" s="60">
        <v>0.5</v>
      </c>
      <c r="P21" s="60"/>
      <c r="Q21" s="60">
        <v>0.1</v>
      </c>
      <c r="R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2">
        <f t="shared" si="0"/>
        <v>1</v>
      </c>
      <c r="AF21" s="61">
        <f t="shared" si="1"/>
        <v>0</v>
      </c>
      <c r="AG21" s="41"/>
    </row>
    <row r="22" spans="2:33" ht="15.75" thickBot="1" x14ac:dyDescent="0.3">
      <c r="B22" s="105" t="s">
        <v>9</v>
      </c>
      <c r="C22" s="106"/>
      <c r="D22" s="106"/>
      <c r="E22" s="106"/>
      <c r="F22" s="107"/>
      <c r="G22" s="55">
        <f t="shared" ref="G22:AF22" si="3">SUM(G6:G21)</f>
        <v>1.5</v>
      </c>
      <c r="H22" s="55">
        <f t="shared" si="3"/>
        <v>0</v>
      </c>
      <c r="I22" s="55">
        <f t="shared" si="3"/>
        <v>2.6</v>
      </c>
      <c r="J22" s="55">
        <f t="shared" si="3"/>
        <v>0</v>
      </c>
      <c r="K22" s="55">
        <f t="shared" si="3"/>
        <v>1.8</v>
      </c>
      <c r="L22" s="55">
        <f t="shared" si="3"/>
        <v>0</v>
      </c>
      <c r="M22" s="55">
        <f t="shared" si="3"/>
        <v>1.5999999999999999</v>
      </c>
      <c r="N22" s="55">
        <f t="shared" si="3"/>
        <v>0</v>
      </c>
      <c r="O22" s="55">
        <f t="shared" si="3"/>
        <v>2.2000000000000002</v>
      </c>
      <c r="P22" s="55">
        <f t="shared" si="3"/>
        <v>0</v>
      </c>
      <c r="Q22" s="55">
        <f t="shared" si="3"/>
        <v>1.5000000000000002</v>
      </c>
      <c r="R22" s="55">
        <f t="shared" si="3"/>
        <v>0</v>
      </c>
      <c r="S22" s="55">
        <f t="shared" si="3"/>
        <v>1</v>
      </c>
      <c r="T22" s="55">
        <f t="shared" si="3"/>
        <v>0</v>
      </c>
      <c r="U22" s="55">
        <f t="shared" si="3"/>
        <v>1.0999999999999999</v>
      </c>
      <c r="V22" s="55">
        <f t="shared" si="3"/>
        <v>0</v>
      </c>
      <c r="W22" s="55">
        <f t="shared" si="3"/>
        <v>0.90000000000000013</v>
      </c>
      <c r="X22" s="55">
        <f t="shared" si="3"/>
        <v>0</v>
      </c>
      <c r="Y22" s="55">
        <f t="shared" si="3"/>
        <v>0.5</v>
      </c>
      <c r="Z22" s="55">
        <f t="shared" si="3"/>
        <v>0</v>
      </c>
      <c r="AA22" s="55">
        <f t="shared" si="3"/>
        <v>0.30000000000000004</v>
      </c>
      <c r="AB22" s="55">
        <f t="shared" si="3"/>
        <v>0</v>
      </c>
      <c r="AC22" s="55">
        <f t="shared" si="3"/>
        <v>1</v>
      </c>
      <c r="AD22" s="55">
        <f t="shared" si="3"/>
        <v>0</v>
      </c>
      <c r="AE22" s="55">
        <f t="shared" si="3"/>
        <v>16</v>
      </c>
      <c r="AF22" s="55">
        <f t="shared" si="3"/>
        <v>0.25</v>
      </c>
      <c r="AG22" s="14"/>
    </row>
    <row r="23" spans="2:33" ht="15.75" thickBot="1" x14ac:dyDescent="0.3">
      <c r="B23" s="90" t="s">
        <v>32</v>
      </c>
      <c r="C23" s="91"/>
      <c r="D23" s="91"/>
      <c r="E23" s="91"/>
      <c r="F23" s="92"/>
      <c r="G23" s="56">
        <f>G22/16</f>
        <v>9.375E-2</v>
      </c>
      <c r="H23" s="56">
        <f t="shared" ref="H23:AE23" si="4">H22/16</f>
        <v>0</v>
      </c>
      <c r="I23" s="56">
        <f t="shared" si="4"/>
        <v>0.16250000000000001</v>
      </c>
      <c r="J23" s="56">
        <f t="shared" si="4"/>
        <v>0</v>
      </c>
      <c r="K23" s="56">
        <f t="shared" si="4"/>
        <v>0.1125</v>
      </c>
      <c r="L23" s="56">
        <f t="shared" si="4"/>
        <v>0</v>
      </c>
      <c r="M23" s="56">
        <f t="shared" si="4"/>
        <v>9.9999999999999992E-2</v>
      </c>
      <c r="N23" s="56">
        <f t="shared" si="4"/>
        <v>0</v>
      </c>
      <c r="O23" s="56">
        <f t="shared" si="4"/>
        <v>0.13750000000000001</v>
      </c>
      <c r="P23" s="56">
        <f t="shared" si="4"/>
        <v>0</v>
      </c>
      <c r="Q23" s="56">
        <f t="shared" si="4"/>
        <v>9.3750000000000014E-2</v>
      </c>
      <c r="R23" s="56">
        <f t="shared" si="4"/>
        <v>0</v>
      </c>
      <c r="S23" s="56">
        <f t="shared" si="4"/>
        <v>6.25E-2</v>
      </c>
      <c r="T23" s="56">
        <f t="shared" si="4"/>
        <v>0</v>
      </c>
      <c r="U23" s="56">
        <f t="shared" si="4"/>
        <v>6.8749999999999992E-2</v>
      </c>
      <c r="V23" s="56">
        <f t="shared" si="4"/>
        <v>0</v>
      </c>
      <c r="W23" s="56">
        <f t="shared" si="4"/>
        <v>5.6250000000000008E-2</v>
      </c>
      <c r="X23" s="56">
        <f t="shared" si="4"/>
        <v>0</v>
      </c>
      <c r="Y23" s="56">
        <f t="shared" si="4"/>
        <v>3.125E-2</v>
      </c>
      <c r="Z23" s="56">
        <f t="shared" si="4"/>
        <v>0</v>
      </c>
      <c r="AA23" s="56">
        <f t="shared" si="4"/>
        <v>1.8750000000000003E-2</v>
      </c>
      <c r="AB23" s="56">
        <f t="shared" si="4"/>
        <v>0</v>
      </c>
      <c r="AC23" s="56">
        <f t="shared" si="4"/>
        <v>6.25E-2</v>
      </c>
      <c r="AD23" s="56">
        <f t="shared" si="4"/>
        <v>0</v>
      </c>
      <c r="AE23" s="56">
        <f t="shared" si="4"/>
        <v>1</v>
      </c>
      <c r="AF23" s="16">
        <f t="shared" ref="AF23" si="5">+AF22/12</f>
        <v>2.0833333333333332E-2</v>
      </c>
      <c r="AG23" s="15"/>
    </row>
    <row r="24" spans="2:33" x14ac:dyDescent="0.25">
      <c r="K24" s="66">
        <f>+G23+I23+K23</f>
        <v>0.36874999999999997</v>
      </c>
      <c r="Q24" s="66">
        <f>+K24+M23+O23+Q23</f>
        <v>0.7</v>
      </c>
      <c r="W24" s="66">
        <f>+Q24+S23+U23+W23</f>
        <v>0.88749999999999996</v>
      </c>
      <c r="AC24" s="66">
        <f>+W24+Y23+AA23+AC23</f>
        <v>1</v>
      </c>
    </row>
  </sheetData>
  <mergeCells count="30">
    <mergeCell ref="S4:T4"/>
    <mergeCell ref="U4:V4"/>
    <mergeCell ref="G4:H4"/>
    <mergeCell ref="I4:J4"/>
    <mergeCell ref="W4:X4"/>
    <mergeCell ref="Y4:Z4"/>
    <mergeCell ref="AA4:AB4"/>
    <mergeCell ref="B22:F22"/>
    <mergeCell ref="D1:AE1"/>
    <mergeCell ref="D2:AD2"/>
    <mergeCell ref="B1:C2"/>
    <mergeCell ref="D18:D19"/>
    <mergeCell ref="AC4:AD4"/>
    <mergeCell ref="AE4:AF4"/>
    <mergeCell ref="B3:AG3"/>
    <mergeCell ref="AG4:AG5"/>
    <mergeCell ref="B4:B5"/>
    <mergeCell ref="C4:C5"/>
    <mergeCell ref="D4:D5"/>
    <mergeCell ref="E4:E5"/>
    <mergeCell ref="B23:F23"/>
    <mergeCell ref="M4:N4"/>
    <mergeCell ref="O4:P4"/>
    <mergeCell ref="Q4:R4"/>
    <mergeCell ref="F4:F5"/>
    <mergeCell ref="B9:B11"/>
    <mergeCell ref="B6:B8"/>
    <mergeCell ref="B12:B16"/>
    <mergeCell ref="B17:B20"/>
    <mergeCell ref="K4:L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GCIN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Nayeth  Vela Molina</dc:creator>
  <cp:lastModifiedBy>Sandra Patricia Garcia Caceres</cp:lastModifiedBy>
  <cp:lastPrinted>2024-05-17T14:40:59Z</cp:lastPrinted>
  <dcterms:created xsi:type="dcterms:W3CDTF">2024-03-26T18:32:04Z</dcterms:created>
  <dcterms:modified xsi:type="dcterms:W3CDTF">2025-01-29T16:27:19Z</dcterms:modified>
</cp:coreProperties>
</file>