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75" activeTab="1"/>
  </bookViews>
  <sheets>
    <sheet name="Instructivo-contacto" sheetId="1" r:id="rId1"/>
    <sheet name="Informe de Empalme" sheetId="2" r:id="rId2"/>
  </sheets>
  <definedNames>
    <definedName name="_xlfn.IFERROR" hidden="1">#NAME?</definedName>
    <definedName name="_xlnm.Print_Area" localSheetId="1">'Informe de Empalme'!$A$1:$M$145</definedName>
    <definedName name="_xlnm.Print_Area" localSheetId="0">'Instructivo-contacto'!$A$1:$J$60</definedName>
  </definedNames>
  <calcPr fullCalcOnLoad="1"/>
</workbook>
</file>

<file path=xl/comments2.xml><?xml version="1.0" encoding="utf-8"?>
<comments xmlns="http://schemas.openxmlformats.org/spreadsheetml/2006/main">
  <authors>
    <author>Carol Dahiana Torres Ospina</author>
  </authors>
  <commentList>
    <comment ref="A5" authorId="0">
      <text>
        <r>
          <rPr>
            <sz val="11"/>
            <rFont val="Tahoma"/>
            <family val="2"/>
          </rPr>
          <t>La finalidad es informar a la nueva administración si la entidad territorial se encuentra en el marco de un Programa de Saneamiento Fiscal y Financiero o en un Acuerdo de Reestructuración de Pasivos, conforme a la Ley 550 de 1999. Para el efecto puede consultar como fuente de información el Marco Fiscal de Mediano Plazo y los informes contables de la entidad territorial, la ejecución presupuestal 2015 y las actas del Comité de Seguimiento y Evaluación.</t>
        </r>
        <r>
          <rPr>
            <sz val="10"/>
            <rFont val="Tahoma"/>
            <family val="2"/>
          </rPr>
          <t xml:space="preserve">
</t>
        </r>
        <r>
          <rPr>
            <sz val="9"/>
            <rFont val="Tahoma"/>
            <family val="2"/>
          </rPr>
          <t xml:space="preserve">
</t>
        </r>
      </text>
    </comment>
    <comment ref="A14" authorId="0">
      <text>
        <r>
          <rPr>
            <sz val="11"/>
            <rFont val="Tahoma"/>
            <family val="2"/>
          </rPr>
          <t xml:space="preserve">
El propósito es presentar  el consolidado de los pasivos exigibles y las contingencias. Así mismo la información sobre la existencia del Fondo de Contingencias y los recursos existentes en dicho fondo.Para el efecto puede consultar como fuente de información el Marco Fiscal de Mediano Plazo y los informes contables de la entidad territorial.</t>
        </r>
        <r>
          <rPr>
            <b/>
            <sz val="11"/>
            <rFont val="Tahoma"/>
            <family val="2"/>
          </rPr>
          <t xml:space="preserve">
</t>
        </r>
      </text>
    </comment>
    <comment ref="A23" authorId="0">
      <text>
        <r>
          <rPr>
            <sz val="11"/>
            <rFont val="Tahoma"/>
            <family val="2"/>
          </rPr>
          <t xml:space="preserve"> 
Ahorro Fonpet
La finalidad es presentar la información correspondiente al pasivo pensional de la entidad territorial y al monto de los recursos ahorrados en el Fonpet.Para el efecto puede consultar como fuente de información el Marco Fiscal de Mediano Plazo y los informes contables de la entidad territorial.</t>
        </r>
        <r>
          <rPr>
            <b/>
            <sz val="11"/>
            <rFont val="Tahoma"/>
            <family val="2"/>
          </rPr>
          <t xml:space="preserve">
</t>
        </r>
      </text>
    </comment>
    <comment ref="A37" authorId="0">
      <text>
        <r>
          <rPr>
            <sz val="10"/>
            <rFont val="Tahoma"/>
            <family val="2"/>
          </rPr>
          <t>El objetivo es presentar el monto consolidado a 2019 de los pagos que se deben realizar por sentencias y conciliaciones, la programación y ejecución de los pagos correspondientes para la presente vigencia, y las apropiaciones requeridas para los próximos cuatro años para atender estas obligaciones.Para el efecto puede consultar como fuente de información  los reportes de ejecución presupuestal presentados en el Formulario Único Territorial, la ejecución presupuestal de la presente vigencia y el Marco Fiscal de Mediano Plazo. Es importante registrar los aspectos relevantes sobre las sentencias y conciliaciones y sus fuentes de financiamiento.</t>
        </r>
      </text>
    </comment>
    <comment ref="A51" authorId="0">
      <text>
        <r>
          <rPr>
            <sz val="11"/>
            <rFont val="Tahoma"/>
            <family val="2"/>
          </rPr>
          <t xml:space="preserve">El propósito es presentar de manera desagregada el comportamiento del recaudo de los ingresos en cada vigencia fiscal desde el 2016 a la fecha.
Para el efecto puede consultar como fuente de información  los reportes de ejecución presupuestal presentados en el Formulario Único Territorial y la ejecución presupuestal de la presente vigencia.
</t>
        </r>
      </text>
    </comment>
    <comment ref="A85" authorId="0">
      <text>
        <r>
          <rPr>
            <sz val="9"/>
            <rFont val="Tahoma"/>
            <family val="2"/>
          </rPr>
          <t xml:space="preserve">“El Balance general es un estado contable básico que presenta en forma clasificada, resumida y consistente, la situación financiera, económica, social y ambiental de la entidad contable pública, expresada en unidades monetarias, a una fecha determinada y revela la totalidad de sus bienes, derechos, obligaciones y la situación del patrimonio.” </t>
        </r>
        <r>
          <rPr>
            <b/>
            <sz val="9"/>
            <rFont val="Tahoma"/>
            <family val="2"/>
          </rPr>
          <t xml:space="preserve">
</t>
        </r>
      </text>
    </comment>
    <comment ref="A93" authorId="0">
      <text>
        <r>
          <rPr>
            <sz val="9"/>
            <rFont val="Tahoma"/>
            <family val="2"/>
          </rPr>
          <t>Para efectos de ejercicio del empalme se considera pertinente presentar el balance general de la presente vigencia, con corte al 31 de octubre, para tener una visión clara de la gestión de la actual administración.</t>
        </r>
        <r>
          <rPr>
            <b/>
            <sz val="9"/>
            <rFont val="Tahoma"/>
            <family val="2"/>
          </rPr>
          <t xml:space="preserve">
</t>
        </r>
      </text>
    </comment>
    <comment ref="C100"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A109" authorId="0">
      <text>
        <r>
          <rPr>
            <sz val="9"/>
            <rFont val="Tahoma"/>
            <family val="2"/>
          </rPr>
          <t xml:space="preserve">Para efectos de ejercicio del empalme se considera pertinente presentar el Estado de la actividad económica, financiera, social y ambiental de la presente vigencia, para tener una visión clara de la gestión de la actual administración.Para tener una mayor comprensión de este informe es importante presentar las notas a los estados financieros.
</t>
        </r>
      </text>
    </comment>
    <comment ref="A117"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 ref="A128" authorId="0">
      <text>
        <r>
          <rPr>
            <sz val="11"/>
            <rFont val="Tahoma"/>
            <family val="2"/>
          </rPr>
          <t xml:space="preserve">La finalidad es presentar los montos consolidados por ejecutar correspondientes a las reservas, cuentas por pagar y vigencias expiradas, a la fecha de corte del informe. Para el efecto puede consultar como fuente de información  los reportes de ejecución presupuestal presentados en el Formulario Único Territorial y la ejecución presupuestal de la presente vigencia.
</t>
        </r>
      </text>
    </comment>
    <comment ref="A138" authorId="0">
      <text>
        <r>
          <rPr>
            <sz val="11"/>
            <rFont val="Tahoma"/>
            <family val="2"/>
          </rPr>
          <t xml:space="preserve">El objetivo es presentar  el monto total de  la deuda pública de la entidad territorial a la fecha y la estimación de los recursos requeridos para atender su pago. 
Para el efecto puede consultar como fuente de información  los reportes de ejecución presupuestal presentados en el Formulario Único Territorial, la ejecución presupuestal de la presente vigencia y el Marco Fiscal de Mediano Plazo.
</t>
        </r>
        <r>
          <rPr>
            <b/>
            <sz val="9"/>
            <rFont val="Tahoma"/>
            <family val="2"/>
          </rPr>
          <t xml:space="preserve">
</t>
        </r>
      </text>
    </comment>
    <comment ref="D100" authorId="0">
      <text>
        <r>
          <rPr>
            <sz val="9"/>
            <rFont val="Tahoma"/>
            <family val="2"/>
          </rPr>
          <t xml:space="preserve">Estado de la actividad económica, financiera, social y ambiental definido como el “estado contable básico que revela el resultado de la actividad financiera, económica, social y ambiental de la entidad contable pública, con base en el flujo de recursos generados y consumidos en cumplimiento de las funciones de cometido estatal, expresado en términos monetarios, durante un período determinado.
</t>
        </r>
      </text>
    </comment>
    <comment ref="B117" authorId="0">
      <text>
        <r>
          <rPr>
            <sz val="10"/>
            <rFont val="Tahoma"/>
            <family val="2"/>
          </rPr>
          <t>El Estado de cambios en el patrimonio es “el estado contable básico que revela en forma detallada y clasificada las variaciones de las cuentas del Patrimonio de la entidad contable pública, de un período determinado a otro.” Para tener una mayor comprensión de este informe es importante presentar las notas a los estados financieros.</t>
        </r>
        <r>
          <rPr>
            <sz val="9"/>
            <rFont val="Tahoma"/>
            <family val="2"/>
          </rPr>
          <t xml:space="preserve">
</t>
        </r>
      </text>
    </comment>
  </commentList>
</comments>
</file>

<file path=xl/sharedStrings.xml><?xml version="1.0" encoding="utf-8"?>
<sst xmlns="http://schemas.openxmlformats.org/spreadsheetml/2006/main" count="186" uniqueCount="146">
  <si>
    <t>Concepto/Vigencia</t>
  </si>
  <si>
    <t>Fuente: FUT y ejecución presupuestal 2015.</t>
  </si>
  <si>
    <t>1. Ingresos totales</t>
  </si>
  <si>
    <t>Concepto</t>
  </si>
  <si>
    <t>1. Gastos totales</t>
  </si>
  <si>
    <t>1.1. Funcionamiento</t>
  </si>
  <si>
    <t>1.3. Inversión</t>
  </si>
  <si>
    <t>1.2. Inversión</t>
  </si>
  <si>
    <t>1. Total</t>
  </si>
  <si>
    <t>Fuente: FUT y ejecución presupuestal de 2015.</t>
  </si>
  <si>
    <t>Monto total de sentencias y conciliaciones a la fecha</t>
  </si>
  <si>
    <t>1. Sentencias y conciliaciones</t>
  </si>
  <si>
    <t>1.1. Sentencias</t>
  </si>
  <si>
    <t>1.2. Conciliaciones</t>
  </si>
  <si>
    <t>1. Pasivos exigibles y contingencias</t>
  </si>
  <si>
    <t>Recursos disponibles en el Fondo de contingencia</t>
  </si>
  <si>
    <t>1. Pasivos Pensional</t>
  </si>
  <si>
    <t>Término de duración del programa o acuerdo en años</t>
  </si>
  <si>
    <t>¿Se está dando cumplimiento a los compromisos adquiridos?</t>
  </si>
  <si>
    <t>Si</t>
  </si>
  <si>
    <t>No</t>
  </si>
  <si>
    <t>Activo</t>
  </si>
  <si>
    <t>Pasivo</t>
  </si>
  <si>
    <t>Patrimonio</t>
  </si>
  <si>
    <t>Vigencia (Corte a 31 de diciembre)</t>
  </si>
  <si>
    <t>Valor</t>
  </si>
  <si>
    <t>Ingresos</t>
  </si>
  <si>
    <t>Gastos y costos</t>
  </si>
  <si>
    <t>Resultado</t>
  </si>
  <si>
    <t>1.1. Ingresos corrientes</t>
  </si>
  <si>
    <t>1.1.1. Tributarios</t>
  </si>
  <si>
    <t>1.1.2. No tributarios</t>
  </si>
  <si>
    <t>1. ANTECEDENTES</t>
  </si>
  <si>
    <t>2. DIAGNOSTICO FINANCIERO</t>
  </si>
  <si>
    <t>1.1.  Capital</t>
  </si>
  <si>
    <t>1.2.  Pasivos exigibles</t>
  </si>
  <si>
    <t>1.3.  Contingencias</t>
  </si>
  <si>
    <t>Es importante registrar los aspectos relevantes sobre la administración de la deuda pública y sus fuentes de financiamiento. Adicionalmente se debe consignar la información de los desembolsos que se encuentren pendiente y un análisis sobre la capacidad de endeudamiento con corte a la fecha de elaboración del informe.</t>
  </si>
  <si>
    <t>En este campo se deben registrar los aspectos relevantes sobre el pasivo pensional de la entidad territorial y su ahorro en el Fonpet.</t>
  </si>
  <si>
    <t>Relacionar en el informe los aspectos relevantes que expliquen el comportamiento de la ejecución de gastos, según los conceptos planteados (funcionamiento, deuda e inversión)  durante el periodo, y las políticas y estrategias generales adoptadas para mejorar su eficiencia y los resultados obtenidos.</t>
  </si>
  <si>
    <t xml:space="preserve">Para tener una mayor comprensión de este informe es importante presentar las notas a los estados financieros.
</t>
  </si>
  <si>
    <t>Ultimo año Vigencia del Acuerdo o programa</t>
  </si>
  <si>
    <t>1.2. Ingresos de Capital</t>
  </si>
  <si>
    <t>Cofinanciación</t>
  </si>
  <si>
    <t>Rendimientos financieros</t>
  </si>
  <si>
    <t>Superavit fiscal</t>
  </si>
  <si>
    <t xml:space="preserve"> Aplica</t>
  </si>
  <si>
    <t>NO</t>
  </si>
  <si>
    <t>Cumplió con la provisión del 125% de ahorro pensional?</t>
  </si>
  <si>
    <t>SI</t>
  </si>
  <si>
    <t>Es importante registrar los aspectos relevantes sobre las sentencias y conciliaciones y sus fuentes de financiamiento.</t>
  </si>
  <si>
    <t>Fuente de revisión: MFMP, informes contables entidad territorial.</t>
  </si>
  <si>
    <t>1.       Programa de Saneamiento Fiscal y Financiero</t>
  </si>
  <si>
    <t>2.       Acuerdo de Reestructuración de Pasivos</t>
  </si>
  <si>
    <t xml:space="preserve"> INSTRUCTIVO PARA SISTEMA FINANCIERO</t>
  </si>
  <si>
    <t>a. Programa de Saneamiento Fiscal y Financiero - Ley 617 de 2000 / Acuerdos de Reestructuración de Pasivos - Ley 550 de 1999</t>
  </si>
  <si>
    <t>Es importante registrar los aspectos relevantes sobre los detalles y contenidos del Programa de Saneamiento Fiscal y Financiero o del Acuerdo de Reestructuración de Pasivos, según sea el caso, tales como el  monto de las obligaciones / acreencias, el tiempo de ejecución, fecha de inicio y fecha  prevista para la terminación, los acreedores más significativos, el estado de avance del cumplimiento y las actas del Comité de Seguimiento y Evaluación del mismo.</t>
  </si>
  <si>
    <t xml:space="preserve">Otros ingresos </t>
  </si>
  <si>
    <t>Crédito</t>
  </si>
  <si>
    <t>Haga una breve descripción de la situación actual de la entidad, respecto a los principales hechos relevantes durante la vigencia de gobierno saliente, en temas fiscales y financieros,  ley 550, aplicación de medidas preventivas y correctivas en materia del decreto 08, recursos ahorros Fonpet, teniendo en cuenta la siguiente información:</t>
  </si>
  <si>
    <t>1.2. Servicio de la Deuda</t>
  </si>
  <si>
    <t>Fuente: Contabilidad y Contaduría General de la Nación</t>
  </si>
  <si>
    <t>Gastos y Costos</t>
  </si>
  <si>
    <t>Recaudo efectivo (Miles de pesos)</t>
  </si>
  <si>
    <t>Momento presupuestal compromisos (Miles de pesos)</t>
  </si>
  <si>
    <t>Miles de pesos</t>
  </si>
  <si>
    <t xml:space="preserve">Valor </t>
  </si>
  <si>
    <t>Es importante registrar los aspectos relevantes sobre las reservas de 2014 y cuentas por pagar.</t>
  </si>
  <si>
    <t>% provisionado a la fecha</t>
  </si>
  <si>
    <t xml:space="preserve">Para efectos de ejercicio del empalme se considera pertinente presentar el Estado de la actividad económica, financiera, social y ambiental comparativo  para tener una visión clara de la gestión de la actual administración.                                                                                                                                                                                                                                                                                                                                                                                                        Con el fin de una mayor comprensión de este balance comparativo es importante presentar las notas a los estados financieros.
</t>
  </si>
  <si>
    <t>1.2.  Intereses y gastos operativos</t>
  </si>
  <si>
    <t>CANAL DE CONTACTO:</t>
  </si>
  <si>
    <t>Javier Esteban Martínez</t>
  </si>
  <si>
    <t>jemartinez@alcaldiabogota.gov.co</t>
  </si>
  <si>
    <t>Monto total  de los pasivos exigibles y contingencias proyectados a 31 de diciembre de 2019</t>
  </si>
  <si>
    <t>Recursos ahorrados en el Fonpet (Miles de pesos)</t>
  </si>
  <si>
    <t>2019 Apropiado</t>
  </si>
  <si>
    <t>2020 Estimado</t>
  </si>
  <si>
    <t>Fuente: Ejecución presupuestal 2019 y MFMP</t>
  </si>
  <si>
    <t>2019 
Presupuesto definitivo</t>
  </si>
  <si>
    <t>Fuente: FUT y ejecución presupuestal 2019.</t>
  </si>
  <si>
    <t>Compromisos 2019</t>
  </si>
  <si>
    <t>Proyectado a diciembre 31 de 2019</t>
  </si>
  <si>
    <t>1. Saldo del patrimonio</t>
  </si>
  <si>
    <t>2. Variaciones patrimoniales</t>
  </si>
  <si>
    <t>A diciembre 31 de 2018</t>
  </si>
  <si>
    <t>Reservas 2018</t>
  </si>
  <si>
    <t>Cuentas x pagar 2018</t>
  </si>
  <si>
    <t>Cuentas x pagar 
proyectado a diciembre 31 de 2019</t>
  </si>
  <si>
    <t>Ejecución de reservas proyectado a diciembre 31 de 2019</t>
  </si>
  <si>
    <t>2018 Apropiado</t>
  </si>
  <si>
    <t>2020
Pagos estimados para la vigencia</t>
  </si>
  <si>
    <t>2021
Pagos estimados para la vigencia</t>
  </si>
  <si>
    <t>2022
Pagos estimados para la vigencia</t>
  </si>
  <si>
    <t>2023
Pagos estimados para la vigencia</t>
  </si>
  <si>
    <t>Fuente: MFMP y ejecución presupuestal 2019.</t>
  </si>
  <si>
    <t>Asesor Secretaría General</t>
  </si>
  <si>
    <t>Explicar aspectos relevantes sobre el monto de los pasivos exigibles y contingencias, explicando de manera desagregada su composición y los recursos de que dispone la entidad en el respectivo fondo para atenderlos.</t>
  </si>
  <si>
    <t>2012-2015</t>
  </si>
  <si>
    <t>a.  Ingresos del anterior cuatrienio y las cuatro últimas vigencias.</t>
  </si>
  <si>
    <t>c. Ejecución de gastos del anterior cuatrienio y las cuatro últimas vigencias.</t>
  </si>
  <si>
    <t xml:space="preserve">e. Balance General comparativo </t>
  </si>
  <si>
    <t>f.  Balance General 2019</t>
  </si>
  <si>
    <t>h. Estado de la actividad económica, financiera, social y ambiental 2019</t>
  </si>
  <si>
    <t>i. Estado de cambios en el patrimonio 2019</t>
  </si>
  <si>
    <t xml:space="preserve">j. Reservas, cuentas por pagar </t>
  </si>
  <si>
    <t>k. Servicio de la Deuda.</t>
  </si>
  <si>
    <r>
      <t xml:space="preserve">Monto total de los pasivos pensionales </t>
    </r>
    <r>
      <rPr>
        <b/>
        <u val="single"/>
        <sz val="13"/>
        <color indexed="8"/>
        <rFont val="Calibri"/>
        <family val="2"/>
      </rPr>
      <t>proyectados</t>
    </r>
    <r>
      <rPr>
        <b/>
        <sz val="13"/>
        <color indexed="8"/>
        <rFont val="Calibri"/>
        <family val="2"/>
      </rPr>
      <t xml:space="preserve"> a diciembre 31 de 2019 (Miles de pesos)</t>
    </r>
  </si>
  <si>
    <r>
      <t>2019 
(</t>
    </r>
    <r>
      <rPr>
        <b/>
        <u val="single"/>
        <sz val="13"/>
        <color indexed="8"/>
        <rFont val="Calibri"/>
        <family val="2"/>
      </rPr>
      <t>proyectado</t>
    </r>
    <r>
      <rPr>
        <b/>
        <sz val="13"/>
        <color indexed="8"/>
        <rFont val="Calibri"/>
        <family val="2"/>
      </rPr>
      <t xml:space="preserve"> a diciembre 31)</t>
    </r>
  </si>
  <si>
    <r>
      <t xml:space="preserve">Obligaciones 2019 
</t>
    </r>
    <r>
      <rPr>
        <sz val="12"/>
        <color indexed="8"/>
        <rFont val="Calibri"/>
        <family val="2"/>
      </rPr>
      <t>(</t>
    </r>
    <r>
      <rPr>
        <u val="single"/>
        <sz val="12"/>
        <color indexed="8"/>
        <rFont val="Calibri"/>
        <family val="2"/>
      </rPr>
      <t>proyectado</t>
    </r>
    <r>
      <rPr>
        <sz val="12"/>
        <color indexed="8"/>
        <rFont val="Calibri"/>
        <family val="2"/>
      </rPr>
      <t xml:space="preserve"> a 31 de diciembre)</t>
    </r>
  </si>
  <si>
    <r>
      <rPr>
        <b/>
        <u val="single"/>
        <sz val="11"/>
        <color indexed="8"/>
        <rFont val="Calibri"/>
        <family val="2"/>
      </rPr>
      <t xml:space="preserve">Proyectado </t>
    </r>
    <r>
      <rPr>
        <b/>
        <sz val="11"/>
        <color indexed="8"/>
        <rFont val="Calibri"/>
        <family val="2"/>
      </rPr>
      <t>a diciembre 31 de 2019</t>
    </r>
  </si>
  <si>
    <r>
      <t xml:space="preserve">2019 </t>
    </r>
    <r>
      <rPr>
        <b/>
        <u val="single"/>
        <sz val="13"/>
        <color indexed="8"/>
        <rFont val="Calibri"/>
        <family val="2"/>
      </rPr>
      <t>proyección</t>
    </r>
    <r>
      <rPr>
        <b/>
        <sz val="13"/>
        <color indexed="8"/>
        <rFont val="Calibri"/>
        <family val="2"/>
      </rPr>
      <t xml:space="preserve"> de ejecución
a diciembre 31</t>
    </r>
  </si>
  <si>
    <t xml:space="preserve">   SI / NO</t>
  </si>
  <si>
    <t>b. Pasivos exigibles y Contingencias – Fondo de contingencia</t>
  </si>
  <si>
    <t>c. Pasivos pensionales</t>
  </si>
  <si>
    <t xml:space="preserve">e. Pago de sentencias y conciliaciones </t>
  </si>
  <si>
    <t>Saldo de obligaciones proyectado a diciembre 31 de 2019</t>
  </si>
  <si>
    <t>1.1.3. Transferencias Nación</t>
  </si>
  <si>
    <t>1.1.4. Transferencias Distrito</t>
  </si>
  <si>
    <t>Nota 2. La información que se consigne en estos formatos debe venir acompañada de los Estados</t>
  </si>
  <si>
    <t>Financieros  anexos.</t>
  </si>
  <si>
    <t>¿Utiliza recursos de transferencias nacionales para financiar el acuerdo?</t>
  </si>
  <si>
    <t>Fuente de revisión: MFMP, ejecución presupuestal y actas del Comité de Seguimiento y Evaluación</t>
  </si>
  <si>
    <t>Proyectados a 31 de diciembre de 2019</t>
  </si>
  <si>
    <t>g. Estado de la actividad económica, financiera, social y ambiental A91</t>
  </si>
  <si>
    <t>Fuente: Estados Financieros</t>
  </si>
  <si>
    <t>2.1. Incrementos</t>
  </si>
  <si>
    <t>2.2. Disminuciones</t>
  </si>
  <si>
    <t>2.3. Partidas sin variación</t>
  </si>
  <si>
    <t xml:space="preserve">Monto Total Inicial 
obligaciones / acreencias  </t>
  </si>
  <si>
    <t>X</t>
  </si>
  <si>
    <t xml:space="preserve">1,3 Transferencias </t>
  </si>
  <si>
    <t>1.3.1 Admionistración Central</t>
  </si>
  <si>
    <t xml:space="preserve"> </t>
  </si>
  <si>
    <t>A septiembre 30 de 2019</t>
  </si>
  <si>
    <t>2019 Ejecutado 
a septiembre 30</t>
  </si>
  <si>
    <t>Saldo de obligaciones a septiembre 30 de 2019</t>
  </si>
  <si>
    <t>Monto total  de los pasivos exigibles y contingencias a septiembre 30 de 2019</t>
  </si>
  <si>
    <t>Monto total de los pasivos pensionales a septiembre  30 de 2019 (Miles de pesos)</t>
  </si>
  <si>
    <t>d. Saldo de la deuda a la fecha 30 de septiembre de 2019:</t>
  </si>
  <si>
    <t>Cuentas x pagar 
a agosto 30 de 2019</t>
  </si>
  <si>
    <t>Corte Septiembre 30 de 2019</t>
  </si>
  <si>
    <t>A Septiembre 30 de 2019</t>
  </si>
  <si>
    <t>2019 
(a noviembre 30)</t>
  </si>
  <si>
    <t>Obligaciones 2019 
(corte 30 de noviembre)</t>
  </si>
  <si>
    <t>Ejecución de reservas 
a noviembre 30 de 2019</t>
  </si>
</sst>
</file>

<file path=xl/styles.xml><?xml version="1.0" encoding="utf-8"?>
<styleSheet xmlns="http://schemas.openxmlformats.org/spreadsheetml/2006/main">
  <numFmts count="4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0.000%"/>
    <numFmt numFmtId="193" formatCode="0.0%"/>
    <numFmt numFmtId="194" formatCode="0.000"/>
    <numFmt numFmtId="195" formatCode="0.0"/>
    <numFmt numFmtId="196" formatCode="_(* #,##0.0_);_(* \(#,##0.0\);_(* &quot;-&quot;??_);_(@_)"/>
    <numFmt numFmtId="197" formatCode="_(* #,##0_);_(* \(#,##0\);_(* &quot;-&quot;??_);_(@_)"/>
    <numFmt numFmtId="198" formatCode="&quot;Sí&quot;;&quot;Sí&quot;;&quot;No&quot;"/>
    <numFmt numFmtId="199" formatCode="&quot;Verdadero&quot;;&quot;Verdadero&quot;;&quot;Falso&quot;"/>
    <numFmt numFmtId="200" formatCode="&quot;Activado&quot;;&quot;Activado&quot;;&quot;Desactivado&quot;"/>
    <numFmt numFmtId="201" formatCode="[$€-2]\ #,##0.00_);[Red]\([$€-2]\ #,##0.00\)"/>
    <numFmt numFmtId="202" formatCode="_(* #,##0.000_);_(* \(#,##0.000\);_(* &quot;-&quot;??_);_(@_)"/>
  </numFmts>
  <fonts count="83">
    <font>
      <sz val="11"/>
      <color theme="1"/>
      <name val="Calibri"/>
      <family val="2"/>
    </font>
    <font>
      <sz val="11"/>
      <color indexed="8"/>
      <name val="Calibri"/>
      <family val="2"/>
    </font>
    <font>
      <sz val="9"/>
      <name val="Tahoma"/>
      <family val="2"/>
    </font>
    <font>
      <b/>
      <sz val="9"/>
      <name val="Tahoma"/>
      <family val="2"/>
    </font>
    <font>
      <sz val="11"/>
      <name val="Tahoma"/>
      <family val="2"/>
    </font>
    <font>
      <b/>
      <sz val="11"/>
      <name val="Tahoma"/>
      <family val="2"/>
    </font>
    <font>
      <sz val="10"/>
      <name val="Tahoma"/>
      <family val="2"/>
    </font>
    <font>
      <b/>
      <sz val="12"/>
      <name val="Arial Narrow"/>
      <family val="2"/>
    </font>
    <font>
      <sz val="12"/>
      <color indexed="8"/>
      <name val="Calibri"/>
      <family val="2"/>
    </font>
    <font>
      <b/>
      <sz val="11"/>
      <color indexed="8"/>
      <name val="Calibri"/>
      <family val="2"/>
    </font>
    <font>
      <b/>
      <sz val="13"/>
      <color indexed="8"/>
      <name val="Calibri"/>
      <family val="2"/>
    </font>
    <font>
      <b/>
      <u val="single"/>
      <sz val="13"/>
      <color indexed="8"/>
      <name val="Calibri"/>
      <family val="2"/>
    </font>
    <font>
      <u val="single"/>
      <sz val="12"/>
      <color indexed="8"/>
      <name val="Calibri"/>
      <family val="2"/>
    </font>
    <font>
      <b/>
      <u val="single"/>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14"/>
      <color indexed="63"/>
      <name val="Arial"/>
      <family val="2"/>
    </font>
    <font>
      <b/>
      <sz val="12"/>
      <color indexed="8"/>
      <name val="Calibri"/>
      <family val="2"/>
    </font>
    <font>
      <sz val="13"/>
      <name val="Calibri"/>
      <family val="2"/>
    </font>
    <font>
      <sz val="13"/>
      <color indexed="8"/>
      <name val="Calibri"/>
      <family val="2"/>
    </font>
    <font>
      <u val="single"/>
      <sz val="11"/>
      <color indexed="8"/>
      <name val="Calibri"/>
      <family val="2"/>
    </font>
    <font>
      <b/>
      <sz val="14"/>
      <color indexed="8"/>
      <name val="Calibri"/>
      <family val="2"/>
    </font>
    <font>
      <sz val="10"/>
      <color indexed="8"/>
      <name val="Calibri"/>
      <family val="2"/>
    </font>
    <font>
      <b/>
      <sz val="24"/>
      <color indexed="9"/>
      <name val="Calibri"/>
      <family val="2"/>
    </font>
    <font>
      <b/>
      <sz val="18"/>
      <color indexed="8"/>
      <name val="Calibri"/>
      <family val="2"/>
    </font>
    <font>
      <sz val="18"/>
      <color indexed="8"/>
      <name val="Calibri"/>
      <family val="2"/>
    </font>
    <font>
      <b/>
      <sz val="12"/>
      <color indexed="10"/>
      <name val="Calibri"/>
      <family val="2"/>
    </font>
    <font>
      <b/>
      <sz val="18"/>
      <color indexed="9"/>
      <name val="Calibri"/>
      <family val="2"/>
    </font>
    <font>
      <sz val="24"/>
      <color indexed="8"/>
      <name val="Calibri"/>
      <family val="2"/>
    </font>
    <font>
      <sz val="18"/>
      <color indexed="9"/>
      <name val="Calibri"/>
      <family val="2"/>
    </font>
    <font>
      <sz val="12"/>
      <color indexed="9"/>
      <name val="Calibri"/>
      <family val="2"/>
    </font>
    <font>
      <sz val="13"/>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222222"/>
      <name val="Arial"/>
      <family val="2"/>
    </font>
    <font>
      <b/>
      <sz val="12"/>
      <color theme="1"/>
      <name val="Calibri"/>
      <family val="2"/>
    </font>
    <font>
      <sz val="12"/>
      <color theme="1"/>
      <name val="Calibri"/>
      <family val="2"/>
    </font>
    <font>
      <sz val="13"/>
      <color theme="1"/>
      <name val="Calibri"/>
      <family val="2"/>
    </font>
    <font>
      <b/>
      <sz val="13"/>
      <color theme="1"/>
      <name val="Calibri"/>
      <family val="2"/>
    </font>
    <font>
      <u val="single"/>
      <sz val="11"/>
      <color theme="1"/>
      <name val="Calibri"/>
      <family val="2"/>
    </font>
    <font>
      <b/>
      <sz val="14"/>
      <color theme="1"/>
      <name val="Calibri"/>
      <family val="2"/>
    </font>
    <font>
      <sz val="10"/>
      <color theme="1"/>
      <name val="Calibri"/>
      <family val="2"/>
    </font>
    <font>
      <b/>
      <sz val="24"/>
      <color theme="0"/>
      <name val="Calibri"/>
      <family val="2"/>
    </font>
    <font>
      <b/>
      <sz val="18"/>
      <color theme="1"/>
      <name val="Calibri"/>
      <family val="2"/>
    </font>
    <font>
      <sz val="18"/>
      <color theme="1"/>
      <name val="Calibri"/>
      <family val="2"/>
    </font>
    <font>
      <b/>
      <sz val="12"/>
      <color rgb="FFFF0000"/>
      <name val="Calibri"/>
      <family val="2"/>
    </font>
    <font>
      <b/>
      <sz val="18"/>
      <color theme="0"/>
      <name val="Calibri"/>
      <family val="2"/>
    </font>
    <font>
      <sz val="24"/>
      <color theme="1"/>
      <name val="Calibri"/>
      <family val="2"/>
    </font>
    <font>
      <sz val="18"/>
      <color theme="0"/>
      <name val="Calibri"/>
      <family val="2"/>
    </font>
    <font>
      <sz val="12"/>
      <color theme="0"/>
      <name val="Calibri"/>
      <family val="2"/>
    </font>
    <font>
      <sz val="13"/>
      <color theme="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theme="3"/>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medium"/>
      <right style="thin"/>
      <top style="thin"/>
      <bottom style="thin"/>
    </border>
    <border>
      <left style="thin"/>
      <right style="thin"/>
      <top style="thin"/>
      <bottom style="thin"/>
    </border>
    <border>
      <left style="thin"/>
      <right style="medium"/>
      <top style="thin"/>
      <bottom style="thin"/>
    </border>
    <border>
      <left/>
      <right/>
      <top/>
      <bottom style="medium"/>
    </border>
    <border>
      <left style="medium"/>
      <right/>
      <top/>
      <bottom style="medium"/>
    </border>
    <border>
      <left style="thin"/>
      <right style="thin"/>
      <top>
        <color indexed="63"/>
      </top>
      <bottom style="thin"/>
    </border>
    <border>
      <left style="thin"/>
      <right style="thin"/>
      <top style="thin"/>
      <bottom>
        <color indexed="63"/>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thin"/>
      <right>
        <color indexed="63"/>
      </right>
      <top>
        <color indexed="63"/>
      </top>
      <bottom>
        <color indexed="63"/>
      </bottom>
    </border>
    <border>
      <left style="medium"/>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top style="thin"/>
      <bottom/>
    </border>
    <border>
      <left style="medium"/>
      <right style="thin"/>
      <top>
        <color indexed="63"/>
      </top>
      <bottom style="thin"/>
    </border>
    <border>
      <left>
        <color indexed="63"/>
      </left>
      <right style="medium"/>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4" applyNumberFormat="0" applyFill="0" applyAlignment="0" applyProtection="0"/>
    <xf numFmtId="0" fontId="53"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4" fillId="29" borderId="1"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59" fillId="21"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0" fontId="53" fillId="0" borderId="8" applyNumberFormat="0" applyFill="0" applyAlignment="0" applyProtection="0"/>
    <xf numFmtId="0" fontId="64" fillId="0" borderId="9" applyNumberFormat="0" applyFill="0" applyAlignment="0" applyProtection="0"/>
  </cellStyleXfs>
  <cellXfs count="244">
    <xf numFmtId="0" fontId="0" fillId="0" borderId="0" xfId="0" applyFont="1" applyAlignment="1">
      <alignment/>
    </xf>
    <xf numFmtId="0" fontId="0" fillId="33" borderId="0" xfId="0" applyFill="1" applyAlignment="1">
      <alignment/>
    </xf>
    <xf numFmtId="0" fontId="65" fillId="0" borderId="0" xfId="0" applyFont="1" applyAlignment="1">
      <alignment/>
    </xf>
    <xf numFmtId="0" fontId="66" fillId="0" borderId="0" xfId="0" applyFont="1" applyAlignment="1">
      <alignment vertical="center"/>
    </xf>
    <xf numFmtId="0" fontId="67" fillId="0" borderId="0" xfId="0" applyFont="1" applyAlignment="1">
      <alignment horizontal="justify" vertical="center" wrapText="1"/>
    </xf>
    <xf numFmtId="0" fontId="67" fillId="0" borderId="0" xfId="0" applyFont="1" applyAlignment="1">
      <alignment/>
    </xf>
    <xf numFmtId="0" fontId="66" fillId="0" borderId="10" xfId="0" applyFont="1" applyBorder="1" applyAlignment="1">
      <alignment horizontal="left" vertical="center"/>
    </xf>
    <xf numFmtId="0" fontId="67" fillId="0" borderId="11" xfId="0" applyFont="1" applyBorder="1" applyAlignment="1">
      <alignment vertical="center" wrapText="1"/>
    </xf>
    <xf numFmtId="0" fontId="67" fillId="0" borderId="12" xfId="0" applyFont="1" applyBorder="1" applyAlignment="1">
      <alignment horizontal="center"/>
    </xf>
    <xf numFmtId="0" fontId="67" fillId="0" borderId="12" xfId="0" applyFont="1" applyBorder="1" applyAlignment="1">
      <alignment/>
    </xf>
    <xf numFmtId="0" fontId="67" fillId="0" borderId="13" xfId="0" applyFont="1" applyBorder="1" applyAlignment="1">
      <alignment/>
    </xf>
    <xf numFmtId="192" fontId="67" fillId="0" borderId="0" xfId="55" applyNumberFormat="1" applyFont="1" applyAlignment="1">
      <alignment/>
    </xf>
    <xf numFmtId="0" fontId="67" fillId="0" borderId="0" xfId="0" applyFont="1" applyAlignment="1">
      <alignment vertical="center" wrapText="1"/>
    </xf>
    <xf numFmtId="0" fontId="66" fillId="0" borderId="10" xfId="0" applyFont="1" applyBorder="1" applyAlignment="1">
      <alignment horizontal="left" vertical="center" wrapText="1"/>
    </xf>
    <xf numFmtId="0" fontId="67" fillId="0" borderId="0" xfId="0" applyFont="1" applyAlignment="1">
      <alignment horizontal="left" vertical="top" wrapText="1"/>
    </xf>
    <xf numFmtId="0" fontId="66" fillId="0" borderId="12" xfId="0" applyFont="1" applyBorder="1" applyAlignment="1">
      <alignment vertical="center"/>
    </xf>
    <xf numFmtId="0" fontId="67" fillId="0" borderId="10" xfId="0" applyFont="1" applyBorder="1" applyAlignment="1">
      <alignment vertical="top"/>
    </xf>
    <xf numFmtId="0" fontId="64" fillId="0" borderId="12" xfId="0" applyFont="1" applyBorder="1" applyAlignment="1">
      <alignment horizontal="justify" vertical="center" wrapText="1"/>
    </xf>
    <xf numFmtId="0" fontId="67" fillId="0" borderId="10" xfId="0" applyFont="1" applyBorder="1" applyAlignment="1">
      <alignment/>
    </xf>
    <xf numFmtId="9" fontId="67" fillId="0" borderId="0" xfId="0" applyNumberFormat="1" applyFont="1" applyAlignment="1">
      <alignment/>
    </xf>
    <xf numFmtId="9" fontId="67" fillId="0" borderId="0" xfId="55" applyFont="1" applyAlignment="1">
      <alignment/>
    </xf>
    <xf numFmtId="3" fontId="67" fillId="0" borderId="0" xfId="0" applyNumberFormat="1" applyFont="1" applyAlignment="1">
      <alignment/>
    </xf>
    <xf numFmtId="0" fontId="0" fillId="0" borderId="11" xfId="0" applyBorder="1" applyAlignment="1">
      <alignment horizontal="justify" vertical="center" wrapText="1"/>
    </xf>
    <xf numFmtId="0" fontId="0" fillId="0" borderId="12" xfId="0" applyBorder="1" applyAlignment="1">
      <alignment horizontal="justify" vertical="center" wrapText="1"/>
    </xf>
    <xf numFmtId="0" fontId="67" fillId="0" borderId="10" xfId="0" applyFont="1" applyBorder="1" applyAlignment="1">
      <alignment vertical="center"/>
    </xf>
    <xf numFmtId="0" fontId="67" fillId="0" borderId="0" xfId="0" applyFont="1" applyAlignment="1">
      <alignment vertical="top" wrapText="1"/>
    </xf>
    <xf numFmtId="0" fontId="67" fillId="0" borderId="0" xfId="0" applyFont="1" applyAlignment="1">
      <alignment vertical="top"/>
    </xf>
    <xf numFmtId="0" fontId="67" fillId="0" borderId="0" xfId="0" applyFont="1" applyAlignment="1">
      <alignment horizontal="left" vertical="top"/>
    </xf>
    <xf numFmtId="0" fontId="0" fillId="0" borderId="10" xfId="0" applyBorder="1" applyAlignment="1">
      <alignment/>
    </xf>
    <xf numFmtId="0" fontId="67" fillId="0" borderId="10" xfId="0" applyFont="1" applyBorder="1" applyAlignment="1">
      <alignment vertical="top" wrapText="1"/>
    </xf>
    <xf numFmtId="0" fontId="67" fillId="0" borderId="0" xfId="0" applyFont="1" applyAlignment="1">
      <alignment horizontal="center"/>
    </xf>
    <xf numFmtId="0" fontId="33" fillId="0" borderId="0" xfId="0" applyFont="1" applyAlignment="1">
      <alignment horizontal="center" vertical="center" wrapText="1"/>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0" xfId="0" applyFont="1" applyBorder="1" applyAlignment="1">
      <alignment vertical="top"/>
    </xf>
    <xf numFmtId="0" fontId="69" fillId="34" borderId="10" xfId="0" applyFont="1" applyFill="1" applyBorder="1" applyAlignment="1">
      <alignment/>
    </xf>
    <xf numFmtId="0" fontId="69" fillId="0" borderId="11" xfId="0" applyFont="1" applyBorder="1" applyAlignment="1">
      <alignment horizontal="justify" vertical="center" wrapText="1"/>
    </xf>
    <xf numFmtId="0" fontId="68" fillId="0" borderId="10" xfId="0" applyFont="1" applyBorder="1" applyAlignment="1">
      <alignment/>
    </xf>
    <xf numFmtId="0" fontId="68" fillId="0" borderId="0" xfId="0" applyFont="1" applyAlignment="1">
      <alignment/>
    </xf>
    <xf numFmtId="0" fontId="67" fillId="33" borderId="0" xfId="0" applyFont="1" applyFill="1" applyAlignment="1">
      <alignment/>
    </xf>
    <xf numFmtId="197" fontId="69" fillId="0" borderId="12" xfId="49" applyNumberFormat="1" applyFont="1" applyBorder="1" applyAlignment="1">
      <alignment vertical="center" wrapText="1"/>
    </xf>
    <xf numFmtId="0" fontId="66" fillId="0" borderId="12" xfId="0" applyFont="1" applyBorder="1" applyAlignment="1">
      <alignment horizontal="center" vertical="center"/>
    </xf>
    <xf numFmtId="0" fontId="68" fillId="0" borderId="10" xfId="0" applyFont="1" applyBorder="1" applyAlignment="1">
      <alignment horizontal="left" vertical="center"/>
    </xf>
    <xf numFmtId="0" fontId="64" fillId="33" borderId="0" xfId="0" applyFont="1" applyFill="1" applyAlignment="1">
      <alignment/>
    </xf>
    <xf numFmtId="0" fontId="55" fillId="33" borderId="0" xfId="46" applyFill="1" applyAlignment="1">
      <alignment/>
    </xf>
    <xf numFmtId="0" fontId="67" fillId="0" borderId="14" xfId="0" applyFont="1" applyBorder="1" applyAlignment="1">
      <alignment vertical="top" wrapText="1"/>
    </xf>
    <xf numFmtId="0" fontId="70" fillId="33" borderId="0" xfId="0" applyFont="1" applyFill="1" applyAlignment="1">
      <alignment/>
    </xf>
    <xf numFmtId="197" fontId="69" fillId="0" borderId="12" xfId="49" applyNumberFormat="1" applyFont="1" applyBorder="1" applyAlignment="1">
      <alignment horizontal="center" vertical="center" wrapText="1"/>
    </xf>
    <xf numFmtId="0" fontId="67" fillId="0" borderId="10" xfId="0" applyFont="1" applyBorder="1" applyAlignment="1">
      <alignment horizontal="justify" vertical="center" wrapText="1"/>
    </xf>
    <xf numFmtId="0" fontId="69" fillId="0" borderId="12" xfId="0" applyFont="1" applyBorder="1" applyAlignment="1">
      <alignment horizontal="center" vertical="center"/>
    </xf>
    <xf numFmtId="0" fontId="67" fillId="0" borderId="15" xfId="0" applyFont="1" applyBorder="1" applyAlignment="1">
      <alignment vertical="top"/>
    </xf>
    <xf numFmtId="0" fontId="67" fillId="0" borderId="14" xfId="0" applyFont="1" applyBorder="1" applyAlignment="1">
      <alignment vertical="top"/>
    </xf>
    <xf numFmtId="0" fontId="0" fillId="33" borderId="0" xfId="0" applyFill="1" applyBorder="1" applyAlignment="1">
      <alignment/>
    </xf>
    <xf numFmtId="0" fontId="0" fillId="33" borderId="0" xfId="0" applyFill="1" applyBorder="1" applyAlignment="1">
      <alignment horizontal="center"/>
    </xf>
    <xf numFmtId="0" fontId="67" fillId="33" borderId="0" xfId="0" applyFont="1" applyFill="1" applyBorder="1" applyAlignment="1">
      <alignment/>
    </xf>
    <xf numFmtId="0" fontId="71" fillId="35" borderId="0" xfId="0" applyFont="1" applyFill="1" applyBorder="1" applyAlignment="1">
      <alignment vertical="center"/>
    </xf>
    <xf numFmtId="0" fontId="67" fillId="0" borderId="0" xfId="0" applyFont="1" applyBorder="1" applyAlignment="1">
      <alignment horizontal="justify" vertical="center" wrapText="1"/>
    </xf>
    <xf numFmtId="0" fontId="67" fillId="0" borderId="0" xfId="0" applyFont="1" applyBorder="1" applyAlignment="1">
      <alignment horizontal="center" vertical="center" wrapText="1"/>
    </xf>
    <xf numFmtId="0" fontId="66" fillId="0" borderId="0" xfId="0" applyFont="1" applyBorder="1" applyAlignment="1">
      <alignment horizontal="center" vertical="center"/>
    </xf>
    <xf numFmtId="0" fontId="67" fillId="0" borderId="0" xfId="0" applyFont="1" applyBorder="1" applyAlignment="1">
      <alignment/>
    </xf>
    <xf numFmtId="0" fontId="66" fillId="0" borderId="0" xfId="0" applyFont="1" applyBorder="1" applyAlignment="1">
      <alignment horizontal="left" vertical="center"/>
    </xf>
    <xf numFmtId="0" fontId="67" fillId="0" borderId="0" xfId="0" applyFont="1" applyBorder="1" applyAlignment="1">
      <alignment horizontal="center"/>
    </xf>
    <xf numFmtId="0" fontId="69" fillId="0" borderId="0" xfId="0" applyFont="1" applyBorder="1" applyAlignment="1">
      <alignment vertical="center"/>
    </xf>
    <xf numFmtId="0" fontId="69" fillId="0" borderId="0" xfId="0" applyFont="1" applyBorder="1" applyAlignment="1">
      <alignment horizontal="left" vertical="center"/>
    </xf>
    <xf numFmtId="0" fontId="67" fillId="0" borderId="0" xfId="0" applyFont="1" applyBorder="1" applyAlignment="1">
      <alignment horizontal="center" vertical="top" wrapText="1"/>
    </xf>
    <xf numFmtId="0" fontId="66" fillId="0" borderId="0" xfId="0" applyFont="1" applyBorder="1" applyAlignment="1">
      <alignment vertical="center"/>
    </xf>
    <xf numFmtId="0" fontId="66" fillId="0" borderId="0" xfId="0" applyFont="1" applyBorder="1" applyAlignment="1">
      <alignment horizontal="center" vertical="center" wrapText="1"/>
    </xf>
    <xf numFmtId="0" fontId="68" fillId="0" borderId="0" xfId="0" applyFont="1" applyBorder="1" applyAlignment="1">
      <alignment/>
    </xf>
    <xf numFmtId="0" fontId="68" fillId="0" borderId="0" xfId="0" applyFont="1" applyBorder="1" applyAlignment="1">
      <alignment horizontal="center"/>
    </xf>
    <xf numFmtId="0" fontId="64" fillId="0" borderId="0" xfId="0" applyFont="1" applyBorder="1" applyAlignment="1">
      <alignment horizontal="center" vertical="center" wrapText="1"/>
    </xf>
    <xf numFmtId="0" fontId="64" fillId="0" borderId="0" xfId="0" applyFont="1" applyBorder="1" applyAlignment="1">
      <alignment horizontal="justify" vertical="center" wrapText="1"/>
    </xf>
    <xf numFmtId="0" fontId="0" fillId="0" borderId="0" xfId="0" applyBorder="1" applyAlignment="1">
      <alignment horizontal="center" vertical="center" wrapText="1"/>
    </xf>
    <xf numFmtId="0" fontId="0" fillId="0" borderId="0" xfId="0" applyBorder="1" applyAlignment="1">
      <alignment horizontal="justify" vertical="center" wrapText="1"/>
    </xf>
    <xf numFmtId="0" fontId="67" fillId="0" borderId="0" xfId="0" applyFont="1" applyBorder="1" applyAlignment="1">
      <alignment horizontal="center" vertical="center"/>
    </xf>
    <xf numFmtId="0" fontId="67" fillId="0" borderId="0" xfId="0" applyFont="1" applyBorder="1" applyAlignment="1">
      <alignment vertical="center" wrapText="1"/>
    </xf>
    <xf numFmtId="0" fontId="66" fillId="0" borderId="0" xfId="0" applyFont="1" applyBorder="1" applyAlignment="1">
      <alignment horizontal="justify" vertical="center" wrapText="1"/>
    </xf>
    <xf numFmtId="0" fontId="68" fillId="0" borderId="0" xfId="0" applyFont="1" applyBorder="1" applyAlignment="1">
      <alignment horizontal="justify" vertical="center" wrapText="1"/>
    </xf>
    <xf numFmtId="0" fontId="68" fillId="0" borderId="0" xfId="0" applyFont="1" applyBorder="1" applyAlignment="1">
      <alignment horizontal="center" vertical="center" wrapText="1"/>
    </xf>
    <xf numFmtId="0" fontId="68" fillId="0" borderId="0" xfId="0" applyFont="1" applyBorder="1" applyAlignment="1">
      <alignment horizontal="left" vertical="center"/>
    </xf>
    <xf numFmtId="0" fontId="68" fillId="0" borderId="0" xfId="0" applyFont="1" applyBorder="1" applyAlignment="1">
      <alignment horizontal="center" vertical="center"/>
    </xf>
    <xf numFmtId="0" fontId="69" fillId="0" borderId="0" xfId="0" applyFont="1" applyBorder="1" applyAlignment="1">
      <alignment horizontal="center"/>
    </xf>
    <xf numFmtId="9" fontId="68" fillId="0" borderId="0" xfId="55" applyFont="1" applyBorder="1" applyAlignment="1">
      <alignment/>
    </xf>
    <xf numFmtId="9" fontId="67" fillId="0" borderId="0" xfId="55" applyFont="1" applyBorder="1" applyAlignment="1">
      <alignment/>
    </xf>
    <xf numFmtId="0" fontId="67" fillId="0" borderId="0" xfId="0" applyFont="1" applyBorder="1" applyAlignment="1">
      <alignment vertical="center"/>
    </xf>
    <xf numFmtId="0" fontId="0" fillId="0" borderId="0" xfId="0" applyBorder="1" applyAlignment="1">
      <alignment horizontal="center"/>
    </xf>
    <xf numFmtId="0" fontId="67" fillId="0" borderId="0" xfId="0" applyFont="1" applyBorder="1" applyAlignment="1">
      <alignment horizontal="left"/>
    </xf>
    <xf numFmtId="0" fontId="67" fillId="0" borderId="0" xfId="0" applyFont="1" applyBorder="1" applyAlignment="1">
      <alignment horizontal="left" vertical="top"/>
    </xf>
    <xf numFmtId="0" fontId="67" fillId="0" borderId="0" xfId="0" applyFont="1" applyBorder="1" applyAlignment="1">
      <alignment horizontal="center" vertical="top"/>
    </xf>
    <xf numFmtId="0" fontId="0" fillId="0" borderId="0" xfId="0" applyBorder="1" applyAlignment="1">
      <alignment horizontal="left"/>
    </xf>
    <xf numFmtId="0" fontId="0" fillId="0" borderId="0" xfId="0" applyBorder="1" applyAlignment="1">
      <alignment/>
    </xf>
    <xf numFmtId="0" fontId="68" fillId="0" borderId="0" xfId="0" applyFont="1" applyBorder="1" applyAlignment="1">
      <alignment horizontal="left"/>
    </xf>
    <xf numFmtId="0" fontId="67" fillId="0" borderId="0" xfId="0" applyFont="1" applyBorder="1" applyAlignment="1">
      <alignment vertical="top"/>
    </xf>
    <xf numFmtId="0" fontId="67" fillId="0" borderId="0" xfId="0" applyFont="1" applyBorder="1" applyAlignment="1">
      <alignment vertical="top" wrapText="1"/>
    </xf>
    <xf numFmtId="0" fontId="69" fillId="0" borderId="12" xfId="0" applyFont="1" applyBorder="1" applyAlignment="1">
      <alignment horizontal="center" vertical="center" wrapText="1"/>
    </xf>
    <xf numFmtId="0" fontId="67" fillId="0" borderId="10" xfId="0" applyFont="1" applyBorder="1" applyAlignment="1">
      <alignment horizontal="left" vertical="top" wrapText="1"/>
    </xf>
    <xf numFmtId="0" fontId="67" fillId="0" borderId="0" xfId="0" applyFont="1" applyBorder="1" applyAlignment="1">
      <alignment horizontal="left" vertical="top" wrapText="1"/>
    </xf>
    <xf numFmtId="0" fontId="64" fillId="0" borderId="12" xfId="0" applyFont="1" applyBorder="1" applyAlignment="1">
      <alignment horizontal="center" vertical="center" wrapText="1"/>
    </xf>
    <xf numFmtId="0" fontId="67" fillId="0" borderId="10" xfId="0" applyFont="1" applyBorder="1" applyAlignment="1">
      <alignment horizontal="left" vertical="center"/>
    </xf>
    <xf numFmtId="0" fontId="67" fillId="0" borderId="0" xfId="0" applyFont="1" applyBorder="1" applyAlignment="1">
      <alignment horizontal="left" vertical="center"/>
    </xf>
    <xf numFmtId="0" fontId="69" fillId="0" borderId="16" xfId="0" applyFont="1" applyBorder="1" applyAlignment="1">
      <alignment horizontal="center" vertical="center" wrapText="1"/>
    </xf>
    <xf numFmtId="0" fontId="66" fillId="0" borderId="12" xfId="0" applyFont="1" applyBorder="1" applyAlignment="1">
      <alignment horizontal="center" vertical="center" wrapText="1"/>
    </xf>
    <xf numFmtId="0" fontId="69" fillId="0" borderId="0" xfId="0" applyFont="1" applyBorder="1" applyAlignment="1">
      <alignment horizontal="center" vertical="center"/>
    </xf>
    <xf numFmtId="0" fontId="67" fillId="0" borderId="10" xfId="0" applyFont="1" applyBorder="1" applyAlignment="1">
      <alignment horizontal="left" vertical="center" wrapText="1"/>
    </xf>
    <xf numFmtId="0" fontId="67" fillId="0" borderId="0" xfId="0" applyFont="1" applyBorder="1" applyAlignment="1">
      <alignment horizontal="left" vertical="center" wrapText="1"/>
    </xf>
    <xf numFmtId="0" fontId="69" fillId="0" borderId="11" xfId="0" applyFont="1" applyBorder="1" applyAlignment="1">
      <alignment horizontal="center" vertical="center" wrapText="1"/>
    </xf>
    <xf numFmtId="0" fontId="69" fillId="0" borderId="17" xfId="0" applyFont="1" applyBorder="1" applyAlignment="1">
      <alignment horizontal="center" vertical="center" wrapText="1"/>
    </xf>
    <xf numFmtId="0" fontId="69" fillId="28" borderId="17" xfId="0" applyFont="1" applyFill="1" applyBorder="1" applyAlignment="1">
      <alignment horizontal="center" vertical="center" wrapText="1"/>
    </xf>
    <xf numFmtId="0" fontId="69" fillId="28" borderId="12" xfId="0" applyFont="1" applyFill="1" applyBorder="1" applyAlignment="1">
      <alignment horizontal="center" vertical="center" wrapText="1"/>
    </xf>
    <xf numFmtId="0" fontId="69" fillId="0" borderId="18" xfId="0" applyFont="1" applyBorder="1" applyAlignment="1">
      <alignment/>
    </xf>
    <xf numFmtId="0" fontId="69" fillId="0" borderId="19" xfId="0" applyFont="1" applyBorder="1" applyAlignment="1">
      <alignment/>
    </xf>
    <xf numFmtId="0" fontId="69" fillId="0" borderId="20" xfId="0" applyFont="1" applyBorder="1" applyAlignment="1">
      <alignment/>
    </xf>
    <xf numFmtId="0" fontId="69" fillId="28" borderId="16" xfId="0" applyFont="1" applyFill="1" applyBorder="1" applyAlignment="1">
      <alignment horizontal="center" vertical="center" wrapText="1"/>
    </xf>
    <xf numFmtId="0" fontId="72" fillId="33" borderId="0" xfId="0" applyFont="1" applyFill="1" applyAlignment="1">
      <alignment/>
    </xf>
    <xf numFmtId="0" fontId="73" fillId="35" borderId="0" xfId="0" applyFont="1" applyFill="1" applyBorder="1" applyAlignment="1">
      <alignment vertical="center"/>
    </xf>
    <xf numFmtId="0" fontId="74" fillId="0" borderId="0" xfId="0" applyFont="1" applyBorder="1" applyAlignment="1">
      <alignment vertical="center"/>
    </xf>
    <xf numFmtId="0" fontId="74" fillId="0" borderId="0" xfId="0" applyFont="1" applyBorder="1" applyAlignment="1">
      <alignment horizontal="center" vertical="center"/>
    </xf>
    <xf numFmtId="0" fontId="75" fillId="0" borderId="0" xfId="0" applyFont="1" applyBorder="1" applyAlignment="1">
      <alignment horizontal="center"/>
    </xf>
    <xf numFmtId="0" fontId="75" fillId="0" borderId="0" xfId="0" applyFont="1" applyBorder="1" applyAlignment="1">
      <alignment/>
    </xf>
    <xf numFmtId="0" fontId="75" fillId="33" borderId="0" xfId="0" applyFont="1" applyFill="1" applyAlignment="1">
      <alignment/>
    </xf>
    <xf numFmtId="9" fontId="75" fillId="0" borderId="0" xfId="55" applyFont="1" applyAlignment="1">
      <alignment/>
    </xf>
    <xf numFmtId="192" fontId="75" fillId="0" borderId="0" xfId="55" applyNumberFormat="1" applyFont="1" applyAlignment="1">
      <alignment/>
    </xf>
    <xf numFmtId="0" fontId="75" fillId="0" borderId="0" xfId="0" applyFont="1" applyAlignment="1">
      <alignment/>
    </xf>
    <xf numFmtId="0" fontId="76" fillId="23" borderId="0" xfId="0" applyFont="1" applyFill="1" applyBorder="1" applyAlignment="1">
      <alignment horizontal="center" vertical="center"/>
    </xf>
    <xf numFmtId="0" fontId="77" fillId="23" borderId="10" xfId="0" applyFont="1" applyFill="1" applyBorder="1" applyAlignment="1">
      <alignment vertical="center"/>
    </xf>
    <xf numFmtId="0" fontId="77" fillId="23" borderId="0" xfId="0" applyFont="1" applyFill="1" applyBorder="1" applyAlignment="1">
      <alignment vertical="center"/>
    </xf>
    <xf numFmtId="0" fontId="66" fillId="23" borderId="0" xfId="0" applyFont="1" applyFill="1" applyBorder="1" applyAlignment="1">
      <alignment horizontal="center" vertical="center"/>
    </xf>
    <xf numFmtId="0" fontId="77" fillId="28" borderId="21" xfId="0" applyFont="1" applyFill="1" applyBorder="1" applyAlignment="1">
      <alignment vertical="top"/>
    </xf>
    <xf numFmtId="2" fontId="75" fillId="28" borderId="21" xfId="0" applyNumberFormat="1" applyFont="1" applyFill="1" applyBorder="1" applyAlignment="1">
      <alignment/>
    </xf>
    <xf numFmtId="184" fontId="75" fillId="0" borderId="22" xfId="51" applyFont="1" applyBorder="1" applyAlignment="1">
      <alignment/>
    </xf>
    <xf numFmtId="0" fontId="75" fillId="0" borderId="0" xfId="0" applyFont="1" applyBorder="1" applyAlignment="1">
      <alignment wrapText="1"/>
    </xf>
    <xf numFmtId="0" fontId="78" fillId="0" borderId="0" xfId="0" applyFont="1" applyBorder="1" applyAlignment="1">
      <alignment vertical="center" wrapText="1"/>
    </xf>
    <xf numFmtId="0" fontId="78" fillId="33" borderId="0" xfId="0" applyFont="1" applyFill="1" applyAlignment="1">
      <alignment/>
    </xf>
    <xf numFmtId="0" fontId="78" fillId="0" borderId="0" xfId="0" applyFont="1" applyAlignment="1">
      <alignment/>
    </xf>
    <xf numFmtId="9" fontId="75" fillId="0" borderId="0" xfId="0" applyNumberFormat="1" applyFont="1" applyAlignment="1">
      <alignment/>
    </xf>
    <xf numFmtId="0" fontId="69" fillId="0" borderId="23" xfId="0" applyFont="1" applyBorder="1" applyAlignment="1">
      <alignment vertical="center"/>
    </xf>
    <xf numFmtId="0" fontId="79" fillId="23" borderId="0" xfId="0" applyFont="1" applyFill="1" applyBorder="1" applyAlignment="1">
      <alignment/>
    </xf>
    <xf numFmtId="0" fontId="75" fillId="0" borderId="0" xfId="0" applyFont="1" applyBorder="1" applyAlignment="1">
      <alignment vertical="center"/>
    </xf>
    <xf numFmtId="0" fontId="75" fillId="33" borderId="0" xfId="0" applyFont="1" applyFill="1" applyAlignment="1">
      <alignment vertical="center"/>
    </xf>
    <xf numFmtId="0" fontId="75" fillId="0" borderId="0" xfId="0" applyFont="1" applyAlignment="1">
      <alignment vertical="center"/>
    </xf>
    <xf numFmtId="0" fontId="64" fillId="28" borderId="11" xfId="0" applyFont="1" applyFill="1" applyBorder="1" applyAlignment="1">
      <alignment horizontal="left" vertical="center"/>
    </xf>
    <xf numFmtId="0" fontId="67" fillId="33" borderId="0" xfId="0" applyFont="1" applyFill="1" applyAlignment="1">
      <alignment vertical="center"/>
    </xf>
    <xf numFmtId="0" fontId="67" fillId="0" borderId="0" xfId="0" applyFont="1" applyAlignment="1">
      <alignment vertical="center"/>
    </xf>
    <xf numFmtId="0" fontId="69" fillId="0" borderId="11" xfId="0" applyFont="1" applyBorder="1" applyAlignment="1">
      <alignment horizontal="center" vertical="center"/>
    </xf>
    <xf numFmtId="0" fontId="68" fillId="0" borderId="0" xfId="0" applyFont="1" applyBorder="1" applyAlignment="1">
      <alignment vertical="center"/>
    </xf>
    <xf numFmtId="0" fontId="68" fillId="0" borderId="0" xfId="0" applyFont="1" applyAlignment="1">
      <alignment vertical="center"/>
    </xf>
    <xf numFmtId="0" fontId="64" fillId="0" borderId="11" xfId="0" applyFont="1" applyBorder="1" applyAlignment="1">
      <alignment horizontal="left" vertical="center"/>
    </xf>
    <xf numFmtId="0" fontId="64" fillId="0" borderId="12" xfId="0" applyFont="1" applyBorder="1" applyAlignment="1">
      <alignment horizontal="center" vertical="center"/>
    </xf>
    <xf numFmtId="0" fontId="75" fillId="0" borderId="0" xfId="0" applyFont="1" applyBorder="1" applyAlignment="1">
      <alignment horizontal="left" vertical="center"/>
    </xf>
    <xf numFmtId="0" fontId="75" fillId="0" borderId="0" xfId="0" applyFont="1" applyBorder="1" applyAlignment="1">
      <alignment horizontal="center" vertical="center"/>
    </xf>
    <xf numFmtId="0" fontId="0" fillId="0" borderId="12" xfId="0" applyBorder="1" applyAlignment="1">
      <alignment horizontal="left" vertical="center" wrapText="1"/>
    </xf>
    <xf numFmtId="0" fontId="0" fillId="26" borderId="12" xfId="0" applyFill="1" applyBorder="1" applyAlignment="1">
      <alignment horizontal="left" vertical="center" wrapText="1"/>
    </xf>
    <xf numFmtId="0" fontId="0" fillId="26" borderId="12" xfId="0" applyFill="1" applyBorder="1" applyAlignment="1">
      <alignment horizontal="left" vertical="center" wrapText="1" indent="2"/>
    </xf>
    <xf numFmtId="0" fontId="71" fillId="0" borderId="0" xfId="0" applyFont="1" applyBorder="1" applyAlignment="1">
      <alignment vertical="center"/>
    </xf>
    <xf numFmtId="0" fontId="69" fillId="0" borderId="24" xfId="0" applyFont="1" applyBorder="1" applyAlignment="1">
      <alignment horizontal="center" vertical="center" wrapText="1"/>
    </xf>
    <xf numFmtId="0" fontId="0" fillId="26" borderId="11" xfId="0" applyFill="1" applyBorder="1" applyAlignment="1">
      <alignment horizontal="justify" vertical="center" wrapText="1"/>
    </xf>
    <xf numFmtId="0" fontId="67" fillId="0" borderId="12" xfId="0" applyFont="1" applyBorder="1" applyAlignment="1">
      <alignment horizontal="center" vertical="center" wrapText="1"/>
    </xf>
    <xf numFmtId="0" fontId="0" fillId="0" borderId="12" xfId="0" applyBorder="1" applyAlignment="1">
      <alignment horizontal="right" vertical="center" wrapText="1"/>
    </xf>
    <xf numFmtId="183" fontId="69" fillId="0" borderId="12" xfId="50" applyFont="1" applyBorder="1" applyAlignment="1">
      <alignment horizontal="right" vertical="center" wrapText="1"/>
    </xf>
    <xf numFmtId="197" fontId="0" fillId="0" borderId="12" xfId="49" applyNumberFormat="1" applyFont="1" applyBorder="1" applyAlignment="1">
      <alignment vertical="center" wrapText="1"/>
    </xf>
    <xf numFmtId="197" fontId="0" fillId="0" borderId="12" xfId="49" applyNumberFormat="1" applyFont="1" applyBorder="1" applyAlignment="1">
      <alignment horizontal="right" vertical="center" wrapText="1"/>
    </xf>
    <xf numFmtId="197" fontId="67" fillId="0" borderId="12" xfId="49" applyNumberFormat="1" applyFont="1" applyBorder="1" applyAlignment="1">
      <alignment vertical="center"/>
    </xf>
    <xf numFmtId="197" fontId="67" fillId="0" borderId="12" xfId="49" applyNumberFormat="1" applyFont="1" applyBorder="1" applyAlignment="1">
      <alignment horizontal="center" vertical="center"/>
    </xf>
    <xf numFmtId="0" fontId="67" fillId="0" borderId="11" xfId="0" applyFont="1" applyBorder="1" applyAlignment="1">
      <alignment horizontal="left" vertical="center"/>
    </xf>
    <xf numFmtId="197" fontId="67" fillId="0" borderId="12" xfId="49" applyNumberFormat="1" applyFont="1" applyBorder="1" applyAlignment="1">
      <alignment horizontal="right" vertical="center"/>
    </xf>
    <xf numFmtId="0" fontId="66" fillId="0" borderId="11" xfId="0" applyFont="1" applyBorder="1" applyAlignment="1">
      <alignment horizontal="left" vertical="center"/>
    </xf>
    <xf numFmtId="197" fontId="68" fillId="0" borderId="0" xfId="0" applyNumberFormat="1" applyFont="1" applyBorder="1" applyAlignment="1">
      <alignment/>
    </xf>
    <xf numFmtId="185" fontId="68" fillId="0" borderId="0" xfId="49" applyNumberFormat="1" applyFont="1" applyBorder="1" applyAlignment="1">
      <alignment/>
    </xf>
    <xf numFmtId="185" fontId="80" fillId="0" borderId="0" xfId="49" applyNumberFormat="1" applyFont="1" applyBorder="1" applyAlignment="1">
      <alignment vertical="center"/>
    </xf>
    <xf numFmtId="185" fontId="80" fillId="0" borderId="0" xfId="49" applyNumberFormat="1" applyFont="1" applyBorder="1" applyAlignment="1">
      <alignment/>
    </xf>
    <xf numFmtId="185" fontId="80" fillId="0" borderId="0" xfId="49" applyNumberFormat="1" applyFont="1" applyBorder="1" applyAlignment="1">
      <alignment vertical="top"/>
    </xf>
    <xf numFmtId="185" fontId="80" fillId="0" borderId="0" xfId="49" applyNumberFormat="1" applyFont="1" applyBorder="1" applyAlignment="1">
      <alignment vertical="top" wrapText="1"/>
    </xf>
    <xf numFmtId="185" fontId="79" fillId="0" borderId="0" xfId="49" applyNumberFormat="1" applyFont="1" applyBorder="1" applyAlignment="1">
      <alignment vertical="center"/>
    </xf>
    <xf numFmtId="185" fontId="81" fillId="0" borderId="0" xfId="49" applyNumberFormat="1" applyFont="1" applyBorder="1" applyAlignment="1">
      <alignment/>
    </xf>
    <xf numFmtId="183" fontId="67" fillId="0" borderId="12" xfId="50" applyFont="1" applyBorder="1" applyAlignment="1">
      <alignment horizontal="right" vertical="center" wrapText="1"/>
    </xf>
    <xf numFmtId="182" fontId="67" fillId="0" borderId="0" xfId="52" applyFont="1" applyAlignment="1">
      <alignment/>
    </xf>
    <xf numFmtId="182" fontId="69" fillId="0" borderId="12" xfId="52" applyFont="1" applyBorder="1" applyAlignment="1">
      <alignment vertical="center" wrapText="1"/>
    </xf>
    <xf numFmtId="182" fontId="69" fillId="0" borderId="12" xfId="52" applyFont="1" applyBorder="1" applyAlignment="1">
      <alignment horizontal="right" vertical="center" wrapText="1"/>
    </xf>
    <xf numFmtId="182" fontId="0" fillId="0" borderId="12" xfId="52" applyFont="1" applyBorder="1" applyAlignment="1">
      <alignment vertical="center" wrapText="1"/>
    </xf>
    <xf numFmtId="182" fontId="0" fillId="0" borderId="12" xfId="52" applyFont="1" applyBorder="1" applyAlignment="1">
      <alignment horizontal="right" vertical="center" wrapText="1"/>
    </xf>
    <xf numFmtId="182" fontId="0" fillId="0" borderId="12" xfId="52" applyFont="1" applyBorder="1" applyAlignment="1">
      <alignment horizontal="center" vertical="center" wrapText="1"/>
    </xf>
    <xf numFmtId="182" fontId="66" fillId="0" borderId="12" xfId="52" applyFont="1" applyBorder="1" applyAlignment="1">
      <alignment vertical="center" wrapText="1"/>
    </xf>
    <xf numFmtId="182" fontId="66" fillId="0" borderId="12" xfId="52" applyFont="1" applyBorder="1" applyAlignment="1">
      <alignment horizontal="right" vertical="center" wrapText="1"/>
    </xf>
    <xf numFmtId="0" fontId="7" fillId="33" borderId="0" xfId="0" applyFont="1" applyFill="1" applyAlignment="1">
      <alignment horizontal="center" vertical="center"/>
    </xf>
    <xf numFmtId="0" fontId="69" fillId="28" borderId="18" xfId="0" applyFont="1" applyFill="1" applyBorder="1" applyAlignment="1">
      <alignment horizontal="center" vertical="center" wrapText="1"/>
    </xf>
    <xf numFmtId="0" fontId="69" fillId="28" borderId="20" xfId="0" applyFont="1" applyFill="1" applyBorder="1" applyAlignment="1">
      <alignment horizontal="center" vertical="center" wrapText="1"/>
    </xf>
    <xf numFmtId="0" fontId="64" fillId="0" borderId="18" xfId="0" applyFont="1" applyBorder="1" applyAlignment="1">
      <alignment horizontal="center" vertical="center" wrapText="1"/>
    </xf>
    <xf numFmtId="0" fontId="64" fillId="0" borderId="20" xfId="0" applyFont="1" applyBorder="1" applyAlignment="1">
      <alignment horizontal="center" vertical="center" wrapText="1"/>
    </xf>
    <xf numFmtId="183" fontId="69" fillId="0" borderId="18" xfId="50" applyFont="1" applyBorder="1" applyAlignment="1">
      <alignment horizontal="right" vertical="center" wrapText="1"/>
    </xf>
    <xf numFmtId="183" fontId="69" fillId="0" borderId="20" xfId="50" applyFont="1" applyBorder="1" applyAlignment="1">
      <alignment horizontal="right" vertical="center" wrapText="1"/>
    </xf>
    <xf numFmtId="183" fontId="67" fillId="0" borderId="18" xfId="50" applyFont="1" applyBorder="1" applyAlignment="1">
      <alignment horizontal="right" vertical="center" wrapText="1"/>
    </xf>
    <xf numFmtId="183" fontId="67" fillId="0" borderId="20" xfId="50" applyFont="1" applyBorder="1" applyAlignment="1">
      <alignment horizontal="right" vertical="center" wrapText="1"/>
    </xf>
    <xf numFmtId="0" fontId="67" fillId="0" borderId="18" xfId="0" applyFont="1" applyBorder="1" applyAlignment="1">
      <alignment horizontal="center"/>
    </xf>
    <xf numFmtId="0" fontId="67" fillId="0" borderId="19" xfId="0" applyFont="1" applyBorder="1" applyAlignment="1">
      <alignment horizontal="center"/>
    </xf>
    <xf numFmtId="0" fontId="67" fillId="0" borderId="20" xfId="0" applyFont="1" applyBorder="1" applyAlignment="1">
      <alignment horizontal="center"/>
    </xf>
    <xf numFmtId="0" fontId="69" fillId="28" borderId="19" xfId="0" applyFont="1" applyFill="1" applyBorder="1" applyAlignment="1">
      <alignment horizontal="center" vertical="center" wrapText="1"/>
    </xf>
    <xf numFmtId="0" fontId="69" fillId="0" borderId="18"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197" fontId="67" fillId="0" borderId="12" xfId="0" applyNumberFormat="1" applyFont="1" applyBorder="1" applyAlignment="1">
      <alignment horizontal="center"/>
    </xf>
    <xf numFmtId="0" fontId="67" fillId="0" borderId="12" xfId="0" applyFont="1" applyBorder="1" applyAlignment="1">
      <alignment horizontal="center"/>
    </xf>
    <xf numFmtId="0" fontId="69" fillId="0" borderId="18" xfId="0" applyFont="1" applyBorder="1" applyAlignment="1">
      <alignment horizontal="center" vertical="center"/>
    </xf>
    <xf numFmtId="0" fontId="69" fillId="0" borderId="19" xfId="0" applyFont="1" applyBorder="1" applyAlignment="1">
      <alignment horizontal="center" vertical="center"/>
    </xf>
    <xf numFmtId="0" fontId="69" fillId="0" borderId="20" xfId="0" applyFont="1" applyBorder="1" applyAlignment="1">
      <alignment horizontal="center" vertical="center"/>
    </xf>
    <xf numFmtId="0" fontId="67" fillId="0" borderId="10" xfId="0" applyFont="1" applyBorder="1" applyAlignment="1">
      <alignment horizontal="left" vertical="center" wrapText="1"/>
    </xf>
    <xf numFmtId="0" fontId="67" fillId="0" borderId="0" xfId="0" applyFont="1" applyAlignment="1">
      <alignment horizontal="left" vertical="center" wrapText="1"/>
    </xf>
    <xf numFmtId="0" fontId="69" fillId="28" borderId="25" xfId="0" applyFont="1" applyFill="1" applyBorder="1" applyAlignment="1">
      <alignment horizontal="center" vertical="center" wrapText="1"/>
    </xf>
    <xf numFmtId="0" fontId="69" fillId="28" borderId="26" xfId="0" applyFont="1" applyFill="1" applyBorder="1" applyAlignment="1">
      <alignment horizontal="center" vertical="center" wrapText="1"/>
    </xf>
    <xf numFmtId="0" fontId="69" fillId="28" borderId="27" xfId="0" applyFont="1" applyFill="1" applyBorder="1" applyAlignment="1">
      <alignment horizontal="center" vertical="center" wrapText="1"/>
    </xf>
    <xf numFmtId="0" fontId="69" fillId="28" borderId="28" xfId="0" applyFont="1" applyFill="1" applyBorder="1" applyAlignment="1">
      <alignment horizontal="center" vertical="center" wrapText="1"/>
    </xf>
    <xf numFmtId="0" fontId="66" fillId="0" borderId="18" xfId="0" applyFont="1" applyBorder="1" applyAlignment="1">
      <alignment horizontal="center" vertical="center" wrapText="1"/>
    </xf>
    <xf numFmtId="0" fontId="66" fillId="0" borderId="20" xfId="0" applyFont="1" applyBorder="1" applyAlignment="1">
      <alignment horizontal="center" vertical="center" wrapText="1"/>
    </xf>
    <xf numFmtId="183" fontId="64" fillId="0" borderId="18" xfId="50" applyFont="1" applyBorder="1" applyAlignment="1">
      <alignment horizontal="center" vertical="center" wrapText="1"/>
    </xf>
    <xf numFmtId="183" fontId="64" fillId="0" borderId="19" xfId="50" applyFont="1" applyBorder="1" applyAlignment="1">
      <alignment horizontal="center" vertical="center" wrapText="1"/>
    </xf>
    <xf numFmtId="183" fontId="64" fillId="0" borderId="20" xfId="50" applyFont="1" applyBorder="1" applyAlignment="1">
      <alignment horizontal="center" vertical="center" wrapText="1"/>
    </xf>
    <xf numFmtId="0" fontId="64" fillId="0" borderId="19" xfId="0" applyFont="1" applyBorder="1" applyAlignment="1">
      <alignment horizontal="center" vertical="center" wrapText="1"/>
    </xf>
    <xf numFmtId="0" fontId="69" fillId="0" borderId="12" xfId="0" applyFont="1" applyBorder="1" applyAlignment="1">
      <alignment horizontal="center" vertical="center"/>
    </xf>
    <xf numFmtId="0" fontId="69" fillId="28" borderId="12" xfId="0" applyFont="1" applyFill="1" applyBorder="1" applyAlignment="1">
      <alignment horizontal="center" vertical="center"/>
    </xf>
    <xf numFmtId="197" fontId="67" fillId="0" borderId="18" xfId="49" applyNumberFormat="1" applyFont="1" applyBorder="1" applyAlignment="1">
      <alignment horizontal="center" vertical="center"/>
    </xf>
    <xf numFmtId="197" fontId="67" fillId="0" borderId="20" xfId="49" applyNumberFormat="1" applyFont="1" applyBorder="1" applyAlignment="1">
      <alignment horizontal="center" vertical="center"/>
    </xf>
    <xf numFmtId="0" fontId="67" fillId="0" borderId="10" xfId="0" applyFont="1" applyBorder="1" applyAlignment="1">
      <alignment horizontal="left" vertical="top" wrapText="1"/>
    </xf>
    <xf numFmtId="0" fontId="67" fillId="0" borderId="0" xfId="0" applyFont="1" applyBorder="1" applyAlignment="1">
      <alignment horizontal="left" vertical="top" wrapText="1"/>
    </xf>
    <xf numFmtId="0" fontId="77" fillId="23" borderId="10" xfId="0" applyFont="1" applyFill="1" applyBorder="1" applyAlignment="1">
      <alignment horizontal="left" vertical="center"/>
    </xf>
    <xf numFmtId="0" fontId="77" fillId="23" borderId="0" xfId="0" applyFont="1" applyFill="1" applyBorder="1" applyAlignment="1">
      <alignment horizontal="left" vertical="center"/>
    </xf>
    <xf numFmtId="0" fontId="69" fillId="0" borderId="29" xfId="0" applyFont="1" applyBorder="1" applyAlignment="1">
      <alignment horizontal="center" vertical="center" wrapText="1"/>
    </xf>
    <xf numFmtId="0" fontId="69" fillId="0" borderId="30" xfId="0" applyFont="1" applyBorder="1" applyAlignment="1">
      <alignment horizontal="center" vertical="center" wrapText="1"/>
    </xf>
    <xf numFmtId="0" fontId="67" fillId="0" borderId="10" xfId="0" applyFont="1" applyBorder="1" applyAlignment="1">
      <alignment horizontal="left" vertical="center"/>
    </xf>
    <xf numFmtId="0" fontId="67" fillId="0" borderId="0" xfId="0" applyFont="1" applyBorder="1" applyAlignment="1">
      <alignment horizontal="left" vertical="center"/>
    </xf>
    <xf numFmtId="0" fontId="67" fillId="0" borderId="0" xfId="0" applyFont="1" applyBorder="1" applyAlignment="1">
      <alignment horizontal="left" vertical="center" wrapText="1"/>
    </xf>
    <xf numFmtId="0" fontId="69" fillId="0" borderId="12" xfId="0" applyFont="1" applyBorder="1" applyAlignment="1">
      <alignment horizontal="center" vertical="center" wrapText="1"/>
    </xf>
    <xf numFmtId="0" fontId="69" fillId="0" borderId="0" xfId="0" applyFont="1" applyBorder="1" applyAlignment="1">
      <alignment horizontal="center" vertical="center" wrapText="1"/>
    </xf>
    <xf numFmtId="0" fontId="73" fillId="35" borderId="10" xfId="0" applyFont="1" applyFill="1" applyBorder="1" applyAlignment="1">
      <alignment horizontal="left" vertical="center"/>
    </xf>
    <xf numFmtId="0" fontId="73" fillId="35" borderId="0" xfId="0" applyFont="1" applyFill="1" applyBorder="1" applyAlignment="1">
      <alignment horizontal="left" vertical="center"/>
    </xf>
    <xf numFmtId="0" fontId="69" fillId="0" borderId="11" xfId="0" applyFont="1" applyBorder="1" applyAlignment="1">
      <alignment horizontal="center" vertical="center" wrapText="1"/>
    </xf>
    <xf numFmtId="0" fontId="69" fillId="28" borderId="12" xfId="0" applyFont="1" applyFill="1" applyBorder="1" applyAlignment="1">
      <alignment horizontal="center" vertical="center" wrapText="1"/>
    </xf>
    <xf numFmtId="0" fontId="69" fillId="36" borderId="19" xfId="0" applyFont="1" applyFill="1" applyBorder="1" applyAlignment="1">
      <alignment horizontal="center" vertical="center" wrapText="1"/>
    </xf>
    <xf numFmtId="0" fontId="69" fillId="36" borderId="31" xfId="0" applyFont="1" applyFill="1" applyBorder="1" applyAlignment="1">
      <alignment horizontal="center" vertical="center" wrapText="1"/>
    </xf>
    <xf numFmtId="0" fontId="69" fillId="0" borderId="17" xfId="0" applyFont="1" applyBorder="1" applyAlignment="1">
      <alignment horizontal="center" vertical="center" wrapText="1"/>
    </xf>
    <xf numFmtId="0" fontId="69" fillId="0" borderId="16" xfId="0" applyFont="1" applyBorder="1" applyAlignment="1">
      <alignment horizontal="center" vertical="center" wrapText="1"/>
    </xf>
    <xf numFmtId="183" fontId="66" fillId="0" borderId="12" xfId="50" applyFont="1" applyBorder="1" applyAlignment="1">
      <alignment vertical="center" wrapText="1"/>
    </xf>
    <xf numFmtId="0" fontId="64" fillId="0" borderId="12" xfId="0" applyFont="1" applyBorder="1" applyAlignment="1">
      <alignment horizontal="center" vertical="center" wrapText="1"/>
    </xf>
    <xf numFmtId="0" fontId="69" fillId="28" borderId="17" xfId="0" applyFont="1" applyFill="1" applyBorder="1" applyAlignment="1">
      <alignment horizontal="center" vertical="center" wrapText="1"/>
    </xf>
    <xf numFmtId="0" fontId="69" fillId="28" borderId="16" xfId="0" applyFont="1" applyFill="1" applyBorder="1" applyAlignment="1">
      <alignment horizontal="center" vertical="center" wrapText="1"/>
    </xf>
    <xf numFmtId="0" fontId="71" fillId="26" borderId="12" xfId="0" applyFont="1" applyFill="1" applyBorder="1" applyAlignment="1">
      <alignment horizontal="center" vertical="center"/>
    </xf>
    <xf numFmtId="183" fontId="64" fillId="0" borderId="12" xfId="50"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google.com.co/imgres?imgurl=https://pbs.twimg.com/profile_images/560101793980379136/Stkky9v9.jpeg&amp;imgrefurl=https://twitter.com/anddje&amp;h=579&amp;w=579&amp;tbnid=aY7QIvdlI7ZsfM:&amp;docid=1mvERf_ng7xvdM&amp;ei=WGnfVZj9GcSleqLukvAB&amp;tbm=isch&amp;ved=0CB8QMygEMARqFQoTCJiJxumDyscCFcSSHgodIrcEHg" TargetMode="External" /><Relationship Id="rId2" Type="http://schemas.openxmlformats.org/officeDocument/2006/relationships/image" Target="../media/image1.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225</xdr:row>
      <xdr:rowOff>0</xdr:rowOff>
    </xdr:from>
    <xdr:ext cx="304800" cy="304800"/>
    <xdr:sp>
      <xdr:nvSpPr>
        <xdr:cNvPr id="1" name="AutoShape 10" descr="Resultado de imagen para agencia de defensa juridica">
          <a:hlinkClick r:id="rId1"/>
        </xdr:cNvPr>
        <xdr:cNvSpPr>
          <a:spLocks noChangeAspect="1"/>
        </xdr:cNvSpPr>
      </xdr:nvSpPr>
      <xdr:spPr>
        <a:xfrm>
          <a:off x="161925" y="42652950"/>
          <a:ext cx="304800" cy="304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27</xdr:row>
      <xdr:rowOff>104775</xdr:rowOff>
    </xdr:from>
    <xdr:to>
      <xdr:col>8</xdr:col>
      <xdr:colOff>342900</xdr:colOff>
      <xdr:row>38</xdr:row>
      <xdr:rowOff>19050</xdr:rowOff>
    </xdr:to>
    <xdr:pic>
      <xdr:nvPicPr>
        <xdr:cNvPr id="2" name="Picture 15"/>
        <xdr:cNvPicPr preferRelativeResize="1">
          <a:picLocks noChangeAspect="1"/>
        </xdr:cNvPicPr>
      </xdr:nvPicPr>
      <xdr:blipFill>
        <a:blip r:embed="rId2"/>
        <a:srcRect t="73837"/>
        <a:stretch>
          <a:fillRect/>
        </a:stretch>
      </xdr:blipFill>
      <xdr:spPr>
        <a:xfrm>
          <a:off x="161925" y="5048250"/>
          <a:ext cx="5629275" cy="2000250"/>
        </a:xfrm>
        <a:prstGeom prst="rect">
          <a:avLst/>
        </a:prstGeom>
        <a:noFill/>
        <a:ln w="9525" cmpd="sng">
          <a:noFill/>
        </a:ln>
      </xdr:spPr>
    </xdr:pic>
    <xdr:clientData/>
  </xdr:twoCellAnchor>
  <xdr:twoCellAnchor editAs="oneCell">
    <xdr:from>
      <xdr:col>1</xdr:col>
      <xdr:colOff>0</xdr:colOff>
      <xdr:row>38</xdr:row>
      <xdr:rowOff>57150</xdr:rowOff>
    </xdr:from>
    <xdr:to>
      <xdr:col>8</xdr:col>
      <xdr:colOff>342900</xdr:colOff>
      <xdr:row>50</xdr:row>
      <xdr:rowOff>28575</xdr:rowOff>
    </xdr:to>
    <xdr:pic>
      <xdr:nvPicPr>
        <xdr:cNvPr id="3" name="Picture 16"/>
        <xdr:cNvPicPr preferRelativeResize="1">
          <a:picLocks noChangeAspect="1"/>
        </xdr:cNvPicPr>
      </xdr:nvPicPr>
      <xdr:blipFill>
        <a:blip r:embed="rId3"/>
        <a:srcRect b="38278"/>
        <a:stretch>
          <a:fillRect/>
        </a:stretch>
      </xdr:blipFill>
      <xdr:spPr>
        <a:xfrm>
          <a:off x="161925" y="7086600"/>
          <a:ext cx="5629275" cy="22574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4" name="AutoShape 132" descr="Logo agencia"/>
        <xdr:cNvSpPr>
          <a:spLocks noChangeAspect="1"/>
        </xdr:cNvSpPr>
      </xdr:nvSpPr>
      <xdr:spPr>
        <a:xfrm>
          <a:off x="3924300" y="36195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36195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3</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3924300" y="361950"/>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1</xdr:col>
      <xdr:colOff>0</xdr:colOff>
      <xdr:row>7</xdr:row>
      <xdr:rowOff>180975</xdr:rowOff>
    </xdr:from>
    <xdr:to>
      <xdr:col>8</xdr:col>
      <xdr:colOff>666750</xdr:colOff>
      <xdr:row>26</xdr:row>
      <xdr:rowOff>9525</xdr:rowOff>
    </xdr:to>
    <xdr:pic>
      <xdr:nvPicPr>
        <xdr:cNvPr id="7" name="Imagen 14"/>
        <xdr:cNvPicPr preferRelativeResize="1">
          <a:picLocks noChangeAspect="1"/>
        </xdr:cNvPicPr>
      </xdr:nvPicPr>
      <xdr:blipFill>
        <a:blip r:embed="rId4"/>
        <a:srcRect b="57493"/>
        <a:stretch>
          <a:fillRect/>
        </a:stretch>
      </xdr:blipFill>
      <xdr:spPr>
        <a:xfrm>
          <a:off x="161925" y="1314450"/>
          <a:ext cx="5953125" cy="3448050"/>
        </a:xfrm>
        <a:prstGeom prst="rect">
          <a:avLst/>
        </a:prstGeom>
        <a:noFill/>
        <a:ln w="9525" cmpd="sng">
          <a:noFill/>
        </a:ln>
      </xdr:spPr>
    </xdr:pic>
    <xdr:clientData/>
  </xdr:twoCellAnchor>
  <xdr:twoCellAnchor editAs="oneCell">
    <xdr:from>
      <xdr:col>0</xdr:col>
      <xdr:colOff>161925</xdr:colOff>
      <xdr:row>1</xdr:row>
      <xdr:rowOff>85725</xdr:rowOff>
    </xdr:from>
    <xdr:to>
      <xdr:col>3</xdr:col>
      <xdr:colOff>295275</xdr:colOff>
      <xdr:row>6</xdr:row>
      <xdr:rowOff>85725</xdr:rowOff>
    </xdr:to>
    <xdr:pic>
      <xdr:nvPicPr>
        <xdr:cNvPr id="8" name="Picture 16"/>
        <xdr:cNvPicPr preferRelativeResize="1">
          <a:picLocks noChangeAspect="1"/>
        </xdr:cNvPicPr>
      </xdr:nvPicPr>
      <xdr:blipFill>
        <a:blip r:embed="rId5"/>
        <a:stretch>
          <a:fillRect/>
        </a:stretch>
      </xdr:blipFill>
      <xdr:spPr>
        <a:xfrm>
          <a:off x="161925" y="171450"/>
          <a:ext cx="1771650" cy="857250"/>
        </a:xfrm>
        <a:prstGeom prst="rect">
          <a:avLst/>
        </a:prstGeom>
        <a:noFill/>
        <a:ln w="9525" cmpd="sng">
          <a:noFill/>
        </a:ln>
      </xdr:spPr>
    </xdr:pic>
    <xdr:clientData/>
  </xdr:twoCellAnchor>
  <xdr:twoCellAnchor editAs="oneCell">
    <xdr:from>
      <xdr:col>0</xdr:col>
      <xdr:colOff>161925</xdr:colOff>
      <xdr:row>50</xdr:row>
      <xdr:rowOff>76200</xdr:rowOff>
    </xdr:from>
    <xdr:to>
      <xdr:col>8</xdr:col>
      <xdr:colOff>342900</xdr:colOff>
      <xdr:row>53</xdr:row>
      <xdr:rowOff>123825</xdr:rowOff>
    </xdr:to>
    <xdr:pic>
      <xdr:nvPicPr>
        <xdr:cNvPr id="9" name="Picture 16"/>
        <xdr:cNvPicPr preferRelativeResize="1">
          <a:picLocks noChangeAspect="1"/>
        </xdr:cNvPicPr>
      </xdr:nvPicPr>
      <xdr:blipFill>
        <a:blip r:embed="rId3"/>
        <a:srcRect t="61288" b="21818"/>
        <a:stretch>
          <a:fillRect/>
        </a:stretch>
      </xdr:blipFill>
      <xdr:spPr>
        <a:xfrm>
          <a:off x="161925" y="9391650"/>
          <a:ext cx="56292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1</xdr:row>
      <xdr:rowOff>0</xdr:rowOff>
    </xdr:from>
    <xdr:ext cx="304800" cy="314325"/>
    <xdr:sp>
      <xdr:nvSpPr>
        <xdr:cNvPr id="1" name="AutoShape 132" descr="Logo agencia"/>
        <xdr:cNvSpPr>
          <a:spLocks noChangeAspect="1"/>
        </xdr:cNvSpPr>
      </xdr:nvSpPr>
      <xdr:spPr>
        <a:xfrm>
          <a:off x="12792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792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6</xdr:col>
      <xdr:colOff>0</xdr:colOff>
      <xdr:row>1</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12792075" y="200025"/>
          <a:ext cx="304800" cy="3143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4:H226"/>
  <sheetViews>
    <sheetView zoomScale="150" zoomScaleNormal="150" zoomScaleSheetLayoutView="102" zoomScalePageLayoutView="0" workbookViewId="0" topLeftCell="A43">
      <selection activeCell="C27" sqref="C27"/>
    </sheetView>
  </sheetViews>
  <sheetFormatPr defaultColWidth="11.421875" defaultRowHeight="15"/>
  <cols>
    <col min="1" max="1" width="2.421875" style="1" customWidth="1"/>
    <col min="2" max="2" width="10.7109375" style="1" customWidth="1"/>
    <col min="3" max="9" width="11.421875" style="1" customWidth="1"/>
    <col min="10" max="10" width="2.421875" style="1" customWidth="1"/>
    <col min="11" max="16384" width="11.421875" style="1" customWidth="1"/>
  </cols>
  <sheetData>
    <row r="1" ht="6.75" customHeight="1"/>
    <row r="2" ht="6.75" customHeight="1"/>
    <row r="3" ht="15"/>
    <row r="4" ht="15">
      <c r="G4"/>
    </row>
    <row r="5" ht="15.75" customHeight="1"/>
    <row r="6" ht="15"/>
    <row r="7" ht="15"/>
    <row r="8" spans="2:8" ht="15" customHeight="1">
      <c r="B8" s="182" t="s">
        <v>54</v>
      </c>
      <c r="C8" s="182"/>
      <c r="D8" s="182"/>
      <c r="E8" s="182"/>
      <c r="F8" s="182"/>
      <c r="G8" s="182"/>
      <c r="H8" s="182"/>
    </row>
    <row r="9" ht="15"/>
    <row r="10" ht="15"/>
    <row r="11" ht="15"/>
    <row r="12" ht="15"/>
    <row r="13" ht="15"/>
    <row r="14" ht="15"/>
    <row r="15" ht="15"/>
    <row r="16" ht="15"/>
    <row r="17" ht="15"/>
    <row r="18" ht="15"/>
    <row r="19" ht="15"/>
    <row r="20" ht="15"/>
    <row r="21" ht="15"/>
    <row r="22" ht="15"/>
    <row r="23" ht="15"/>
    <row r="24" ht="15"/>
    <row r="25" ht="15"/>
    <row r="26" ht="15"/>
    <row r="27" ht="15">
      <c r="B27" s="112" t="s">
        <v>119</v>
      </c>
    </row>
    <row r="28" ht="15">
      <c r="B28" s="112" t="s">
        <v>120</v>
      </c>
    </row>
    <row r="29" ht="15"/>
    <row r="30" ht="15"/>
    <row r="31" ht="14.25" customHeight="1"/>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6" ht="15">
      <c r="B56" s="43" t="s">
        <v>71</v>
      </c>
    </row>
    <row r="57" ht="15">
      <c r="B57" s="1" t="s">
        <v>72</v>
      </c>
    </row>
    <row r="58" spans="2:6" ht="15">
      <c r="B58" s="1" t="s">
        <v>96</v>
      </c>
      <c r="F58" s="46"/>
    </row>
    <row r="59" ht="15">
      <c r="B59" s="44" t="s">
        <v>73</v>
      </c>
    </row>
    <row r="226" ht="18">
      <c r="B226" s="2"/>
    </row>
  </sheetData>
  <sheetProtection/>
  <mergeCells count="1">
    <mergeCell ref="B8:H8"/>
  </mergeCells>
  <hyperlinks>
    <hyperlink ref="B59" r:id="rId1" display="jemartinez@alcaldiabogota.gov.co"/>
  </hyperlinks>
  <printOptions/>
  <pageMargins left="0.7" right="0.7" top="0.75" bottom="0.75" header="0.3" footer="0.3"/>
  <pageSetup horizontalDpi="600" verticalDpi="600" orientation="portrait" scale="94" r:id="rId3"/>
  <rowBreaks count="1" manualBreakCount="1">
    <brk id="28" max="9" man="1"/>
  </rowBreaks>
  <drawing r:id="rId2"/>
</worksheet>
</file>

<file path=xl/worksheets/sheet2.xml><?xml version="1.0" encoding="utf-8"?>
<worksheet xmlns="http://schemas.openxmlformats.org/spreadsheetml/2006/main" xmlns:r="http://schemas.openxmlformats.org/officeDocument/2006/relationships">
  <dimension ref="A1:Q150"/>
  <sheetViews>
    <sheetView tabSelected="1" zoomScale="80" zoomScaleNormal="80" zoomScaleSheetLayoutView="70" zoomScalePageLayoutView="0" workbookViewId="0" topLeftCell="A34">
      <selection activeCell="G58" sqref="G58"/>
    </sheetView>
  </sheetViews>
  <sheetFormatPr defaultColWidth="11.421875" defaultRowHeight="15"/>
  <cols>
    <col min="1" max="1" width="48.28125" style="5" customWidth="1"/>
    <col min="2" max="4" width="28.7109375" style="5" customWidth="1"/>
    <col min="5" max="6" width="28.7109375" style="30" customWidth="1"/>
    <col min="7" max="7" width="28.7109375" style="5" customWidth="1"/>
    <col min="8" max="8" width="33.7109375" style="5" customWidth="1"/>
    <col min="9" max="9" width="27.7109375" style="5" customWidth="1"/>
    <col min="10" max="11" width="16.57421875" style="5" customWidth="1"/>
    <col min="12" max="13" width="19.28125" style="5" customWidth="1"/>
    <col min="14" max="16384" width="11.421875" style="5" customWidth="1"/>
  </cols>
  <sheetData>
    <row r="1" spans="1:11" s="39" customFormat="1" ht="15.75">
      <c r="A1" s="52"/>
      <c r="B1" s="52"/>
      <c r="C1" s="52"/>
      <c r="D1" s="52"/>
      <c r="E1" s="53"/>
      <c r="F1" s="53"/>
      <c r="G1" s="52"/>
      <c r="H1" s="52"/>
      <c r="I1" s="52"/>
      <c r="J1" s="52"/>
      <c r="K1" s="54"/>
    </row>
    <row r="2" spans="1:13" ht="30" customHeight="1">
      <c r="A2" s="113" t="s">
        <v>32</v>
      </c>
      <c r="B2" s="55"/>
      <c r="C2" s="55"/>
      <c r="D2" s="152"/>
      <c r="E2" s="152"/>
      <c r="F2" s="152"/>
      <c r="G2" s="152"/>
      <c r="H2" s="152"/>
      <c r="I2" s="152"/>
      <c r="J2" s="152"/>
      <c r="K2" s="152"/>
      <c r="L2" s="3"/>
      <c r="M2" s="3"/>
    </row>
    <row r="3" spans="1:13" ht="43.5" customHeight="1">
      <c r="A3" s="227" t="s">
        <v>59</v>
      </c>
      <c r="B3" s="227"/>
      <c r="C3" s="227"/>
      <c r="D3" s="227"/>
      <c r="E3" s="227"/>
      <c r="F3" s="227"/>
      <c r="G3" s="74"/>
      <c r="H3" s="74"/>
      <c r="I3" s="74"/>
      <c r="J3" s="74"/>
      <c r="K3" s="74"/>
      <c r="L3" s="12"/>
      <c r="M3" s="12"/>
    </row>
    <row r="4" spans="1:13" ht="19.5" customHeight="1">
      <c r="A4" s="48"/>
      <c r="B4" s="56"/>
      <c r="C4" s="56"/>
      <c r="D4" s="56"/>
      <c r="E4" s="57"/>
      <c r="F4" s="57"/>
      <c r="G4" s="56"/>
      <c r="H4" s="56"/>
      <c r="I4" s="56"/>
      <c r="J4" s="56"/>
      <c r="K4" s="39"/>
      <c r="L4" s="4"/>
      <c r="M4" s="4"/>
    </row>
    <row r="5" spans="1:11" ht="30" customHeight="1">
      <c r="A5" s="123" t="s">
        <v>55</v>
      </c>
      <c r="B5" s="124"/>
      <c r="C5" s="124"/>
      <c r="D5" s="124"/>
      <c r="E5" s="122"/>
      <c r="F5" s="125"/>
      <c r="G5" s="59"/>
      <c r="H5" s="59"/>
      <c r="I5" s="59"/>
      <c r="J5" s="59"/>
      <c r="K5" s="39"/>
    </row>
    <row r="6" spans="1:11" ht="19.5" customHeight="1">
      <c r="A6" s="6"/>
      <c r="B6" s="60"/>
      <c r="C6" s="60"/>
      <c r="D6" s="60"/>
      <c r="E6" s="58"/>
      <c r="F6" s="58"/>
      <c r="G6" s="59"/>
      <c r="H6" s="59"/>
      <c r="I6" s="59"/>
      <c r="J6" s="59"/>
      <c r="K6" s="39"/>
    </row>
    <row r="7" spans="1:15" s="38" customFormat="1" ht="48" customHeight="1">
      <c r="A7" s="232" t="s">
        <v>3</v>
      </c>
      <c r="B7" s="93" t="s">
        <v>46</v>
      </c>
      <c r="C7" s="228" t="s">
        <v>129</v>
      </c>
      <c r="D7" s="228"/>
      <c r="E7" s="240" t="s">
        <v>136</v>
      </c>
      <c r="F7" s="205" t="s">
        <v>116</v>
      </c>
      <c r="G7" s="206"/>
      <c r="H7" s="236" t="s">
        <v>17</v>
      </c>
      <c r="I7" s="228" t="s">
        <v>41</v>
      </c>
      <c r="J7" s="195" t="s">
        <v>18</v>
      </c>
      <c r="K7" s="197"/>
      <c r="L7" s="234" t="s">
        <v>121</v>
      </c>
      <c r="M7" s="235"/>
      <c r="O7" s="31"/>
    </row>
    <row r="8" spans="1:13" s="38" customFormat="1" ht="17.25">
      <c r="A8" s="232"/>
      <c r="B8" s="93" t="s">
        <v>112</v>
      </c>
      <c r="C8" s="228"/>
      <c r="D8" s="228"/>
      <c r="E8" s="241"/>
      <c r="F8" s="207"/>
      <c r="G8" s="208"/>
      <c r="H8" s="237"/>
      <c r="I8" s="228"/>
      <c r="J8" s="32" t="s">
        <v>19</v>
      </c>
      <c r="K8" s="32" t="s">
        <v>20</v>
      </c>
      <c r="L8" s="32" t="s">
        <v>19</v>
      </c>
      <c r="M8" s="33" t="s">
        <v>20</v>
      </c>
    </row>
    <row r="9" spans="1:13" ht="36.75" customHeight="1">
      <c r="A9" s="7" t="s">
        <v>52</v>
      </c>
      <c r="B9" s="155" t="s">
        <v>47</v>
      </c>
      <c r="C9" s="238"/>
      <c r="D9" s="238"/>
      <c r="E9" s="100"/>
      <c r="F9" s="209"/>
      <c r="G9" s="210"/>
      <c r="H9" s="8"/>
      <c r="I9" s="8"/>
      <c r="J9" s="8"/>
      <c r="K9" s="9"/>
      <c r="L9" s="9"/>
      <c r="M9" s="10"/>
    </row>
    <row r="10" spans="1:13" ht="30.75" customHeight="1">
      <c r="A10" s="7" t="s">
        <v>53</v>
      </c>
      <c r="B10" s="155" t="s">
        <v>47</v>
      </c>
      <c r="C10" s="238"/>
      <c r="D10" s="238"/>
      <c r="E10" s="100"/>
      <c r="F10" s="209"/>
      <c r="G10" s="210"/>
      <c r="H10" s="8"/>
      <c r="I10" s="8"/>
      <c r="J10" s="8"/>
      <c r="K10" s="9"/>
      <c r="L10" s="9"/>
      <c r="M10" s="10"/>
    </row>
    <row r="11" spans="1:13" ht="15.75">
      <c r="A11" s="18" t="s">
        <v>122</v>
      </c>
      <c r="B11" s="59"/>
      <c r="C11" s="59"/>
      <c r="D11" s="59"/>
      <c r="E11" s="61"/>
      <c r="F11" s="61"/>
      <c r="G11" s="59"/>
      <c r="H11" s="59"/>
      <c r="I11" s="59"/>
      <c r="J11" s="59"/>
      <c r="K11" s="39"/>
      <c r="L11" s="20"/>
      <c r="M11" s="11"/>
    </row>
    <row r="12" spans="1:13" ht="53.25" customHeight="1">
      <c r="A12" s="203" t="s">
        <v>56</v>
      </c>
      <c r="B12" s="227"/>
      <c r="C12" s="227"/>
      <c r="D12" s="227"/>
      <c r="E12" s="227"/>
      <c r="F12" s="227"/>
      <c r="G12" s="227"/>
      <c r="H12" s="227"/>
      <c r="I12" s="74"/>
      <c r="J12" s="74"/>
      <c r="K12" s="39"/>
      <c r="L12" s="12"/>
      <c r="M12" s="12"/>
    </row>
    <row r="13" spans="1:13" ht="12.75" customHeight="1">
      <c r="A13" s="13"/>
      <c r="B13" s="103"/>
      <c r="C13" s="103"/>
      <c r="D13" s="103"/>
      <c r="E13" s="57"/>
      <c r="F13" s="57"/>
      <c r="G13" s="103"/>
      <c r="H13" s="103"/>
      <c r="I13" s="103"/>
      <c r="J13" s="103"/>
      <c r="K13" s="39"/>
      <c r="L13" s="12"/>
      <c r="M13" s="12"/>
    </row>
    <row r="14" spans="1:13" s="121" customFormat="1" ht="30" customHeight="1">
      <c r="A14" s="123" t="s">
        <v>113</v>
      </c>
      <c r="B14" s="124"/>
      <c r="C14" s="124"/>
      <c r="D14" s="114"/>
      <c r="E14" s="115"/>
      <c r="F14" s="116"/>
      <c r="G14" s="117"/>
      <c r="H14" s="117"/>
      <c r="I14" s="117"/>
      <c r="J14" s="117"/>
      <c r="K14" s="118"/>
      <c r="L14" s="119"/>
      <c r="M14" s="120"/>
    </row>
    <row r="15" spans="1:13" ht="17.25">
      <c r="A15" s="42" t="s">
        <v>65</v>
      </c>
      <c r="B15" s="63"/>
      <c r="C15" s="63"/>
      <c r="D15" s="62"/>
      <c r="E15" s="101"/>
      <c r="F15" s="61"/>
      <c r="G15" s="59"/>
      <c r="H15" s="59"/>
      <c r="I15" s="59"/>
      <c r="J15" s="59"/>
      <c r="K15" s="39"/>
      <c r="L15" s="20"/>
      <c r="M15" s="11"/>
    </row>
    <row r="16" spans="1:13" ht="96.75" customHeight="1">
      <c r="A16" s="104" t="s">
        <v>3</v>
      </c>
      <c r="B16" s="233" t="s">
        <v>137</v>
      </c>
      <c r="C16" s="233"/>
      <c r="D16" s="183" t="s">
        <v>74</v>
      </c>
      <c r="E16" s="194"/>
      <c r="F16" s="194"/>
      <c r="G16" s="184"/>
      <c r="H16" s="228" t="s">
        <v>15</v>
      </c>
      <c r="I16" s="228"/>
      <c r="L16" s="20"/>
      <c r="M16" s="11"/>
    </row>
    <row r="17" spans="1:13" ht="39.75" customHeight="1">
      <c r="A17" s="36" t="s">
        <v>14</v>
      </c>
      <c r="B17" s="228"/>
      <c r="C17" s="228"/>
      <c r="D17" s="195"/>
      <c r="E17" s="196"/>
      <c r="F17" s="196"/>
      <c r="G17" s="197"/>
      <c r="H17" s="228"/>
      <c r="I17" s="228"/>
      <c r="L17" s="20"/>
      <c r="M17" s="174" t="s">
        <v>133</v>
      </c>
    </row>
    <row r="18" spans="1:13" ht="19.5" customHeight="1">
      <c r="A18" s="22" t="s">
        <v>35</v>
      </c>
      <c r="B18" s="243">
        <v>130626</v>
      </c>
      <c r="C18" s="243"/>
      <c r="D18" s="211">
        <v>130626</v>
      </c>
      <c r="E18" s="212"/>
      <c r="F18" s="212"/>
      <c r="G18" s="213"/>
      <c r="H18" s="239"/>
      <c r="I18" s="239"/>
      <c r="L18" s="20"/>
      <c r="M18" s="11"/>
    </row>
    <row r="19" spans="1:13" ht="19.5" customHeight="1">
      <c r="A19" s="22" t="s">
        <v>36</v>
      </c>
      <c r="B19" s="239"/>
      <c r="C19" s="239"/>
      <c r="D19" s="185"/>
      <c r="E19" s="214"/>
      <c r="F19" s="214"/>
      <c r="G19" s="186"/>
      <c r="H19" s="239"/>
      <c r="I19" s="239"/>
      <c r="L19" s="20"/>
      <c r="M19" s="11"/>
    </row>
    <row r="20" spans="1:13" ht="15.75">
      <c r="A20" s="225" t="s">
        <v>51</v>
      </c>
      <c r="B20" s="226"/>
      <c r="C20" s="226"/>
      <c r="D20" s="226"/>
      <c r="E20" s="226"/>
      <c r="F20" s="61"/>
      <c r="G20" s="59"/>
      <c r="H20" s="59"/>
      <c r="I20" s="59"/>
      <c r="J20" s="59"/>
      <c r="K20" s="39"/>
      <c r="L20" s="20"/>
      <c r="M20" s="11"/>
    </row>
    <row r="21" spans="1:13" ht="24.75" customHeight="1">
      <c r="A21" s="91" t="s">
        <v>97</v>
      </c>
      <c r="B21" s="91"/>
      <c r="C21" s="91"/>
      <c r="D21" s="91"/>
      <c r="E21" s="91"/>
      <c r="F21" s="91"/>
      <c r="G21" s="91"/>
      <c r="H21" s="91"/>
      <c r="I21" s="91"/>
      <c r="J21" s="91"/>
      <c r="K21" s="91"/>
      <c r="L21" s="25"/>
      <c r="M21" s="25"/>
    </row>
    <row r="22" spans="1:13" ht="17.25" customHeight="1">
      <c r="A22" s="94"/>
      <c r="B22" s="95"/>
      <c r="C22" s="95"/>
      <c r="D22" s="95"/>
      <c r="E22" s="64"/>
      <c r="F22" s="64"/>
      <c r="G22" s="95"/>
      <c r="H22" s="95"/>
      <c r="I22" s="95"/>
      <c r="J22" s="95"/>
      <c r="K22" s="39"/>
      <c r="L22" s="14"/>
      <c r="M22" s="14"/>
    </row>
    <row r="23" spans="1:13" s="121" customFormat="1" ht="30" customHeight="1">
      <c r="A23" s="123" t="s">
        <v>114</v>
      </c>
      <c r="B23" s="114"/>
      <c r="C23" s="114"/>
      <c r="D23" s="114"/>
      <c r="E23" s="115"/>
      <c r="L23" s="119"/>
      <c r="M23" s="120"/>
    </row>
    <row r="24" spans="1:9" s="121" customFormat="1" ht="30" customHeight="1">
      <c r="A24" s="239" t="s">
        <v>48</v>
      </c>
      <c r="B24" s="215" t="s">
        <v>49</v>
      </c>
      <c r="C24" s="215" t="s">
        <v>47</v>
      </c>
      <c r="D24" s="242" t="s">
        <v>68</v>
      </c>
      <c r="E24" s="242"/>
      <c r="F24" s="242"/>
      <c r="G24" s="242"/>
      <c r="H24" s="242"/>
      <c r="I24" s="242"/>
    </row>
    <row r="25" spans="1:17" ht="43.5" customHeight="1">
      <c r="A25" s="239"/>
      <c r="B25" s="215"/>
      <c r="C25" s="215"/>
      <c r="D25" s="233" t="s">
        <v>134</v>
      </c>
      <c r="E25" s="233"/>
      <c r="F25" s="183" t="s">
        <v>123</v>
      </c>
      <c r="G25" s="194"/>
      <c r="H25" s="194"/>
      <c r="I25" s="184"/>
      <c r="L25" s="121"/>
      <c r="M25" s="121"/>
      <c r="N25" s="121"/>
      <c r="O25" s="121"/>
      <c r="P25" s="121"/>
      <c r="Q25" s="121"/>
    </row>
    <row r="26" spans="1:17" ht="33" customHeight="1">
      <c r="A26" s="239"/>
      <c r="B26" s="15"/>
      <c r="C26" s="41" t="s">
        <v>130</v>
      </c>
      <c r="D26" s="9"/>
      <c r="E26" s="41"/>
      <c r="F26" s="191"/>
      <c r="G26" s="192"/>
      <c r="H26" s="192"/>
      <c r="I26" s="193"/>
      <c r="L26" s="121"/>
      <c r="M26" s="121"/>
      <c r="N26" s="121"/>
      <c r="O26" s="121"/>
      <c r="P26" s="121"/>
      <c r="Q26" s="121"/>
    </row>
    <row r="27" spans="1:17" ht="21" customHeight="1">
      <c r="A27" s="102"/>
      <c r="B27" s="103"/>
      <c r="C27" s="65"/>
      <c r="D27" s="65"/>
      <c r="E27" s="58"/>
      <c r="F27" s="5"/>
      <c r="L27" s="121"/>
      <c r="M27" s="121"/>
      <c r="N27" s="121"/>
      <c r="O27" s="121"/>
      <c r="P27" s="121"/>
      <c r="Q27" s="121"/>
    </row>
    <row r="28" spans="1:17" ht="23.25">
      <c r="A28" s="18"/>
      <c r="B28" s="59"/>
      <c r="C28" s="59"/>
      <c r="D28" s="59"/>
      <c r="E28" s="61"/>
      <c r="F28" s="5"/>
      <c r="L28" s="121"/>
      <c r="M28" s="121"/>
      <c r="N28" s="121"/>
      <c r="O28" s="121"/>
      <c r="P28" s="121"/>
      <c r="Q28" s="121"/>
    </row>
    <row r="29" spans="1:17" ht="89.25" customHeight="1">
      <c r="A29" s="104" t="s">
        <v>3</v>
      </c>
      <c r="B29" s="233" t="s">
        <v>138</v>
      </c>
      <c r="C29" s="233"/>
      <c r="D29" s="183" t="s">
        <v>107</v>
      </c>
      <c r="E29" s="194"/>
      <c r="F29" s="194"/>
      <c r="G29" s="184"/>
      <c r="H29" s="228" t="s">
        <v>75</v>
      </c>
      <c r="I29" s="228"/>
      <c r="J29" s="59"/>
      <c r="K29" s="39"/>
      <c r="L29" s="121"/>
      <c r="M29" s="121"/>
      <c r="N29" s="121"/>
      <c r="O29" s="121"/>
      <c r="P29" s="121"/>
      <c r="Q29" s="121"/>
    </row>
    <row r="30" spans="1:13" ht="24" customHeight="1">
      <c r="A30" s="36" t="s">
        <v>16</v>
      </c>
      <c r="B30" s="228"/>
      <c r="C30" s="228"/>
      <c r="D30" s="195"/>
      <c r="E30" s="196"/>
      <c r="F30" s="196"/>
      <c r="G30" s="197"/>
      <c r="H30" s="228"/>
      <c r="I30" s="228"/>
      <c r="J30" s="59"/>
      <c r="K30" s="39"/>
      <c r="L30" s="20"/>
      <c r="M30" s="11"/>
    </row>
    <row r="31" spans="1:13" ht="15.75">
      <c r="A31" s="225" t="s">
        <v>51</v>
      </c>
      <c r="B31" s="226"/>
      <c r="C31" s="226"/>
      <c r="D31" s="226"/>
      <c r="E31" s="226"/>
      <c r="F31" s="61"/>
      <c r="G31" s="59"/>
      <c r="H31" s="59"/>
      <c r="I31" s="59"/>
      <c r="J31" s="59"/>
      <c r="K31" s="39"/>
      <c r="L31" s="20"/>
      <c r="M31" s="11"/>
    </row>
    <row r="32" spans="1:13" ht="20.25" customHeight="1">
      <c r="A32" s="16" t="s">
        <v>38</v>
      </c>
      <c r="B32" s="59"/>
      <c r="C32" s="59"/>
      <c r="D32" s="59"/>
      <c r="E32" s="61"/>
      <c r="F32" s="61"/>
      <c r="G32" s="59"/>
      <c r="H32" s="59"/>
      <c r="I32" s="59"/>
      <c r="J32" s="59"/>
      <c r="K32" s="39"/>
      <c r="L32" s="20"/>
      <c r="M32" s="11"/>
    </row>
    <row r="33" spans="1:13" ht="20.25" customHeight="1">
      <c r="A33" s="16"/>
      <c r="B33" s="59"/>
      <c r="C33" s="59"/>
      <c r="D33" s="59"/>
      <c r="E33" s="61"/>
      <c r="F33" s="61"/>
      <c r="G33" s="59"/>
      <c r="H33" s="59"/>
      <c r="I33" s="59"/>
      <c r="J33" s="59"/>
      <c r="K33" s="39"/>
      <c r="L33" s="20"/>
      <c r="M33" s="11"/>
    </row>
    <row r="34" spans="1:13" ht="20.25" customHeight="1" thickBot="1">
      <c r="A34" s="16"/>
      <c r="B34" s="59"/>
      <c r="C34" s="59"/>
      <c r="D34" s="59"/>
      <c r="E34" s="61"/>
      <c r="F34" s="61"/>
      <c r="G34" s="59"/>
      <c r="H34" s="59"/>
      <c r="I34" s="59"/>
      <c r="J34" s="59"/>
      <c r="K34" s="39"/>
      <c r="L34" s="20"/>
      <c r="M34" s="11"/>
    </row>
    <row r="35" spans="1:13" s="121" customFormat="1" ht="30" customHeight="1" thickBot="1">
      <c r="A35" s="126" t="s">
        <v>139</v>
      </c>
      <c r="B35" s="127"/>
      <c r="C35" s="128">
        <v>0</v>
      </c>
      <c r="D35" s="129"/>
      <c r="E35" s="116"/>
      <c r="F35" s="116"/>
      <c r="G35" s="117"/>
      <c r="H35" s="117"/>
      <c r="I35" s="117"/>
      <c r="J35" s="117"/>
      <c r="K35" s="118"/>
      <c r="L35" s="119"/>
      <c r="M35" s="120"/>
    </row>
    <row r="36" spans="1:13" ht="20.25" customHeight="1">
      <c r="A36" s="34"/>
      <c r="B36" s="67"/>
      <c r="C36" s="67"/>
      <c r="D36" s="67"/>
      <c r="E36" s="68"/>
      <c r="F36" s="68"/>
      <c r="G36" s="67"/>
      <c r="H36" s="67"/>
      <c r="I36" s="59"/>
      <c r="J36" s="59"/>
      <c r="K36" s="39"/>
      <c r="L36" s="20"/>
      <c r="M36" s="11"/>
    </row>
    <row r="37" spans="1:13" s="121" customFormat="1" ht="30" customHeight="1">
      <c r="A37" s="123" t="s">
        <v>115</v>
      </c>
      <c r="B37" s="124"/>
      <c r="C37" s="124"/>
      <c r="D37" s="117"/>
      <c r="E37" s="116"/>
      <c r="F37" s="116"/>
      <c r="G37" s="117"/>
      <c r="H37" s="117"/>
      <c r="I37" s="117"/>
      <c r="J37" s="117"/>
      <c r="K37" s="118"/>
      <c r="L37" s="119"/>
      <c r="M37" s="120"/>
    </row>
    <row r="38" spans="1:13" ht="20.25" customHeight="1">
      <c r="A38" s="42" t="s">
        <v>65</v>
      </c>
      <c r="B38" s="101"/>
      <c r="C38" s="101"/>
      <c r="D38" s="67"/>
      <c r="E38" s="68"/>
      <c r="F38" s="68"/>
      <c r="G38" s="67"/>
      <c r="H38" s="67"/>
      <c r="I38" s="59"/>
      <c r="J38" s="59"/>
      <c r="K38" s="39"/>
      <c r="L38" s="20"/>
      <c r="M38" s="11"/>
    </row>
    <row r="39" spans="1:13" ht="33" customHeight="1">
      <c r="A39" s="232" t="s">
        <v>0</v>
      </c>
      <c r="B39" s="228" t="s">
        <v>10</v>
      </c>
      <c r="C39" s="228" t="s">
        <v>76</v>
      </c>
      <c r="D39" s="233" t="s">
        <v>77</v>
      </c>
      <c r="E39" s="229"/>
      <c r="F39" s="229"/>
      <c r="G39" s="229"/>
      <c r="H39" s="229"/>
      <c r="I39" s="59"/>
      <c r="J39" s="59"/>
      <c r="K39" s="39"/>
      <c r="L39" s="20"/>
      <c r="M39" s="11"/>
    </row>
    <row r="40" spans="1:13" ht="33" customHeight="1">
      <c r="A40" s="232"/>
      <c r="B40" s="228"/>
      <c r="C40" s="228"/>
      <c r="D40" s="233"/>
      <c r="E40" s="229"/>
      <c r="F40" s="229"/>
      <c r="G40" s="229"/>
      <c r="H40" s="229"/>
      <c r="I40" s="59"/>
      <c r="J40" s="59"/>
      <c r="K40" s="39"/>
      <c r="L40" s="20"/>
      <c r="M40" s="11"/>
    </row>
    <row r="41" spans="1:13" ht="33" customHeight="1">
      <c r="A41" s="232"/>
      <c r="B41" s="228"/>
      <c r="C41" s="228"/>
      <c r="D41" s="233"/>
      <c r="E41" s="229"/>
      <c r="F41" s="229"/>
      <c r="G41" s="229"/>
      <c r="H41" s="229"/>
      <c r="I41" s="59"/>
      <c r="J41" s="59"/>
      <c r="K41" s="39"/>
      <c r="L41" s="20"/>
      <c r="M41" s="11"/>
    </row>
    <row r="42" spans="1:13" ht="20.25" customHeight="1">
      <c r="A42" s="36" t="s">
        <v>11</v>
      </c>
      <c r="B42" s="17"/>
      <c r="C42" s="17"/>
      <c r="D42" s="17"/>
      <c r="E42" s="69"/>
      <c r="F42" s="69"/>
      <c r="G42" s="70"/>
      <c r="H42" s="70"/>
      <c r="I42" s="59"/>
      <c r="J42" s="59"/>
      <c r="K42" s="39"/>
      <c r="L42" s="20"/>
      <c r="M42" s="11"/>
    </row>
    <row r="43" spans="1:13" ht="20.25" customHeight="1">
      <c r="A43" s="22" t="s">
        <v>12</v>
      </c>
      <c r="B43" s="156">
        <v>0</v>
      </c>
      <c r="C43" s="156">
        <v>0</v>
      </c>
      <c r="D43" s="156">
        <v>0</v>
      </c>
      <c r="E43" s="71"/>
      <c r="F43" s="71"/>
      <c r="G43" s="72"/>
      <c r="H43" s="72"/>
      <c r="I43" s="59"/>
      <c r="J43" s="59"/>
      <c r="K43" s="39"/>
      <c r="L43" s="20"/>
      <c r="M43" s="11"/>
    </row>
    <row r="44" spans="1:11" ht="20.25" customHeight="1">
      <c r="A44" s="22" t="s">
        <v>13</v>
      </c>
      <c r="B44" s="156">
        <v>0</v>
      </c>
      <c r="C44" s="156">
        <v>0</v>
      </c>
      <c r="D44" s="156">
        <v>0</v>
      </c>
      <c r="E44" s="71"/>
      <c r="F44" s="71"/>
      <c r="G44" s="72"/>
      <c r="H44" s="72"/>
      <c r="I44" s="65"/>
      <c r="J44" s="65"/>
      <c r="K44" s="39"/>
    </row>
    <row r="45" spans="1:11" ht="20.25" customHeight="1">
      <c r="A45" s="97" t="s">
        <v>78</v>
      </c>
      <c r="B45" s="98"/>
      <c r="C45" s="98"/>
      <c r="D45" s="98"/>
      <c r="E45" s="73"/>
      <c r="F45" s="73"/>
      <c r="G45" s="98"/>
      <c r="H45" s="98"/>
      <c r="I45" s="59"/>
      <c r="J45" s="59"/>
      <c r="K45" s="39"/>
    </row>
    <row r="46" spans="1:11" ht="20.25" customHeight="1">
      <c r="A46" s="16" t="s">
        <v>50</v>
      </c>
      <c r="B46" s="59"/>
      <c r="C46" s="59"/>
      <c r="D46" s="59"/>
      <c r="E46" s="61"/>
      <c r="F46" s="61"/>
      <c r="G46" s="59"/>
      <c r="H46" s="59"/>
      <c r="I46" s="59"/>
      <c r="J46" s="59"/>
      <c r="K46" s="39"/>
    </row>
    <row r="47" spans="1:11" ht="20.25" customHeight="1">
      <c r="A47" s="16"/>
      <c r="B47" s="59"/>
      <c r="C47" s="59"/>
      <c r="D47" s="59"/>
      <c r="E47" s="61"/>
      <c r="F47" s="61"/>
      <c r="G47" s="59"/>
      <c r="H47" s="59"/>
      <c r="I47" s="59"/>
      <c r="J47" s="59"/>
      <c r="K47" s="39"/>
    </row>
    <row r="48" spans="1:11" ht="15.75">
      <c r="A48" s="18"/>
      <c r="B48" s="59"/>
      <c r="C48" s="59"/>
      <c r="D48" s="75"/>
      <c r="E48" s="66"/>
      <c r="F48" s="66"/>
      <c r="G48" s="75"/>
      <c r="H48" s="75"/>
      <c r="I48" s="75"/>
      <c r="J48" s="75"/>
      <c r="K48" s="39"/>
    </row>
    <row r="49" spans="1:11" s="132" customFormat="1" ht="40.5" customHeight="1">
      <c r="A49" s="230" t="s">
        <v>33</v>
      </c>
      <c r="B49" s="231"/>
      <c r="C49" s="231"/>
      <c r="D49" s="130"/>
      <c r="E49" s="130"/>
      <c r="F49" s="130"/>
      <c r="G49" s="130"/>
      <c r="H49" s="130"/>
      <c r="I49" s="130"/>
      <c r="J49" s="130"/>
      <c r="K49" s="131"/>
    </row>
    <row r="50" spans="1:11" ht="17.25">
      <c r="A50" s="37"/>
      <c r="B50" s="67"/>
      <c r="C50" s="67"/>
      <c r="D50" s="76"/>
      <c r="E50" s="77"/>
      <c r="F50" s="77"/>
      <c r="G50" s="76"/>
      <c r="H50" s="76"/>
      <c r="I50" s="76"/>
      <c r="J50" s="76"/>
      <c r="K50" s="39"/>
    </row>
    <row r="51" spans="1:11" ht="17.25">
      <c r="A51" s="35"/>
      <c r="B51" s="67"/>
      <c r="C51" s="67"/>
      <c r="D51" s="78"/>
      <c r="E51" s="79"/>
      <c r="F51" s="79"/>
      <c r="G51" s="78"/>
      <c r="H51" s="78"/>
      <c r="I51" s="78"/>
      <c r="J51" s="78"/>
      <c r="K51" s="39"/>
    </row>
    <row r="52" spans="1:12" s="121" customFormat="1" ht="30" customHeight="1">
      <c r="A52" s="123" t="s">
        <v>99</v>
      </c>
      <c r="B52" s="124"/>
      <c r="C52" s="124"/>
      <c r="D52" s="114"/>
      <c r="E52" s="115"/>
      <c r="F52" s="115"/>
      <c r="G52" s="117"/>
      <c r="H52" s="117"/>
      <c r="I52" s="117"/>
      <c r="J52" s="117"/>
      <c r="K52" s="118"/>
      <c r="L52" s="133"/>
    </row>
    <row r="53" spans="1:12" ht="17.25">
      <c r="A53" s="134" t="s">
        <v>63</v>
      </c>
      <c r="C53" s="62"/>
      <c r="D53" s="62"/>
      <c r="E53" s="62"/>
      <c r="F53" s="62"/>
      <c r="G53" s="62"/>
      <c r="H53" s="62"/>
      <c r="I53" s="62"/>
      <c r="J53" s="67"/>
      <c r="K53" s="39"/>
      <c r="L53" s="19"/>
    </row>
    <row r="54" spans="1:11" ht="138" customHeight="1">
      <c r="A54" s="104" t="s">
        <v>0</v>
      </c>
      <c r="B54" s="93" t="s">
        <v>98</v>
      </c>
      <c r="C54" s="93">
        <v>2016</v>
      </c>
      <c r="D54" s="93">
        <v>2017</v>
      </c>
      <c r="E54" s="93">
        <v>2018</v>
      </c>
      <c r="F54" s="93" t="s">
        <v>79</v>
      </c>
      <c r="G54" s="107" t="s">
        <v>143</v>
      </c>
      <c r="H54" s="107" t="s">
        <v>108</v>
      </c>
      <c r="J54" s="80"/>
      <c r="K54" s="39"/>
    </row>
    <row r="55" spans="1:13" ht="17.25">
      <c r="A55" s="36" t="s">
        <v>2</v>
      </c>
      <c r="B55" s="175">
        <f aca="true" t="shared" si="0" ref="B55:H55">B56+B62+B68</f>
        <v>160087672</v>
      </c>
      <c r="C55" s="175">
        <f t="shared" si="0"/>
        <v>42978265</v>
      </c>
      <c r="D55" s="175">
        <f t="shared" si="0"/>
        <v>51144665</v>
      </c>
      <c r="E55" s="175">
        <f t="shared" si="0"/>
        <v>60619952</v>
      </c>
      <c r="F55" s="175">
        <f t="shared" si="0"/>
        <v>69417919</v>
      </c>
      <c r="G55" s="176">
        <f t="shared" si="0"/>
        <v>57384983</v>
      </c>
      <c r="H55" s="175">
        <f t="shared" si="0"/>
        <v>71272767</v>
      </c>
      <c r="J55" s="67"/>
      <c r="K55" s="39"/>
      <c r="L55" s="21"/>
      <c r="M55" s="20"/>
    </row>
    <row r="56" spans="1:13" ht="17.25">
      <c r="A56" s="36" t="s">
        <v>29</v>
      </c>
      <c r="B56" s="175">
        <f aca="true" t="shared" si="1" ref="B56:G56">SUM(B57:B61)</f>
        <v>8656017</v>
      </c>
      <c r="C56" s="175">
        <f t="shared" si="1"/>
        <v>2694270</v>
      </c>
      <c r="D56" s="175">
        <f t="shared" si="1"/>
        <v>4296662</v>
      </c>
      <c r="E56" s="175">
        <f t="shared" si="1"/>
        <v>7230202</v>
      </c>
      <c r="F56" s="176">
        <f t="shared" si="1"/>
        <v>2305152</v>
      </c>
      <c r="G56" s="176">
        <f t="shared" si="1"/>
        <v>3830536</v>
      </c>
      <c r="H56" s="176">
        <f>SUM(H57:H61)</f>
        <v>4000000</v>
      </c>
      <c r="J56" s="81"/>
      <c r="K56" s="39"/>
      <c r="L56" s="21"/>
      <c r="M56" s="19"/>
    </row>
    <row r="57" spans="1:13" ht="15.75">
      <c r="A57" s="22" t="s">
        <v>30</v>
      </c>
      <c r="B57" s="177"/>
      <c r="C57" s="177"/>
      <c r="D57" s="177"/>
      <c r="E57" s="177"/>
      <c r="F57" s="178"/>
      <c r="G57" s="178"/>
      <c r="H57" s="178"/>
      <c r="J57" s="82"/>
      <c r="K57" s="39"/>
      <c r="M57" s="19"/>
    </row>
    <row r="58" spans="1:11" ht="15.75">
      <c r="A58" s="22" t="s">
        <v>31</v>
      </c>
      <c r="B58" s="177">
        <v>8431005</v>
      </c>
      <c r="C58" s="177">
        <v>2580457</v>
      </c>
      <c r="D58" s="177">
        <v>4152441</v>
      </c>
      <c r="E58" s="177">
        <v>7012699</v>
      </c>
      <c r="F58" s="178">
        <v>2305152</v>
      </c>
      <c r="G58" s="178">
        <v>3830536</v>
      </c>
      <c r="H58" s="178">
        <v>4000000</v>
      </c>
      <c r="J58" s="82"/>
      <c r="K58" s="39"/>
    </row>
    <row r="59" spans="1:11" ht="15.75">
      <c r="A59" s="154" t="s">
        <v>117</v>
      </c>
      <c r="B59" s="177"/>
      <c r="C59" s="177"/>
      <c r="D59" s="177"/>
      <c r="E59" s="177"/>
      <c r="F59" s="179"/>
      <c r="G59" s="178"/>
      <c r="H59" s="179"/>
      <c r="J59" s="82"/>
      <c r="K59" s="39"/>
    </row>
    <row r="60" spans="1:11" ht="15.75">
      <c r="A60" s="154" t="s">
        <v>118</v>
      </c>
      <c r="B60" s="177"/>
      <c r="C60" s="177"/>
      <c r="D60" s="177"/>
      <c r="E60" s="177"/>
      <c r="F60" s="179"/>
      <c r="G60" s="178"/>
      <c r="H60" s="179"/>
      <c r="J60" s="82"/>
      <c r="K60" s="39"/>
    </row>
    <row r="61" spans="1:11" ht="15.75">
      <c r="A61" s="22" t="s">
        <v>57</v>
      </c>
      <c r="B61" s="177">
        <v>225012</v>
      </c>
      <c r="C61" s="177">
        <v>113813</v>
      </c>
      <c r="D61" s="177">
        <v>144221</v>
      </c>
      <c r="E61" s="177">
        <v>217503</v>
      </c>
      <c r="F61" s="179"/>
      <c r="G61" s="178"/>
      <c r="H61" s="179"/>
      <c r="J61" s="82"/>
      <c r="K61" s="39"/>
    </row>
    <row r="62" spans="1:11" s="38" customFormat="1" ht="17.25">
      <c r="A62" s="36" t="s">
        <v>42</v>
      </c>
      <c r="B62" s="175">
        <f aca="true" t="shared" si="2" ref="B62:G62">SUM(B63:B67)</f>
        <v>3301650</v>
      </c>
      <c r="C62" s="175">
        <f t="shared" si="2"/>
        <v>517578</v>
      </c>
      <c r="D62" s="175">
        <f t="shared" si="2"/>
        <v>1309746</v>
      </c>
      <c r="E62" s="175">
        <f t="shared" si="2"/>
        <v>112702</v>
      </c>
      <c r="F62" s="176">
        <f t="shared" si="2"/>
        <v>2827888</v>
      </c>
      <c r="G62" s="176">
        <f t="shared" si="2"/>
        <v>2969855</v>
      </c>
      <c r="H62" s="176">
        <f>SUM(H63:H67)</f>
        <v>2987888</v>
      </c>
      <c r="J62" s="81"/>
      <c r="K62" s="39"/>
    </row>
    <row r="63" spans="1:11" ht="15.75">
      <c r="A63" s="22" t="s">
        <v>43</v>
      </c>
      <c r="B63" s="177"/>
      <c r="C63" s="177"/>
      <c r="D63" s="177"/>
      <c r="E63" s="177"/>
      <c r="F63" s="179"/>
      <c r="G63" s="178"/>
      <c r="H63" s="179"/>
      <c r="J63" s="82"/>
      <c r="K63" s="39"/>
    </row>
    <row r="64" spans="1:11" ht="15.75">
      <c r="A64" s="22" t="s">
        <v>45</v>
      </c>
      <c r="B64" s="177">
        <v>3301650</v>
      </c>
      <c r="C64" s="177">
        <v>517578</v>
      </c>
      <c r="D64" s="177">
        <v>1309746</v>
      </c>
      <c r="E64" s="177">
        <v>112702</v>
      </c>
      <c r="F64" s="178">
        <v>2727888</v>
      </c>
      <c r="G64" s="178">
        <v>2727888</v>
      </c>
      <c r="H64" s="178">
        <v>2727888</v>
      </c>
      <c r="J64" s="82"/>
      <c r="K64" s="39"/>
    </row>
    <row r="65" spans="1:11" ht="15.75">
      <c r="A65" s="22" t="s">
        <v>44</v>
      </c>
      <c r="B65" s="177"/>
      <c r="C65" s="177"/>
      <c r="D65" s="177"/>
      <c r="E65" s="177"/>
      <c r="F65" s="178">
        <v>100000</v>
      </c>
      <c r="G65" s="178">
        <v>241967</v>
      </c>
      <c r="H65" s="178">
        <v>260000</v>
      </c>
      <c r="J65" s="82"/>
      <c r="K65" s="39"/>
    </row>
    <row r="66" spans="1:11" ht="15.75">
      <c r="A66" s="22" t="s">
        <v>58</v>
      </c>
      <c r="B66" s="177"/>
      <c r="C66" s="177"/>
      <c r="D66" s="177"/>
      <c r="E66" s="177"/>
      <c r="F66" s="179"/>
      <c r="G66" s="178"/>
      <c r="H66" s="179"/>
      <c r="J66" s="82"/>
      <c r="K66" s="39"/>
    </row>
    <row r="67" spans="1:11" ht="15.75">
      <c r="A67" s="22" t="s">
        <v>57</v>
      </c>
      <c r="B67" s="177"/>
      <c r="C67" s="177"/>
      <c r="D67" s="177"/>
      <c r="E67" s="177"/>
      <c r="F67" s="179"/>
      <c r="G67" s="178"/>
      <c r="H67" s="179"/>
      <c r="J67" s="82"/>
      <c r="K67" s="39"/>
    </row>
    <row r="68" spans="1:11" ht="15.75">
      <c r="A68" s="17" t="s">
        <v>131</v>
      </c>
      <c r="B68" s="180">
        <v>148130005</v>
      </c>
      <c r="C68" s="180">
        <v>39766417</v>
      </c>
      <c r="D68" s="180">
        <v>45538257</v>
      </c>
      <c r="E68" s="180">
        <v>53277048</v>
      </c>
      <c r="F68" s="181">
        <v>64284879</v>
      </c>
      <c r="G68" s="181">
        <f>G69</f>
        <v>50584592</v>
      </c>
      <c r="H68" s="181">
        <v>64284879</v>
      </c>
      <c r="I68" s="5">
        <v>0</v>
      </c>
      <c r="J68" s="82"/>
      <c r="K68" s="39"/>
    </row>
    <row r="69" spans="1:11" ht="15.75">
      <c r="A69" s="23" t="s">
        <v>132</v>
      </c>
      <c r="B69" s="177">
        <v>148130005</v>
      </c>
      <c r="C69" s="177">
        <v>39766417</v>
      </c>
      <c r="D69" s="177">
        <v>45538257</v>
      </c>
      <c r="E69" s="177">
        <v>53277048</v>
      </c>
      <c r="F69" s="178">
        <v>64284879</v>
      </c>
      <c r="G69" s="178">
        <v>50584592</v>
      </c>
      <c r="H69" s="178">
        <v>64284879</v>
      </c>
      <c r="J69" s="82"/>
      <c r="K69" s="39"/>
    </row>
    <row r="70" spans="1:11" ht="17.25">
      <c r="A70" s="24" t="s">
        <v>80</v>
      </c>
      <c r="B70" s="83"/>
      <c r="C70" s="83"/>
      <c r="D70" s="83"/>
      <c r="E70" s="83"/>
      <c r="F70" s="83"/>
      <c r="G70" s="59"/>
      <c r="H70" s="67"/>
      <c r="I70" s="59"/>
      <c r="J70" s="59"/>
      <c r="K70" s="39"/>
    </row>
    <row r="71" spans="1:11" ht="15.75">
      <c r="A71" s="97"/>
      <c r="B71" s="98"/>
      <c r="C71" s="98"/>
      <c r="D71" s="98"/>
      <c r="E71" s="73"/>
      <c r="F71" s="73"/>
      <c r="G71" s="59"/>
      <c r="H71" s="59"/>
      <c r="I71" s="59"/>
      <c r="J71" s="59"/>
      <c r="K71" s="39"/>
    </row>
    <row r="72" spans="1:11" ht="29.25" customHeight="1">
      <c r="A72" s="18"/>
      <c r="B72" s="59"/>
      <c r="C72" s="59"/>
      <c r="D72" s="59"/>
      <c r="E72" s="61"/>
      <c r="F72" s="61"/>
      <c r="G72" s="59"/>
      <c r="H72" s="59"/>
      <c r="I72" s="59"/>
      <c r="J72" s="59"/>
      <c r="K72" s="39"/>
    </row>
    <row r="73" spans="1:11" s="121" customFormat="1" ht="30" customHeight="1">
      <c r="A73" s="123" t="s">
        <v>100</v>
      </c>
      <c r="B73" s="135"/>
      <c r="C73" s="135"/>
      <c r="D73" s="117"/>
      <c r="E73" s="116"/>
      <c r="F73" s="116"/>
      <c r="G73" s="117"/>
      <c r="H73" s="117"/>
      <c r="I73" s="117"/>
      <c r="J73" s="117"/>
      <c r="K73" s="118"/>
    </row>
    <row r="74" spans="1:11" s="38" customFormat="1" ht="17.25">
      <c r="A74" s="37" t="s">
        <v>65</v>
      </c>
      <c r="B74" s="67"/>
      <c r="C74" s="67"/>
      <c r="D74" s="67"/>
      <c r="E74" s="68"/>
      <c r="F74" s="68"/>
      <c r="G74" s="67"/>
      <c r="H74" s="67"/>
      <c r="I74" s="67"/>
      <c r="J74" s="67"/>
      <c r="K74" s="39"/>
    </row>
    <row r="75" spans="1:11" s="38" customFormat="1" ht="15.75" customHeight="1">
      <c r="A75" s="223" t="s">
        <v>0</v>
      </c>
      <c r="B75" s="108" t="s">
        <v>64</v>
      </c>
      <c r="C75" s="109"/>
      <c r="D75" s="109"/>
      <c r="E75" s="109"/>
      <c r="F75" s="109"/>
      <c r="G75" s="109"/>
      <c r="H75" s="109"/>
      <c r="I75" s="110"/>
      <c r="J75" s="67"/>
      <c r="K75" s="39"/>
    </row>
    <row r="76" spans="1:11" s="38" customFormat="1" ht="72" customHeight="1">
      <c r="A76" s="224"/>
      <c r="B76" s="99" t="s">
        <v>98</v>
      </c>
      <c r="C76" s="99">
        <v>2016</v>
      </c>
      <c r="D76" s="99">
        <v>2017</v>
      </c>
      <c r="E76" s="99">
        <v>2018</v>
      </c>
      <c r="F76" s="111" t="s">
        <v>144</v>
      </c>
      <c r="G76" s="183" t="s">
        <v>109</v>
      </c>
      <c r="H76" s="184"/>
      <c r="I76" s="99" t="s">
        <v>81</v>
      </c>
      <c r="J76" s="81"/>
      <c r="K76" s="39"/>
    </row>
    <row r="77" spans="1:11" s="38" customFormat="1" ht="17.25">
      <c r="A77" s="36" t="s">
        <v>4</v>
      </c>
      <c r="B77" s="40">
        <f aca="true" t="shared" si="3" ref="B77:I77">SUM(B78:B80)</f>
        <v>177171969</v>
      </c>
      <c r="C77" s="40">
        <f t="shared" si="3"/>
        <v>47944306</v>
      </c>
      <c r="D77" s="40">
        <f t="shared" si="3"/>
        <v>56516384</v>
      </c>
      <c r="E77" s="40">
        <f t="shared" si="3"/>
        <v>67950983</v>
      </c>
      <c r="F77" s="47">
        <f t="shared" si="3"/>
        <v>60989436</v>
      </c>
      <c r="G77" s="40">
        <f t="shared" si="3"/>
        <v>67950983</v>
      </c>
      <c r="H77" s="40">
        <f t="shared" si="3"/>
        <v>66324519.19</v>
      </c>
      <c r="I77" s="40">
        <f t="shared" si="3"/>
        <v>66324519.19</v>
      </c>
      <c r="J77" s="67"/>
      <c r="K77" s="39"/>
    </row>
    <row r="78" spans="1:11" ht="15.75">
      <c r="A78" s="22" t="s">
        <v>5</v>
      </c>
      <c r="B78" s="158">
        <f>24834280+32145174+34840864+35335412</f>
        <v>127155730</v>
      </c>
      <c r="C78" s="158">
        <v>38321941</v>
      </c>
      <c r="D78" s="158">
        <v>42602895</v>
      </c>
      <c r="E78" s="158">
        <v>45820237</v>
      </c>
      <c r="F78" s="159">
        <v>42619087</v>
      </c>
      <c r="G78" s="158">
        <v>45820237</v>
      </c>
      <c r="H78" s="158">
        <f>50543112*95%</f>
        <v>48015956.4</v>
      </c>
      <c r="I78" s="158">
        <f>50543112*95%</f>
        <v>48015956.4</v>
      </c>
      <c r="J78" s="59"/>
      <c r="K78" s="39"/>
    </row>
    <row r="79" spans="1:11" ht="15.75">
      <c r="A79" s="22" t="s">
        <v>60</v>
      </c>
      <c r="B79" s="158">
        <v>0</v>
      </c>
      <c r="C79" s="158">
        <v>0</v>
      </c>
      <c r="D79" s="158">
        <v>0</v>
      </c>
      <c r="E79" s="158">
        <v>0</v>
      </c>
      <c r="F79" s="159">
        <v>0</v>
      </c>
      <c r="G79" s="158">
        <v>0</v>
      </c>
      <c r="H79" s="158">
        <v>0</v>
      </c>
      <c r="I79" s="158">
        <v>0</v>
      </c>
      <c r="J79" s="59"/>
      <c r="K79" s="39"/>
    </row>
    <row r="80" spans="1:11" ht="15.75">
      <c r="A80" s="22" t="s">
        <v>6</v>
      </c>
      <c r="B80" s="158">
        <f>12826570+12191575+11195988+13802106</f>
        <v>50016239</v>
      </c>
      <c r="C80" s="158">
        <v>9622365</v>
      </c>
      <c r="D80" s="158">
        <v>13913489</v>
      </c>
      <c r="E80" s="158">
        <v>22130746</v>
      </c>
      <c r="F80" s="159">
        <v>18370349</v>
      </c>
      <c r="G80" s="158">
        <v>22130746</v>
      </c>
      <c r="H80" s="158">
        <f>18874807*97%</f>
        <v>18308562.79</v>
      </c>
      <c r="I80" s="158">
        <f>18874807*97%</f>
        <v>18308562.79</v>
      </c>
      <c r="J80" s="59"/>
      <c r="K80" s="39"/>
    </row>
    <row r="81" spans="1:11" ht="17.25">
      <c r="A81" s="225" t="s">
        <v>1</v>
      </c>
      <c r="B81" s="226"/>
      <c r="C81" s="226"/>
      <c r="D81" s="226"/>
      <c r="E81" s="226"/>
      <c r="F81" s="226"/>
      <c r="G81" s="59"/>
      <c r="H81" s="67"/>
      <c r="I81" s="59"/>
      <c r="J81" s="59"/>
      <c r="K81" s="39"/>
    </row>
    <row r="82" spans="1:13" ht="42" customHeight="1">
      <c r="A82" s="203" t="s">
        <v>39</v>
      </c>
      <c r="B82" s="227"/>
      <c r="C82" s="227"/>
      <c r="D82" s="227"/>
      <c r="E82" s="227"/>
      <c r="F82" s="74"/>
      <c r="G82" s="74"/>
      <c r="H82" s="74"/>
      <c r="I82" s="74"/>
      <c r="J82" s="74"/>
      <c r="K82" s="39"/>
      <c r="L82" s="12"/>
      <c r="M82" s="12"/>
    </row>
    <row r="83" spans="1:11" ht="15.75">
      <c r="A83" s="18"/>
      <c r="B83" s="59"/>
      <c r="C83" s="59"/>
      <c r="D83" s="59"/>
      <c r="E83" s="61"/>
      <c r="F83" s="61"/>
      <c r="G83" s="59"/>
      <c r="H83" s="59"/>
      <c r="I83" s="59"/>
      <c r="J83" s="59"/>
      <c r="K83" s="39"/>
    </row>
    <row r="84" spans="1:13" ht="18.75" customHeight="1">
      <c r="A84" s="94"/>
      <c r="B84" s="95"/>
      <c r="C84" s="95"/>
      <c r="D84" s="95"/>
      <c r="E84" s="64"/>
      <c r="F84" s="64"/>
      <c r="G84" s="95"/>
      <c r="H84" s="95"/>
      <c r="I84" s="95"/>
      <c r="J84" s="95"/>
      <c r="K84" s="39"/>
      <c r="L84" s="25"/>
      <c r="M84" s="25"/>
    </row>
    <row r="85" spans="1:11" s="138" customFormat="1" ht="30" customHeight="1">
      <c r="A85" s="221" t="s">
        <v>101</v>
      </c>
      <c r="B85" s="222"/>
      <c r="C85" s="222"/>
      <c r="D85" s="222"/>
      <c r="E85" s="222"/>
      <c r="F85" s="115"/>
      <c r="G85" s="114"/>
      <c r="H85" s="136"/>
      <c r="I85" s="136"/>
      <c r="J85" s="136"/>
      <c r="K85" s="137"/>
    </row>
    <row r="86" spans="1:11" s="38" customFormat="1" ht="17.25">
      <c r="A86" s="37" t="s">
        <v>65</v>
      </c>
      <c r="B86" s="67"/>
      <c r="C86" s="67"/>
      <c r="D86" s="67"/>
      <c r="E86" s="68"/>
      <c r="F86" s="68"/>
      <c r="G86" s="67"/>
      <c r="H86" s="67"/>
      <c r="I86" s="67"/>
      <c r="J86" s="67"/>
      <c r="K86" s="39"/>
    </row>
    <row r="87" spans="1:11" s="144" customFormat="1" ht="27" customHeight="1">
      <c r="A87" s="142" t="s">
        <v>3</v>
      </c>
      <c r="B87" s="200" t="s">
        <v>21</v>
      </c>
      <c r="C87" s="201"/>
      <c r="D87" s="202"/>
      <c r="E87" s="200" t="s">
        <v>22</v>
      </c>
      <c r="F87" s="201"/>
      <c r="G87" s="202"/>
      <c r="H87" s="200" t="s">
        <v>23</v>
      </c>
      <c r="I87" s="201"/>
      <c r="J87" s="202"/>
      <c r="K87" s="140"/>
    </row>
    <row r="88" spans="1:11" s="141" customFormat="1" ht="27" customHeight="1">
      <c r="A88" s="145" t="s">
        <v>24</v>
      </c>
      <c r="B88" s="146">
        <v>2016</v>
      </c>
      <c r="C88" s="146">
        <v>2017</v>
      </c>
      <c r="D88" s="146">
        <v>2018</v>
      </c>
      <c r="E88" s="146">
        <v>2016</v>
      </c>
      <c r="F88" s="146">
        <v>2017</v>
      </c>
      <c r="G88" s="146">
        <v>2018</v>
      </c>
      <c r="H88" s="146">
        <v>2016</v>
      </c>
      <c r="I88" s="146">
        <v>2017</v>
      </c>
      <c r="J88" s="146">
        <v>2018</v>
      </c>
      <c r="K88" s="140"/>
    </row>
    <row r="89" spans="1:11" ht="24.75" customHeight="1">
      <c r="A89" s="162" t="s">
        <v>66</v>
      </c>
      <c r="B89" s="163">
        <v>12245127</v>
      </c>
      <c r="C89" s="163">
        <v>14629957</v>
      </c>
      <c r="D89" s="163">
        <v>21996968</v>
      </c>
      <c r="E89" s="163">
        <v>9468921</v>
      </c>
      <c r="F89" s="163">
        <v>10915777</v>
      </c>
      <c r="G89" s="163">
        <v>16347230</v>
      </c>
      <c r="H89" s="163">
        <f>B89-E89</f>
        <v>2776206</v>
      </c>
      <c r="I89" s="163">
        <f>C89-F89</f>
        <v>3714180</v>
      </c>
      <c r="J89" s="163">
        <f>D89-G89</f>
        <v>5649738</v>
      </c>
      <c r="K89" s="39"/>
    </row>
    <row r="90" spans="1:11" ht="15.75">
      <c r="A90" s="18" t="s">
        <v>61</v>
      </c>
      <c r="B90" s="85"/>
      <c r="C90" s="85"/>
      <c r="D90" s="59"/>
      <c r="E90" s="61"/>
      <c r="F90" s="61"/>
      <c r="G90" s="59"/>
      <c r="H90" s="59"/>
      <c r="I90" s="59"/>
      <c r="J90" s="59"/>
      <c r="K90" s="39"/>
    </row>
    <row r="91" spans="1:13" ht="18" customHeight="1">
      <c r="A91" s="220"/>
      <c r="B91" s="220"/>
      <c r="C91" s="220"/>
      <c r="D91" s="220"/>
      <c r="E91" s="220"/>
      <c r="F91" s="220"/>
      <c r="G91" s="220"/>
      <c r="H91" s="220"/>
      <c r="I91" s="220"/>
      <c r="J91" s="220"/>
      <c r="K91" s="220"/>
      <c r="L91" s="26"/>
      <c r="M91" s="26"/>
    </row>
    <row r="92" spans="1:13" ht="18" customHeight="1">
      <c r="A92" s="94"/>
      <c r="B92" s="86"/>
      <c r="C92" s="86"/>
      <c r="D92" s="86"/>
      <c r="E92" s="87"/>
      <c r="F92" s="87"/>
      <c r="G92" s="86"/>
      <c r="H92" s="86"/>
      <c r="I92" s="86"/>
      <c r="J92" s="86"/>
      <c r="K92" s="39"/>
      <c r="L92" s="27"/>
      <c r="M92" s="27"/>
    </row>
    <row r="93" spans="1:11" s="138" customFormat="1" ht="30" customHeight="1">
      <c r="A93" s="123" t="s">
        <v>102</v>
      </c>
      <c r="B93" s="124"/>
      <c r="C93" s="124"/>
      <c r="D93" s="114"/>
      <c r="E93" s="115"/>
      <c r="F93" s="115"/>
      <c r="G93" s="114"/>
      <c r="H93" s="136"/>
      <c r="I93" s="136"/>
      <c r="J93" s="136"/>
      <c r="K93" s="137"/>
    </row>
    <row r="94" spans="1:11" s="38" customFormat="1" ht="17.25">
      <c r="A94" s="37" t="s">
        <v>65</v>
      </c>
      <c r="B94" s="67"/>
      <c r="C94" s="67"/>
      <c r="D94" s="67"/>
      <c r="E94" s="68"/>
      <c r="F94" s="68"/>
      <c r="G94" s="67"/>
      <c r="H94" s="67"/>
      <c r="I94" s="67"/>
      <c r="J94" s="67"/>
      <c r="K94" s="39"/>
    </row>
    <row r="95" spans="1:11" s="144" customFormat="1" ht="27" customHeight="1">
      <c r="A95" s="142" t="s">
        <v>3</v>
      </c>
      <c r="B95" s="215" t="s">
        <v>21</v>
      </c>
      <c r="C95" s="215"/>
      <c r="D95" s="215" t="s">
        <v>22</v>
      </c>
      <c r="E95" s="215"/>
      <c r="F95" s="215" t="s">
        <v>23</v>
      </c>
      <c r="G95" s="215"/>
      <c r="H95" s="143"/>
      <c r="I95" s="143"/>
      <c r="J95" s="143"/>
      <c r="K95" s="140"/>
    </row>
    <row r="96" spans="1:11" s="141" customFormat="1" ht="27" customHeight="1">
      <c r="A96" s="139" t="s">
        <v>141</v>
      </c>
      <c r="B96" s="217">
        <v>21400824</v>
      </c>
      <c r="C96" s="218"/>
      <c r="D96" s="217">
        <v>15816762</v>
      </c>
      <c r="E96" s="218"/>
      <c r="F96" s="217">
        <f>B96-D96</f>
        <v>5584062</v>
      </c>
      <c r="G96" s="218"/>
      <c r="H96" s="83"/>
      <c r="I96" s="83"/>
      <c r="J96" s="83"/>
      <c r="K96" s="140"/>
    </row>
    <row r="97" spans="1:11" s="141" customFormat="1" ht="27" customHeight="1">
      <c r="A97" s="139" t="s">
        <v>110</v>
      </c>
      <c r="B97" s="217">
        <v>21800000</v>
      </c>
      <c r="C97" s="218"/>
      <c r="D97" s="217">
        <v>15900000</v>
      </c>
      <c r="E97" s="218"/>
      <c r="F97" s="217">
        <f>B97-D97</f>
        <v>5900000</v>
      </c>
      <c r="G97" s="218"/>
      <c r="H97" s="83"/>
      <c r="I97" s="83"/>
      <c r="J97" s="83"/>
      <c r="K97" s="140"/>
    </row>
    <row r="98" spans="1:11" ht="15.75">
      <c r="A98" s="28" t="s">
        <v>61</v>
      </c>
      <c r="B98" s="88"/>
      <c r="C98" s="88"/>
      <c r="D98" s="89"/>
      <c r="E98" s="84"/>
      <c r="F98" s="84"/>
      <c r="G98" s="89"/>
      <c r="H98" s="59"/>
      <c r="I98" s="59"/>
      <c r="J98" s="59"/>
      <c r="K98" s="39"/>
    </row>
    <row r="99" spans="1:11" ht="15.75">
      <c r="A99" s="18"/>
      <c r="B99" s="85"/>
      <c r="C99" s="85"/>
      <c r="D99" s="59"/>
      <c r="E99" s="61"/>
      <c r="F99" s="61"/>
      <c r="G99" s="59"/>
      <c r="H99" s="59"/>
      <c r="I99" s="59"/>
      <c r="J99" s="59"/>
      <c r="K99" s="39"/>
    </row>
    <row r="100" spans="1:11" s="138" customFormat="1" ht="30" customHeight="1">
      <c r="A100" s="123" t="s">
        <v>124</v>
      </c>
      <c r="B100" s="124"/>
      <c r="C100" s="124"/>
      <c r="D100" s="124"/>
      <c r="E100" s="115"/>
      <c r="F100" s="115"/>
      <c r="G100" s="136"/>
      <c r="H100" s="136"/>
      <c r="I100" s="136"/>
      <c r="J100" s="136"/>
      <c r="K100" s="137"/>
    </row>
    <row r="101" spans="1:11" s="38" customFormat="1" ht="17.25">
      <c r="A101" s="37" t="s">
        <v>65</v>
      </c>
      <c r="B101" s="90"/>
      <c r="C101" s="90"/>
      <c r="D101" s="67"/>
      <c r="E101" s="68"/>
      <c r="F101" s="68"/>
      <c r="G101" s="67"/>
      <c r="H101" s="67"/>
      <c r="I101" s="67"/>
      <c r="J101" s="67"/>
      <c r="K101" s="39"/>
    </row>
    <row r="102" spans="1:11" s="144" customFormat="1" ht="27" customHeight="1">
      <c r="A102" s="142" t="s">
        <v>3</v>
      </c>
      <c r="B102" s="200" t="s">
        <v>26</v>
      </c>
      <c r="C102" s="201"/>
      <c r="D102" s="202"/>
      <c r="E102" s="200" t="s">
        <v>62</v>
      </c>
      <c r="F102" s="201"/>
      <c r="G102" s="202"/>
      <c r="H102" s="200" t="s">
        <v>28</v>
      </c>
      <c r="I102" s="201"/>
      <c r="J102" s="202"/>
      <c r="K102" s="140"/>
    </row>
    <row r="103" spans="1:11" s="141" customFormat="1" ht="27" customHeight="1">
      <c r="A103" s="145" t="s">
        <v>24</v>
      </c>
      <c r="B103" s="146">
        <v>2016</v>
      </c>
      <c r="C103" s="146">
        <v>2017</v>
      </c>
      <c r="D103" s="146">
        <v>2018</v>
      </c>
      <c r="E103" s="146">
        <v>2016</v>
      </c>
      <c r="F103" s="146">
        <v>2017</v>
      </c>
      <c r="G103" s="146">
        <v>2018</v>
      </c>
      <c r="H103" s="146">
        <v>2016</v>
      </c>
      <c r="I103" s="146">
        <v>2017</v>
      </c>
      <c r="J103" s="146">
        <v>2018</v>
      </c>
      <c r="K103" s="140"/>
    </row>
    <row r="104" spans="1:11" s="141" customFormat="1" ht="27" customHeight="1">
      <c r="A104" s="164" t="s">
        <v>25</v>
      </c>
      <c r="B104" s="161">
        <f>2496038+46223060+200636</f>
        <v>48919734</v>
      </c>
      <c r="C104" s="160">
        <f>3751241+51354221+1233133</f>
        <v>56338595</v>
      </c>
      <c r="D104" s="161">
        <f>5820643+60841906+1348712</f>
        <v>68011261</v>
      </c>
      <c r="E104" s="161">
        <f>948413+45845932+145616</f>
        <v>46939961</v>
      </c>
      <c r="F104" s="161">
        <f>1383208+49982929+1676467</f>
        <v>53042604</v>
      </c>
      <c r="G104" s="160">
        <f>4568540+59103130+997141</f>
        <v>64668811</v>
      </c>
      <c r="H104" s="161">
        <f>B104-E104</f>
        <v>1979773</v>
      </c>
      <c r="I104" s="161">
        <f>C104-F104</f>
        <v>3295991</v>
      </c>
      <c r="J104" s="161">
        <f>D104-G104</f>
        <v>3342450</v>
      </c>
      <c r="K104" s="140"/>
    </row>
    <row r="105" spans="1:11" ht="15.75">
      <c r="A105" s="18" t="s">
        <v>61</v>
      </c>
      <c r="B105" s="85"/>
      <c r="C105" s="85"/>
      <c r="D105" s="59"/>
      <c r="E105" s="61"/>
      <c r="F105" s="61"/>
      <c r="G105" s="59"/>
      <c r="H105" s="59"/>
      <c r="I105" s="59"/>
      <c r="J105" s="59"/>
      <c r="K105" s="39"/>
    </row>
    <row r="106" spans="1:11" ht="15.75">
      <c r="A106" s="18"/>
      <c r="B106" s="85"/>
      <c r="C106" s="85"/>
      <c r="D106" s="59"/>
      <c r="E106" s="61"/>
      <c r="F106" s="61"/>
      <c r="G106" s="59"/>
      <c r="H106" s="59"/>
      <c r="I106" s="59"/>
      <c r="J106" s="59"/>
      <c r="K106" s="39"/>
    </row>
    <row r="107" spans="1:12" ht="30" customHeight="1">
      <c r="A107" s="219" t="s">
        <v>69</v>
      </c>
      <c r="B107" s="220"/>
      <c r="C107" s="220"/>
      <c r="D107" s="220"/>
      <c r="E107" s="220"/>
      <c r="F107" s="220"/>
      <c r="G107" s="91"/>
      <c r="H107" s="91"/>
      <c r="I107" s="91"/>
      <c r="J107" s="91"/>
      <c r="K107" s="39"/>
      <c r="L107" s="25"/>
    </row>
    <row r="108" spans="1:11" ht="15.75">
      <c r="A108" s="18"/>
      <c r="B108" s="85"/>
      <c r="C108" s="85"/>
      <c r="D108" s="59"/>
      <c r="E108" s="61"/>
      <c r="F108" s="61"/>
      <c r="G108" s="59"/>
      <c r="H108" s="59"/>
      <c r="I108" s="59"/>
      <c r="J108" s="59"/>
      <c r="K108" s="39"/>
    </row>
    <row r="109" spans="1:11" s="138" customFormat="1" ht="30" customHeight="1">
      <c r="A109" s="221" t="s">
        <v>103</v>
      </c>
      <c r="B109" s="222"/>
      <c r="C109" s="222"/>
      <c r="D109" s="222"/>
      <c r="E109" s="115"/>
      <c r="F109" s="115"/>
      <c r="G109" s="114"/>
      <c r="H109" s="136"/>
      <c r="I109" s="136"/>
      <c r="J109" s="136"/>
      <c r="K109" s="137"/>
    </row>
    <row r="110" spans="1:11" s="38" customFormat="1" ht="17.25">
      <c r="A110" s="37" t="s">
        <v>65</v>
      </c>
      <c r="B110" s="90"/>
      <c r="C110" s="90"/>
      <c r="D110" s="67"/>
      <c r="E110" s="68"/>
      <c r="F110" s="68"/>
      <c r="G110" s="67"/>
      <c r="H110" s="67"/>
      <c r="I110" s="67"/>
      <c r="J110" s="67"/>
      <c r="K110" s="39"/>
    </row>
    <row r="111" spans="1:11" s="144" customFormat="1" ht="27" customHeight="1">
      <c r="A111" s="142" t="s">
        <v>3</v>
      </c>
      <c r="B111" s="215" t="s">
        <v>26</v>
      </c>
      <c r="C111" s="215"/>
      <c r="D111" s="215" t="s">
        <v>27</v>
      </c>
      <c r="E111" s="215"/>
      <c r="F111" s="215" t="s">
        <v>28</v>
      </c>
      <c r="G111" s="215"/>
      <c r="H111" s="143"/>
      <c r="I111" s="143"/>
      <c r="J111" s="143"/>
      <c r="K111" s="140"/>
    </row>
    <row r="112" spans="1:11" s="141" customFormat="1" ht="27" customHeight="1">
      <c r="A112" s="139" t="s">
        <v>141</v>
      </c>
      <c r="B112" s="217">
        <v>54468799</v>
      </c>
      <c r="C112" s="218"/>
      <c r="D112" s="217">
        <v>54534475</v>
      </c>
      <c r="E112" s="218"/>
      <c r="F112" s="217">
        <f>B112-D112</f>
        <v>-65676</v>
      </c>
      <c r="G112" s="218"/>
      <c r="H112" s="83"/>
      <c r="I112" s="83"/>
      <c r="J112" s="83"/>
      <c r="K112" s="140"/>
    </row>
    <row r="113" spans="1:11" s="141" customFormat="1" ht="27" customHeight="1">
      <c r="A113" s="139" t="s">
        <v>110</v>
      </c>
      <c r="B113" s="217">
        <v>63595000</v>
      </c>
      <c r="C113" s="218"/>
      <c r="D113" s="217">
        <v>63200000</v>
      </c>
      <c r="E113" s="218"/>
      <c r="F113" s="217">
        <f>B113-D113</f>
        <v>395000</v>
      </c>
      <c r="G113" s="218"/>
      <c r="H113" s="83"/>
      <c r="I113" s="167">
        <f>3155748</f>
        <v>3155748</v>
      </c>
      <c r="J113" s="83"/>
      <c r="K113" s="140"/>
    </row>
    <row r="114" spans="1:11" ht="15.75">
      <c r="A114" s="18" t="s">
        <v>125</v>
      </c>
      <c r="B114" s="85"/>
      <c r="C114" s="85"/>
      <c r="D114" s="59"/>
      <c r="E114" s="61"/>
      <c r="F114" s="61"/>
      <c r="G114" s="59"/>
      <c r="H114" s="59"/>
      <c r="I114" s="168">
        <v>2493990</v>
      </c>
      <c r="J114" s="59"/>
      <c r="K114" s="39"/>
    </row>
    <row r="115" spans="1:12" ht="23.25" customHeight="1">
      <c r="A115" s="16" t="s">
        <v>40</v>
      </c>
      <c r="B115" s="91"/>
      <c r="C115" s="91"/>
      <c r="D115" s="91"/>
      <c r="E115" s="91"/>
      <c r="F115" s="91"/>
      <c r="G115" s="91"/>
      <c r="H115" s="91"/>
      <c r="I115" s="169">
        <f>F113</f>
        <v>395000</v>
      </c>
      <c r="J115" s="91"/>
      <c r="K115" s="39"/>
      <c r="L115" s="25"/>
    </row>
    <row r="116" spans="1:12" ht="15.75">
      <c r="A116" s="29"/>
      <c r="B116" s="92"/>
      <c r="C116" s="92"/>
      <c r="D116" s="92"/>
      <c r="E116" s="64"/>
      <c r="F116" s="64"/>
      <c r="G116" s="92"/>
      <c r="H116" s="92"/>
      <c r="I116" s="170">
        <f>SUM(I113:I115)</f>
        <v>6044738</v>
      </c>
      <c r="J116" s="92"/>
      <c r="K116" s="39"/>
      <c r="L116" s="25"/>
    </row>
    <row r="117" spans="1:11" s="138" customFormat="1" ht="30" customHeight="1">
      <c r="A117" s="123" t="s">
        <v>104</v>
      </c>
      <c r="B117" s="123"/>
      <c r="C117" s="147"/>
      <c r="D117" s="136"/>
      <c r="E117" s="148"/>
      <c r="F117" s="148"/>
      <c r="G117" s="136"/>
      <c r="H117" s="136"/>
      <c r="I117" s="171"/>
      <c r="J117" s="136"/>
      <c r="K117" s="137"/>
    </row>
    <row r="118" spans="1:11" s="38" customFormat="1" ht="17.25">
      <c r="A118" s="37" t="s">
        <v>65</v>
      </c>
      <c r="B118" s="90"/>
      <c r="C118" s="90"/>
      <c r="D118" s="67"/>
      <c r="E118" s="68"/>
      <c r="F118" s="68"/>
      <c r="G118" s="67"/>
      <c r="H118" s="67"/>
      <c r="I118" s="172"/>
      <c r="J118" s="67"/>
      <c r="K118" s="39"/>
    </row>
    <row r="119" spans="1:11" s="144" customFormat="1" ht="27" customHeight="1">
      <c r="A119" s="49" t="s">
        <v>3</v>
      </c>
      <c r="B119" s="215" t="s">
        <v>85</v>
      </c>
      <c r="C119" s="215"/>
      <c r="D119" s="216" t="s">
        <v>142</v>
      </c>
      <c r="E119" s="216"/>
      <c r="F119" s="216" t="s">
        <v>82</v>
      </c>
      <c r="G119" s="216"/>
      <c r="H119" s="67"/>
      <c r="I119" s="172"/>
      <c r="J119" s="143"/>
      <c r="K119" s="140"/>
    </row>
    <row r="120" spans="1:11" ht="17.25">
      <c r="A120" s="149" t="s">
        <v>83</v>
      </c>
      <c r="B120" s="198">
        <f>J89</f>
        <v>5649738</v>
      </c>
      <c r="C120" s="199"/>
      <c r="D120" s="198">
        <f>F96</f>
        <v>5584062</v>
      </c>
      <c r="E120" s="199"/>
      <c r="F120" s="198">
        <f>F97</f>
        <v>5900000</v>
      </c>
      <c r="G120" s="199"/>
      <c r="H120" s="67"/>
      <c r="I120" s="172"/>
      <c r="J120" s="59"/>
      <c r="K120" s="39"/>
    </row>
    <row r="121" spans="1:11" ht="17.25">
      <c r="A121" s="150" t="s">
        <v>84</v>
      </c>
      <c r="B121" s="198"/>
      <c r="C121" s="199"/>
      <c r="D121" s="198"/>
      <c r="E121" s="199"/>
      <c r="F121" s="198"/>
      <c r="G121" s="199"/>
      <c r="H121" s="67"/>
      <c r="I121" s="172"/>
      <c r="J121" s="59"/>
      <c r="K121" s="39"/>
    </row>
    <row r="122" spans="1:11" ht="17.25">
      <c r="A122" s="151" t="s">
        <v>126</v>
      </c>
      <c r="B122" s="198">
        <v>0</v>
      </c>
      <c r="C122" s="199"/>
      <c r="D122" s="198">
        <v>0</v>
      </c>
      <c r="E122" s="199"/>
      <c r="F122" s="198">
        <f>F120-B120</f>
        <v>250262</v>
      </c>
      <c r="G122" s="199"/>
      <c r="H122" s="67"/>
      <c r="I122" s="172">
        <f>B120+F122-F123</f>
        <v>5900000</v>
      </c>
      <c r="J122" s="59"/>
      <c r="K122" s="39"/>
    </row>
    <row r="123" spans="1:11" ht="17.25">
      <c r="A123" s="151" t="s">
        <v>127</v>
      </c>
      <c r="B123" s="198">
        <v>0</v>
      </c>
      <c r="C123" s="199"/>
      <c r="D123" s="198">
        <f>D120-B120</f>
        <v>-65676</v>
      </c>
      <c r="E123" s="199"/>
      <c r="F123" s="198"/>
      <c r="G123" s="199"/>
      <c r="H123" s="67"/>
      <c r="I123" s="166"/>
      <c r="J123" s="59"/>
      <c r="K123" s="39"/>
    </row>
    <row r="124" spans="1:11" ht="17.25">
      <c r="A124" s="151" t="s">
        <v>128</v>
      </c>
      <c r="B124" s="198">
        <v>0</v>
      </c>
      <c r="C124" s="199"/>
      <c r="D124" s="198">
        <v>0</v>
      </c>
      <c r="E124" s="199"/>
      <c r="F124" s="198">
        <v>0</v>
      </c>
      <c r="G124" s="199"/>
      <c r="H124" s="67"/>
      <c r="I124" s="165"/>
      <c r="J124" s="59"/>
      <c r="K124" s="39"/>
    </row>
    <row r="125" spans="1:11" ht="15.75">
      <c r="A125" s="18" t="s">
        <v>61</v>
      </c>
      <c r="B125" s="61"/>
      <c r="C125" s="61"/>
      <c r="D125" s="59"/>
      <c r="E125" s="61"/>
      <c r="F125" s="61"/>
      <c r="G125" s="59"/>
      <c r="H125" s="59"/>
      <c r="I125" s="59"/>
      <c r="J125" s="59"/>
      <c r="K125" s="39"/>
    </row>
    <row r="126" spans="1:12" ht="23.25" customHeight="1">
      <c r="A126" s="16" t="s">
        <v>40</v>
      </c>
      <c r="B126" s="91"/>
      <c r="C126" s="91"/>
      <c r="D126" s="91"/>
      <c r="E126" s="91"/>
      <c r="F126" s="91"/>
      <c r="G126" s="91"/>
      <c r="H126" s="91"/>
      <c r="I126" s="91"/>
      <c r="J126" s="91"/>
      <c r="K126" s="39"/>
      <c r="L126" s="25"/>
    </row>
    <row r="127" spans="1:11" ht="15.75">
      <c r="A127" s="18"/>
      <c r="B127" s="59"/>
      <c r="C127" s="59"/>
      <c r="D127" s="59"/>
      <c r="E127" s="61"/>
      <c r="F127" s="61"/>
      <c r="G127" s="59"/>
      <c r="H127" s="59"/>
      <c r="I127" s="59"/>
      <c r="J127" s="59"/>
      <c r="K127" s="39"/>
    </row>
    <row r="128" spans="1:11" s="121" customFormat="1" ht="30" customHeight="1">
      <c r="A128" s="123" t="s">
        <v>105</v>
      </c>
      <c r="B128" s="124"/>
      <c r="C128" s="124"/>
      <c r="D128" s="114"/>
      <c r="E128" s="115"/>
      <c r="F128" s="115"/>
      <c r="G128" s="114"/>
      <c r="H128" s="117"/>
      <c r="I128" s="117"/>
      <c r="J128" s="117"/>
      <c r="K128" s="118"/>
    </row>
    <row r="129" spans="1:11" s="38" customFormat="1" ht="17.25">
      <c r="A129" s="37" t="s">
        <v>65</v>
      </c>
      <c r="B129" s="67"/>
      <c r="C129" s="67"/>
      <c r="D129" s="67"/>
      <c r="E129" s="68"/>
      <c r="F129" s="68"/>
      <c r="G129" s="67"/>
      <c r="H129" s="67"/>
      <c r="I129" s="67"/>
      <c r="J129" s="67"/>
      <c r="K129" s="39"/>
    </row>
    <row r="130" spans="1:11" s="38" customFormat="1" ht="122.25" customHeight="1">
      <c r="A130" s="104" t="s">
        <v>0</v>
      </c>
      <c r="B130" s="93" t="s">
        <v>86</v>
      </c>
      <c r="C130" s="107" t="s">
        <v>145</v>
      </c>
      <c r="D130" s="183" t="s">
        <v>89</v>
      </c>
      <c r="E130" s="184"/>
      <c r="F130" s="93" t="s">
        <v>87</v>
      </c>
      <c r="G130" s="107" t="s">
        <v>140</v>
      </c>
      <c r="H130" s="183" t="s">
        <v>88</v>
      </c>
      <c r="I130" s="184"/>
      <c r="J130" s="67"/>
      <c r="K130" s="39"/>
    </row>
    <row r="131" spans="1:11" s="38" customFormat="1" ht="17.25">
      <c r="A131" s="36" t="s">
        <v>8</v>
      </c>
      <c r="B131" s="157">
        <f>B132+B133</f>
        <v>10250485</v>
      </c>
      <c r="C131" s="157">
        <f>C132+C133</f>
        <v>5291018</v>
      </c>
      <c r="D131" s="187">
        <f>+D132+D133</f>
        <v>10173758</v>
      </c>
      <c r="E131" s="188"/>
      <c r="F131" s="157">
        <f>F132+F133</f>
        <v>2131553</v>
      </c>
      <c r="G131" s="157">
        <f>G132+G133</f>
        <v>2393303</v>
      </c>
      <c r="H131" s="187">
        <f>H132+H133</f>
        <v>2205578</v>
      </c>
      <c r="I131" s="188">
        <f>I132+I133</f>
        <v>0</v>
      </c>
      <c r="J131" s="67"/>
      <c r="K131" s="39"/>
    </row>
    <row r="132" spans="1:11" ht="15.75">
      <c r="A132" s="22" t="s">
        <v>5</v>
      </c>
      <c r="B132" s="173">
        <v>1663940</v>
      </c>
      <c r="C132" s="173">
        <v>1625888</v>
      </c>
      <c r="D132" s="189">
        <v>1650970</v>
      </c>
      <c r="E132" s="190"/>
      <c r="F132" s="173">
        <v>474167</v>
      </c>
      <c r="G132" s="173">
        <v>464255</v>
      </c>
      <c r="H132" s="189">
        <v>497875</v>
      </c>
      <c r="I132" s="190"/>
      <c r="J132" s="59"/>
      <c r="K132" s="39"/>
    </row>
    <row r="133" spans="1:11" ht="15.75">
      <c r="A133" s="22" t="s">
        <v>7</v>
      </c>
      <c r="B133" s="173">
        <v>8586545</v>
      </c>
      <c r="C133" s="173">
        <v>3665130</v>
      </c>
      <c r="D133" s="189">
        <v>8522788</v>
      </c>
      <c r="E133" s="190"/>
      <c r="F133" s="173">
        <v>1657386</v>
      </c>
      <c r="G133" s="173">
        <v>1929048</v>
      </c>
      <c r="H133" s="189">
        <v>1707703</v>
      </c>
      <c r="I133" s="190"/>
      <c r="J133" s="59"/>
      <c r="K133" s="39"/>
    </row>
    <row r="134" spans="1:11" ht="15.75">
      <c r="A134" s="97" t="s">
        <v>9</v>
      </c>
      <c r="B134" s="98"/>
      <c r="C134" s="98"/>
      <c r="D134" s="98"/>
      <c r="E134" s="73"/>
      <c r="F134" s="73"/>
      <c r="G134" s="98"/>
      <c r="H134" s="59"/>
      <c r="I134" s="59"/>
      <c r="J134" s="59"/>
      <c r="K134" s="39"/>
    </row>
    <row r="135" spans="1:11" ht="21" customHeight="1">
      <c r="A135" s="24" t="s">
        <v>67</v>
      </c>
      <c r="B135" s="83"/>
      <c r="C135" s="83"/>
      <c r="D135" s="83"/>
      <c r="E135" s="83"/>
      <c r="F135" s="83"/>
      <c r="G135" s="83"/>
      <c r="H135" s="83"/>
      <c r="I135" s="83"/>
      <c r="J135" s="83"/>
      <c r="K135" s="39"/>
    </row>
    <row r="136" spans="1:11" ht="15.75">
      <c r="A136" s="18"/>
      <c r="B136" s="59"/>
      <c r="C136" s="59"/>
      <c r="D136" s="59"/>
      <c r="E136" s="61"/>
      <c r="F136" s="61"/>
      <c r="G136" s="59"/>
      <c r="H136" s="59"/>
      <c r="I136" s="59"/>
      <c r="J136" s="59"/>
      <c r="K136" s="39"/>
    </row>
    <row r="137" spans="1:11" ht="15.75">
      <c r="A137" s="18"/>
      <c r="B137" s="59"/>
      <c r="C137" s="59"/>
      <c r="D137" s="59"/>
      <c r="E137" s="61"/>
      <c r="F137" s="61"/>
      <c r="G137" s="59"/>
      <c r="H137" s="59"/>
      <c r="I137" s="59"/>
      <c r="J137" s="59"/>
      <c r="K137" s="39"/>
    </row>
    <row r="138" spans="1:11" s="121" customFormat="1" ht="30" customHeight="1">
      <c r="A138" s="123" t="s">
        <v>106</v>
      </c>
      <c r="B138" s="114"/>
      <c r="C138" s="114"/>
      <c r="D138" s="114"/>
      <c r="E138" s="115"/>
      <c r="F138" s="115"/>
      <c r="G138" s="114"/>
      <c r="H138" s="114"/>
      <c r="I138" s="117"/>
      <c r="J138" s="117"/>
      <c r="K138" s="118"/>
    </row>
    <row r="139" spans="1:11" ht="15.75">
      <c r="A139" s="18" t="s">
        <v>65</v>
      </c>
      <c r="B139" s="59"/>
      <c r="C139" s="59"/>
      <c r="D139" s="59"/>
      <c r="E139" s="61"/>
      <c r="F139" s="61"/>
      <c r="G139" s="59"/>
      <c r="H139" s="59"/>
      <c r="I139" s="59"/>
      <c r="J139" s="59"/>
      <c r="K139" s="39"/>
    </row>
    <row r="140" spans="1:11" s="38" customFormat="1" ht="102" customHeight="1">
      <c r="A140" s="153" t="s">
        <v>0</v>
      </c>
      <c r="B140" s="105" t="s">
        <v>90</v>
      </c>
      <c r="C140" s="106" t="s">
        <v>135</v>
      </c>
      <c r="D140" s="183" t="s">
        <v>111</v>
      </c>
      <c r="E140" s="184"/>
      <c r="F140" s="105" t="s">
        <v>91</v>
      </c>
      <c r="G140" s="105" t="s">
        <v>92</v>
      </c>
      <c r="H140" s="105" t="s">
        <v>93</v>
      </c>
      <c r="I140" s="105" t="s">
        <v>94</v>
      </c>
      <c r="J140" s="67"/>
      <c r="K140" s="39"/>
    </row>
    <row r="141" spans="1:11" ht="15" customHeight="1">
      <c r="A141" s="22" t="s">
        <v>34</v>
      </c>
      <c r="B141" s="17"/>
      <c r="C141" s="17"/>
      <c r="D141" s="185"/>
      <c r="E141" s="186"/>
      <c r="F141" s="96"/>
      <c r="G141" s="96"/>
      <c r="H141" s="17"/>
      <c r="I141" s="17"/>
      <c r="J141" s="59"/>
      <c r="K141" s="39"/>
    </row>
    <row r="142" spans="1:11" ht="15.75">
      <c r="A142" s="22" t="s">
        <v>70</v>
      </c>
      <c r="B142" s="17"/>
      <c r="C142" s="17"/>
      <c r="D142" s="185"/>
      <c r="E142" s="186"/>
      <c r="F142" s="96"/>
      <c r="G142" s="96"/>
      <c r="H142" s="17"/>
      <c r="I142" s="17"/>
      <c r="J142" s="59"/>
      <c r="K142" s="39"/>
    </row>
    <row r="143" spans="1:11" ht="15.75">
      <c r="A143" s="97" t="s">
        <v>95</v>
      </c>
      <c r="B143" s="98"/>
      <c r="C143" s="98"/>
      <c r="D143" s="98"/>
      <c r="E143" s="73"/>
      <c r="F143" s="73"/>
      <c r="G143" s="98"/>
      <c r="H143" s="98"/>
      <c r="I143" s="59"/>
      <c r="J143" s="59"/>
      <c r="K143" s="39"/>
    </row>
    <row r="144" spans="1:11" ht="15.75">
      <c r="A144" s="97"/>
      <c r="B144" s="98"/>
      <c r="C144" s="98"/>
      <c r="D144" s="98"/>
      <c r="E144" s="73"/>
      <c r="F144" s="73"/>
      <c r="G144" s="98"/>
      <c r="H144" s="98"/>
      <c r="I144" s="59"/>
      <c r="J144" s="59"/>
      <c r="K144" s="39"/>
    </row>
    <row r="145" spans="1:13" ht="16.5" thickBot="1">
      <c r="A145" s="50" t="s">
        <v>37</v>
      </c>
      <c r="B145" s="51"/>
      <c r="C145" s="51"/>
      <c r="D145" s="51"/>
      <c r="E145" s="51"/>
      <c r="F145" s="51"/>
      <c r="G145" s="51"/>
      <c r="H145" s="51"/>
      <c r="I145" s="45"/>
      <c r="J145" s="45"/>
      <c r="K145" s="39"/>
      <c r="L145" s="25"/>
      <c r="M145" s="25"/>
    </row>
    <row r="146" ht="15.75">
      <c r="A146" s="18"/>
    </row>
    <row r="150" spans="1:11" ht="15.75">
      <c r="A150" s="203"/>
      <c r="B150" s="204"/>
      <c r="C150" s="204"/>
      <c r="D150" s="204"/>
      <c r="E150" s="204"/>
      <c r="F150" s="204"/>
      <c r="G150" s="204"/>
      <c r="H150" s="204"/>
      <c r="I150" s="204"/>
      <c r="J150" s="204"/>
      <c r="K150" s="204"/>
    </row>
  </sheetData>
  <sheetProtection/>
  <mergeCells count="112">
    <mergeCell ref="C24:C25"/>
    <mergeCell ref="D24:I24"/>
    <mergeCell ref="F39:F41"/>
    <mergeCell ref="B16:C16"/>
    <mergeCell ref="B19:C19"/>
    <mergeCell ref="E39:E41"/>
    <mergeCell ref="H17:I17"/>
    <mergeCell ref="B18:C18"/>
    <mergeCell ref="H18:I18"/>
    <mergeCell ref="H29:I29"/>
    <mergeCell ref="F124:G124"/>
    <mergeCell ref="A3:F3"/>
    <mergeCell ref="A24:A26"/>
    <mergeCell ref="B24:B25"/>
    <mergeCell ref="F119:G119"/>
    <mergeCell ref="D25:E25"/>
    <mergeCell ref="B29:C29"/>
    <mergeCell ref="E7:E8"/>
    <mergeCell ref="F120:G120"/>
    <mergeCell ref="F121:G121"/>
    <mergeCell ref="F122:G122"/>
    <mergeCell ref="F123:G123"/>
    <mergeCell ref="G39:G41"/>
    <mergeCell ref="H16:I16"/>
    <mergeCell ref="C9:D9"/>
    <mergeCell ref="C10:D10"/>
    <mergeCell ref="A12:H12"/>
    <mergeCell ref="H19:I19"/>
    <mergeCell ref="A20:E20"/>
    <mergeCell ref="B17:C17"/>
    <mergeCell ref="L7:M7"/>
    <mergeCell ref="H7:H8"/>
    <mergeCell ref="I7:I8"/>
    <mergeCell ref="J7:K7"/>
    <mergeCell ref="A7:A8"/>
    <mergeCell ref="C7:D8"/>
    <mergeCell ref="B30:C30"/>
    <mergeCell ref="H30:I30"/>
    <mergeCell ref="H39:H41"/>
    <mergeCell ref="A49:C49"/>
    <mergeCell ref="A31:E31"/>
    <mergeCell ref="A39:A41"/>
    <mergeCell ref="B39:B41"/>
    <mergeCell ref="C39:C41"/>
    <mergeCell ref="D39:D41"/>
    <mergeCell ref="A85:E85"/>
    <mergeCell ref="B87:D87"/>
    <mergeCell ref="E87:G87"/>
    <mergeCell ref="F95:G95"/>
    <mergeCell ref="B96:C96"/>
    <mergeCell ref="D96:E96"/>
    <mergeCell ref="D95:E95"/>
    <mergeCell ref="H87:J87"/>
    <mergeCell ref="A75:A76"/>
    <mergeCell ref="A81:F81"/>
    <mergeCell ref="A82:E82"/>
    <mergeCell ref="B97:C97"/>
    <mergeCell ref="D97:E97"/>
    <mergeCell ref="F97:G97"/>
    <mergeCell ref="A91:K91"/>
    <mergeCell ref="B95:C95"/>
    <mergeCell ref="F96:G96"/>
    <mergeCell ref="E102:G102"/>
    <mergeCell ref="H102:J102"/>
    <mergeCell ref="A107:F107"/>
    <mergeCell ref="A109:D109"/>
    <mergeCell ref="B111:C111"/>
    <mergeCell ref="D111:E111"/>
    <mergeCell ref="F111:G111"/>
    <mergeCell ref="B119:C119"/>
    <mergeCell ref="D119:E119"/>
    <mergeCell ref="B112:C112"/>
    <mergeCell ref="D112:E112"/>
    <mergeCell ref="F112:G112"/>
    <mergeCell ref="B113:C113"/>
    <mergeCell ref="D113:E113"/>
    <mergeCell ref="F113:G113"/>
    <mergeCell ref="B122:C122"/>
    <mergeCell ref="D122:E122"/>
    <mergeCell ref="B123:C123"/>
    <mergeCell ref="D123:E123"/>
    <mergeCell ref="B120:C120"/>
    <mergeCell ref="D120:E120"/>
    <mergeCell ref="B121:C121"/>
    <mergeCell ref="D121:E121"/>
    <mergeCell ref="A150:K150"/>
    <mergeCell ref="F7:G8"/>
    <mergeCell ref="F9:G9"/>
    <mergeCell ref="F10:G10"/>
    <mergeCell ref="D16:G16"/>
    <mergeCell ref="D17:G17"/>
    <mergeCell ref="D18:G18"/>
    <mergeCell ref="D19:G19"/>
    <mergeCell ref="F25:I25"/>
    <mergeCell ref="B124:C124"/>
    <mergeCell ref="H132:I132"/>
    <mergeCell ref="H133:I133"/>
    <mergeCell ref="F26:I26"/>
    <mergeCell ref="D29:G29"/>
    <mergeCell ref="D30:G30"/>
    <mergeCell ref="G76:H76"/>
    <mergeCell ref="D124:E124"/>
    <mergeCell ref="B102:D102"/>
    <mergeCell ref="H130:I130"/>
    <mergeCell ref="H131:I131"/>
    <mergeCell ref="D140:E140"/>
    <mergeCell ref="D141:E141"/>
    <mergeCell ref="D142:E142"/>
    <mergeCell ref="D130:E130"/>
    <mergeCell ref="D131:E131"/>
    <mergeCell ref="D132:E132"/>
    <mergeCell ref="D133:E133"/>
  </mergeCells>
  <printOptions/>
  <pageMargins left="0.7" right="0.7" top="0.75" bottom="0.75" header="0.3" footer="0.3"/>
  <pageSetup horizontalDpi="600" verticalDpi="600" orientation="landscape" scale="39" r:id="rId4"/>
  <rowBreaks count="2" manualBreakCount="2">
    <brk id="33" max="13" man="1"/>
    <brk id="126" max="1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Enrique Diaz</dc:creator>
  <cp:keywords/>
  <dc:description/>
  <cp:lastModifiedBy>Andrea Nayeth  Vela Molina</cp:lastModifiedBy>
  <cp:lastPrinted>2019-06-12T21:30:05Z</cp:lastPrinted>
  <dcterms:created xsi:type="dcterms:W3CDTF">2015-08-14T20:00:05Z</dcterms:created>
  <dcterms:modified xsi:type="dcterms:W3CDTF">2019-12-05T16:21:19Z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