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33CC71FC-373F-4D6D-99F4-07DA60398BDB}" xr6:coauthVersionLast="36" xr6:coauthVersionMax="41" xr10:uidLastSave="{00000000-0000-0000-0000-000000000000}"/>
  <bookViews>
    <workbookView xWindow="-120" yWindow="-120" windowWidth="15480" windowHeight="7065" activeTab="1" xr2:uid="{D9B10659-C4CA-433D-860D-78C68B38D2D7}"/>
  </bookViews>
  <sheets>
    <sheet name="E S_FINANCIERA" sheetId="13" r:id="rId1"/>
    <sheet name="E RESULTADOS (2)" sheetId="14" r:id="rId2"/>
  </sheets>
  <definedNames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 (2)'!$A$1:$H$78</definedName>
    <definedName name="_xlnm.Print_Area" localSheetId="0">'E S_FINANCIERA'!$A$1:$Q$67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 (2)'!$1:$9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3" i="14" l="1"/>
  <c r="F60" i="14"/>
  <c r="G57" i="14"/>
  <c r="H57" i="14" s="1"/>
  <c r="G56" i="14"/>
  <c r="F53" i="14"/>
  <c r="G48" i="14"/>
  <c r="H48" i="14" s="1"/>
  <c r="F46" i="14"/>
  <c r="G42" i="14"/>
  <c r="H42" i="14" s="1"/>
  <c r="F39" i="14"/>
  <c r="G36" i="14"/>
  <c r="H36" i="14" s="1"/>
  <c r="G34" i="14"/>
  <c r="H34" i="14" s="1"/>
  <c r="G32" i="14"/>
  <c r="H32" i="14" s="1"/>
  <c r="F29" i="14"/>
  <c r="F23" i="14"/>
  <c r="G16" i="14"/>
  <c r="H16" i="14" s="1"/>
  <c r="F13" i="14"/>
  <c r="F10" i="14" s="1"/>
  <c r="F21" i="14" s="1"/>
  <c r="E2084" i="13"/>
  <c r="E1536" i="13"/>
  <c r="E1529" i="13"/>
  <c r="P54" i="13"/>
  <c r="Q54" i="13" s="1"/>
  <c r="G54" i="13"/>
  <c r="H54" i="13" s="1"/>
  <c r="P53" i="13"/>
  <c r="Q53" i="13" s="1"/>
  <c r="H53" i="13"/>
  <c r="G53" i="13"/>
  <c r="P52" i="13"/>
  <c r="Q52" i="13" s="1"/>
  <c r="G52" i="13"/>
  <c r="H52" i="13" s="1"/>
  <c r="O51" i="13"/>
  <c r="F51" i="13"/>
  <c r="D51" i="13"/>
  <c r="G46" i="13"/>
  <c r="H46" i="13" s="1"/>
  <c r="P45" i="13"/>
  <c r="Q45" i="13" s="1"/>
  <c r="G45" i="13"/>
  <c r="H45" i="13" s="1"/>
  <c r="O40" i="13"/>
  <c r="O47" i="13" s="1"/>
  <c r="O49" i="13" s="1"/>
  <c r="M40" i="13"/>
  <c r="P42" i="13"/>
  <c r="Q42" i="13" s="1"/>
  <c r="F42" i="13"/>
  <c r="D42" i="13"/>
  <c r="G42" i="13" s="1"/>
  <c r="H42" i="13" s="1"/>
  <c r="G40" i="13"/>
  <c r="H40" i="13" s="1"/>
  <c r="G39" i="13"/>
  <c r="H39" i="13" s="1"/>
  <c r="G38" i="13"/>
  <c r="H38" i="13" s="1"/>
  <c r="O37" i="13"/>
  <c r="G37" i="13"/>
  <c r="H37" i="13" s="1"/>
  <c r="G36" i="13"/>
  <c r="H36" i="13" s="1"/>
  <c r="P35" i="13"/>
  <c r="Q35" i="13" s="1"/>
  <c r="G35" i="13"/>
  <c r="H35" i="13" s="1"/>
  <c r="G34" i="13"/>
  <c r="H34" i="13" s="1"/>
  <c r="O33" i="13"/>
  <c r="G33" i="13"/>
  <c r="H33" i="13" s="1"/>
  <c r="P31" i="13"/>
  <c r="Q31" i="13" s="1"/>
  <c r="F31" i="13"/>
  <c r="F30" i="13"/>
  <c r="O29" i="13"/>
  <c r="G28" i="13"/>
  <c r="G27" i="13"/>
  <c r="H27" i="13" s="1"/>
  <c r="O26" i="13"/>
  <c r="D24" i="13"/>
  <c r="G24" i="13" s="1"/>
  <c r="H24" i="13" s="1"/>
  <c r="P24" i="13"/>
  <c r="Q24" i="13" s="1"/>
  <c r="F24" i="13"/>
  <c r="O22" i="13"/>
  <c r="M22" i="13"/>
  <c r="G22" i="13"/>
  <c r="H22" i="13" s="1"/>
  <c r="G21" i="13"/>
  <c r="H21" i="13" s="1"/>
  <c r="P20" i="13"/>
  <c r="Q20" i="13" s="1"/>
  <c r="D18" i="13"/>
  <c r="G18" i="13" s="1"/>
  <c r="H18" i="13" s="1"/>
  <c r="P19" i="13"/>
  <c r="Q19" i="13" s="1"/>
  <c r="P18" i="13"/>
  <c r="Q18" i="13" s="1"/>
  <c r="F18" i="13"/>
  <c r="P17" i="13"/>
  <c r="Q17" i="13" s="1"/>
  <c r="P16" i="13"/>
  <c r="Q16" i="13" s="1"/>
  <c r="G16" i="13"/>
  <c r="H16" i="13" s="1"/>
  <c r="M13" i="13"/>
  <c r="D13" i="13"/>
  <c r="O13" i="13"/>
  <c r="F13" i="13"/>
  <c r="F11" i="13" s="1"/>
  <c r="F49" i="13" s="1"/>
  <c r="O11" i="13"/>
  <c r="O7" i="13"/>
  <c r="M7" i="13"/>
  <c r="P44" i="13" l="1"/>
  <c r="Q44" i="13" s="1"/>
  <c r="F27" i="14"/>
  <c r="F51" i="14" s="1"/>
  <c r="F66" i="14" s="1"/>
  <c r="D46" i="14"/>
  <c r="G46" i="14" s="1"/>
  <c r="H46" i="14" s="1"/>
  <c r="D23" i="14"/>
  <c r="D60" i="14"/>
  <c r="G60" i="14" s="1"/>
  <c r="H60" i="14" s="1"/>
  <c r="D53" i="14"/>
  <c r="G53" i="14" s="1"/>
  <c r="H53" i="14" s="1"/>
  <c r="G62" i="14"/>
  <c r="H62" i="14" s="1"/>
  <c r="D29" i="14"/>
  <c r="D39" i="14"/>
  <c r="G39" i="14" s="1"/>
  <c r="H39" i="14" s="1"/>
  <c r="G19" i="14"/>
  <c r="H19" i="14" s="1"/>
  <c r="G31" i="14"/>
  <c r="H31" i="14" s="1"/>
  <c r="G33" i="14"/>
  <c r="H33" i="14" s="1"/>
  <c r="G35" i="14"/>
  <c r="H35" i="14" s="1"/>
  <c r="G37" i="14"/>
  <c r="H37" i="14" s="1"/>
  <c r="G58" i="14"/>
  <c r="H58" i="14" s="1"/>
  <c r="G15" i="14"/>
  <c r="H15" i="14" s="1"/>
  <c r="D13" i="14"/>
  <c r="G41" i="14"/>
  <c r="H41" i="14" s="1"/>
  <c r="G43" i="14"/>
  <c r="P22" i="13"/>
  <c r="Q22" i="13" s="1"/>
  <c r="M47" i="13"/>
  <c r="P47" i="13" s="1"/>
  <c r="Q47" i="13" s="1"/>
  <c r="P40" i="13"/>
  <c r="Q40" i="13" s="1"/>
  <c r="D11" i="13"/>
  <c r="G13" i="13"/>
  <c r="H13" i="13" s="1"/>
  <c r="P13" i="13"/>
  <c r="Q13" i="13" s="1"/>
  <c r="M11" i="13"/>
  <c r="G15" i="13"/>
  <c r="P15" i="13"/>
  <c r="Q15" i="13" s="1"/>
  <c r="M29" i="13"/>
  <c r="D31" i="13"/>
  <c r="M51" i="13"/>
  <c r="G26" i="13"/>
  <c r="H26" i="13" s="1"/>
  <c r="P43" i="13"/>
  <c r="M33" i="13"/>
  <c r="P33" i="13" s="1"/>
  <c r="Q33" i="13" s="1"/>
  <c r="G20" i="13"/>
  <c r="H20" i="13" s="1"/>
  <c r="D27" i="14" l="1"/>
  <c r="G27" i="14" s="1"/>
  <c r="H27" i="14" s="1"/>
  <c r="G25" i="14"/>
  <c r="H25" i="14" s="1"/>
  <c r="G29" i="14"/>
  <c r="H29" i="14" s="1"/>
  <c r="G23" i="14"/>
  <c r="H23" i="14" s="1"/>
  <c r="D10" i="14"/>
  <c r="G13" i="14"/>
  <c r="H13" i="14" s="1"/>
  <c r="P11" i="13"/>
  <c r="Q11" i="13" s="1"/>
  <c r="G11" i="13"/>
  <c r="H11" i="13" s="1"/>
  <c r="G31" i="13"/>
  <c r="H31" i="13" s="1"/>
  <c r="D30" i="13"/>
  <c r="G30" i="13" s="1"/>
  <c r="H30" i="13" s="1"/>
  <c r="P29" i="13"/>
  <c r="Q29" i="13" s="1"/>
  <c r="M26" i="13"/>
  <c r="P26" i="13" s="1"/>
  <c r="Q26" i="13" s="1"/>
  <c r="G10" i="14" l="1"/>
  <c r="H10" i="14" s="1"/>
  <c r="D21" i="14"/>
  <c r="M37" i="13"/>
  <c r="D49" i="13"/>
  <c r="G49" i="13" s="1"/>
  <c r="H49" i="13" s="1"/>
  <c r="D51" i="14" l="1"/>
  <c r="G21" i="14"/>
  <c r="H21" i="14" s="1"/>
  <c r="M49" i="13"/>
  <c r="P49" i="13" s="1"/>
  <c r="Q49" i="13" s="1"/>
  <c r="P37" i="13"/>
  <c r="Q37" i="13" s="1"/>
  <c r="G51" i="14" l="1"/>
  <c r="H51" i="14" s="1"/>
  <c r="D66" i="14"/>
  <c r="G66" i="14" l="1"/>
  <c r="H66" i="14" s="1"/>
</calcChain>
</file>

<file path=xl/sharedStrings.xml><?xml version="1.0" encoding="utf-8"?>
<sst xmlns="http://schemas.openxmlformats.org/spreadsheetml/2006/main" count="130" uniqueCount="113">
  <si>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</si>
  <si>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</si>
  <si>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</si>
  <si>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</si>
  <si>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</si>
  <si>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</si>
  <si>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</si>
  <si>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</si>
  <si>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</si>
  <si>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</si>
  <si>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</si>
  <si>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</si>
  <si>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</si>
  <si>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</si>
  <si>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</si>
  <si>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</si>
  <si>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</si>
  <si>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</si>
  <si>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</si>
  <si>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</si>
  <si>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</si>
  <si>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</si>
  <si>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</si>
  <si>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</si>
  <si>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</si>
  <si>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</si>
  <si>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</si>
  <si>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</si>
  <si>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</si>
  <si>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</si>
  <si>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</si>
  <si>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</si>
  <si>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</si>
  <si>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</si>
  <si>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</si>
  <si>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</si>
  <si>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</si>
  <si>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</si>
  <si>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</si>
  <si>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</si>
  <si>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</si>
  <si>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</si>
  <si>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</si>
  <si>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</si>
  <si>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</si>
  <si>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</si>
  <si>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</si>
  <si>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</si>
  <si>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</si>
  <si>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</si>
  <si>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</si>
  <si>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</si>
  <si>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</si>
  <si>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</si>
  <si>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</si>
  <si>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</si>
  <si>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</si>
  <si>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</si>
  <si>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</si>
  <si>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</si>
  <si>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</si>
  <si>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</si>
  <si>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</si>
  <si>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</si>
  <si>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</si>
  <si>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VICTOR ALONSO TORRES POVEDA</t>
  </si>
  <si>
    <t>Directora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</si>
  <si>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</si>
  <si>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</si>
  <si>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</si>
  <si>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</si>
  <si>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</si>
  <si>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</si>
  <si>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</si>
  <si>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</si>
  <si>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</si>
  <si>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</si>
  <si>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</si>
  <si>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</si>
  <si>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</si>
  <si>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</si>
  <si>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</si>
  <si>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</si>
  <si>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</si>
  <si>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</si>
  <si>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</si>
  <si>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</si>
  <si>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</si>
  <si>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</si>
  <si>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</si>
  <si>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</si>
  <si>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</si>
  <si>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</si>
  <si>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</si>
  <si>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</si>
  <si>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</si>
  <si>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</si>
  <si>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</si>
  <si>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CC 79545771</t>
  </si>
  <si>
    <t>CC 79289130</t>
  </si>
  <si>
    <t>Contador TP 44786-T</t>
  </si>
  <si>
    <t>SANCIONES</t>
  </si>
  <si>
    <t>Contador - T.P. 44786-T</t>
  </si>
  <si>
    <t>DÉFICIT / UTILIDAD EN VENTAS</t>
  </si>
  <si>
    <t>DÉFICIT / UTILIDAD OPERACIONAL</t>
  </si>
  <si>
    <t>DÉFICIT / EXCEDENTE DEL EJERCICIO</t>
  </si>
  <si>
    <t>A 30 DE NOVIEMBRE DE 2019</t>
  </si>
  <si>
    <t>YENNY CAROLINA ROZO GÓMEZ</t>
  </si>
  <si>
    <t>CC 20652521</t>
  </si>
  <si>
    <t>DEL 01 DE ENERO AL 30 DE NOVIEMBRE DE 2019</t>
  </si>
  <si>
    <t xml:space="preserve">OPERACIONES DE ENLACE </t>
  </si>
  <si>
    <t>OPERACIONES SIN FLUJO DE EFECTIVO</t>
  </si>
  <si>
    <t>COSTOS Y GASTOS POR DISTRIBUIR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</si>
</sst>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39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49" fontId="20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3" fontId="20" fillId="4" borderId="9" xfId="0" applyNumberFormat="1" applyFont="1" applyFill="1" applyBorder="1" applyProtection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0" fontId="0" fillId="3" borderId="0" xfId="0" applyFill="1" applyBorder="1"/>
    <xf numFmtId="0" fontId="0" fillId="5" borderId="0" xfId="0" applyFill="1" applyBorder="1" applyAlignment="1">
      <alignment horizontal="right"/>
    </xf>
    <xf numFmtId="49" fontId="27" fillId="6" borderId="0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/>
    <xf numFmtId="49" fontId="28" fillId="6" borderId="0" xfId="0" applyNumberFormat="1" applyFont="1" applyFill="1" applyBorder="1" applyAlignment="1" applyProtection="1">
      <alignment horizontal="center"/>
      <protection locked="0"/>
    </xf>
    <xf numFmtId="4" fontId="29" fillId="3" borderId="0" xfId="0" applyNumberFormat="1" applyFont="1" applyFill="1" applyBorder="1" applyProtection="1">
      <protection locked="0"/>
    </xf>
    <xf numFmtId="49" fontId="30" fillId="3" borderId="0" xfId="0" applyNumberFormat="1" applyFont="1" applyFill="1" applyBorder="1" applyAlignment="1" applyProtection="1">
      <alignment horizontal="center"/>
      <protection locked="0"/>
    </xf>
    <xf numFmtId="49" fontId="31" fillId="6" borderId="0" xfId="0" quotePrefix="1" applyNumberFormat="1" applyFont="1" applyFill="1" applyBorder="1" applyAlignment="1" applyProtection="1">
      <alignment horizontal="center"/>
      <protection locked="0"/>
    </xf>
    <xf numFmtId="4" fontId="29" fillId="6" borderId="0" xfId="0" applyNumberFormat="1" applyFont="1" applyFill="1" applyBorder="1" applyProtection="1"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3" fillId="3" borderId="0" xfId="0" applyFont="1" applyFill="1" applyBorder="1"/>
    <xf numFmtId="0" fontId="34" fillId="3" borderId="0" xfId="0" applyFont="1" applyFill="1" applyBorder="1"/>
    <xf numFmtId="0" fontId="20" fillId="3" borderId="0" xfId="0" applyFont="1" applyFill="1" applyAlignment="1">
      <alignment horizontal="left"/>
    </xf>
    <xf numFmtId="166" fontId="35" fillId="4" borderId="0" xfId="1" applyNumberFormat="1" applyFont="1" applyFill="1" applyBorder="1" applyAlignment="1" applyProtection="1">
      <alignment vertical="center"/>
    </xf>
    <xf numFmtId="0" fontId="36" fillId="3" borderId="0" xfId="0" applyFont="1" applyFill="1" applyBorder="1" applyAlignment="1">
      <alignment horizontal="left"/>
    </xf>
    <xf numFmtId="49" fontId="37" fillId="3" borderId="0" xfId="0" applyNumberFormat="1" applyFont="1" applyFill="1" applyBorder="1" applyAlignment="1">
      <alignment horizontal="center"/>
    </xf>
    <xf numFmtId="0" fontId="36" fillId="3" borderId="0" xfId="0" applyFont="1" applyFill="1" applyBorder="1" applyProtection="1"/>
    <xf numFmtId="0" fontId="36" fillId="3" borderId="0" xfId="0" applyFont="1" applyFill="1" applyBorder="1"/>
    <xf numFmtId="0" fontId="0" fillId="3" borderId="0" xfId="0" applyFill="1" applyBorder="1" applyAlignment="1">
      <alignment horizontal="left"/>
    </xf>
    <xf numFmtId="0" fontId="11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3" fontId="33" fillId="3" borderId="0" xfId="0" applyNumberFormat="1" applyFont="1" applyFill="1" applyBorder="1"/>
    <xf numFmtId="3" fontId="38" fillId="3" borderId="0" xfId="0" applyNumberFormat="1" applyFont="1" applyFill="1" applyBorder="1"/>
    <xf numFmtId="3" fontId="23" fillId="3" borderId="0" xfId="0" applyNumberFormat="1" applyFont="1" applyFill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49" fontId="20" fillId="3" borderId="0" xfId="0" applyNumberFormat="1" applyFont="1" applyFill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Protection="1"/>
    <xf numFmtId="0" fontId="0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Protection="1"/>
    <xf numFmtId="0" fontId="0" fillId="3" borderId="0" xfId="0" applyFont="1" applyFill="1" applyBorder="1"/>
    <xf numFmtId="0" fontId="11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C958-3275-4ABC-83DC-71D23460CF11}">
  <sheetPr>
    <tabColor theme="8" tint="0.39997558519241921"/>
  </sheetPr>
  <dimension ref="A1:IV2084"/>
  <sheetViews>
    <sheetView showGridLines="0" view="pageBreakPreview" zoomScale="50" zoomScaleNormal="50" zoomScaleSheetLayoutView="50" workbookViewId="0">
      <selection activeCell="D20" sqref="D20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63" customWidth="1"/>
    <col min="4" max="4" width="25.7109375" style="162" customWidth="1"/>
    <col min="5" max="5" width="4.7109375" style="162" customWidth="1"/>
    <col min="6" max="7" width="25.7109375" style="156" customWidth="1"/>
    <col min="8" max="8" width="12.7109375" style="164" customWidth="1"/>
    <col min="9" max="9" width="4.7109375" style="164" customWidth="1"/>
    <col min="10" max="10" width="9.7109375" customWidth="1"/>
    <col min="11" max="11" width="75.7109375" customWidth="1"/>
    <col min="12" max="12" width="10.85546875" style="163" customWidth="1"/>
    <col min="13" max="13" width="25.7109375" style="162" customWidth="1"/>
    <col min="14" max="14" width="4.7109375" style="162" customWidth="1"/>
    <col min="15" max="15" width="25.7109375" style="156" customWidth="1"/>
    <col min="16" max="16" width="25.7109375" customWidth="1"/>
    <col min="17" max="17" width="12.7109375" customWidth="1"/>
    <col min="18" max="18" width="18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</cols>
  <sheetData>
    <row r="1" spans="1:256" ht="27" customHeight="1" x14ac:dyDescent="0.3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7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  <c r="II1" s="146"/>
      <c r="IJ1" s="146"/>
      <c r="IK1" s="146"/>
      <c r="IL1" s="146"/>
      <c r="IM1" s="146"/>
      <c r="IN1" s="146"/>
      <c r="IO1" s="146"/>
      <c r="IP1" s="146"/>
      <c r="IQ1" s="146"/>
      <c r="IR1" s="146"/>
      <c r="IS1" s="146"/>
      <c r="IT1" s="146"/>
      <c r="IU1" s="146"/>
      <c r="IV1" s="146"/>
    </row>
    <row r="2" spans="1:256" ht="27" customHeight="1" x14ac:dyDescent="0.35">
      <c r="A2" s="198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</row>
    <row r="3" spans="1:256" ht="27" customHeight="1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200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</row>
    <row r="4" spans="1:256" ht="27" customHeight="1" x14ac:dyDescent="0.35">
      <c r="A4" s="198" t="s">
        <v>106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200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</row>
    <row r="5" spans="1:256" ht="27" customHeight="1" thickBot="1" x14ac:dyDescent="0.35">
      <c r="A5" s="201" t="s">
        <v>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3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</row>
    <row r="6" spans="1:256" ht="27" customHeight="1" x14ac:dyDescent="0.3">
      <c r="A6" s="1"/>
      <c r="B6" s="2"/>
      <c r="C6" s="130"/>
      <c r="D6" s="3"/>
      <c r="E6" s="3"/>
      <c r="F6" s="3"/>
      <c r="G6" s="3"/>
      <c r="H6" s="4"/>
      <c r="I6" s="4"/>
      <c r="J6" s="5"/>
      <c r="K6" s="5"/>
      <c r="L6" s="131"/>
      <c r="M6" s="4"/>
      <c r="N6" s="4"/>
      <c r="O6" s="4"/>
      <c r="P6" s="6"/>
      <c r="Q6" s="6"/>
      <c r="R6" s="146"/>
      <c r="S6" s="146"/>
      <c r="T6" s="146"/>
      <c r="U6" s="146"/>
      <c r="V6" s="146"/>
      <c r="W6" s="146"/>
      <c r="X6" s="146"/>
      <c r="Y6" s="146"/>
      <c r="Z6" s="146"/>
    </row>
    <row r="7" spans="1:256" ht="27" customHeight="1" x14ac:dyDescent="0.35">
      <c r="A7" s="7"/>
      <c r="B7" s="8"/>
      <c r="C7" s="132"/>
      <c r="D7" s="9">
        <v>43799</v>
      </c>
      <c r="E7" s="9"/>
      <c r="F7" s="9">
        <v>43434</v>
      </c>
      <c r="G7" s="9" t="s">
        <v>4</v>
      </c>
      <c r="H7" s="9" t="s">
        <v>5</v>
      </c>
      <c r="I7" s="9"/>
      <c r="J7" s="10"/>
      <c r="K7" s="10"/>
      <c r="L7" s="133"/>
      <c r="M7" s="9">
        <f>D7</f>
        <v>43799</v>
      </c>
      <c r="N7" s="9"/>
      <c r="O7" s="9">
        <f>F7</f>
        <v>43434</v>
      </c>
      <c r="P7" s="9" t="s">
        <v>4</v>
      </c>
      <c r="Q7" s="9" t="s">
        <v>5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134"/>
      <c r="D8" s="9"/>
      <c r="E8" s="9"/>
      <c r="F8" s="9"/>
      <c r="G8" s="9"/>
      <c r="H8" s="12"/>
      <c r="I8" s="12"/>
      <c r="J8" s="10"/>
      <c r="K8" s="10"/>
      <c r="L8" s="135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6</v>
      </c>
      <c r="C9" s="136"/>
      <c r="D9" s="16"/>
      <c r="E9" s="17"/>
      <c r="F9" s="16"/>
      <c r="G9" s="16"/>
      <c r="H9" s="18"/>
      <c r="I9" s="18"/>
      <c r="J9" s="15">
        <v>2</v>
      </c>
      <c r="K9" s="15" t="s">
        <v>7</v>
      </c>
      <c r="L9" s="133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136"/>
      <c r="D10" s="16"/>
      <c r="E10" s="17"/>
      <c r="F10" s="16"/>
      <c r="G10" s="16"/>
      <c r="H10" s="18"/>
      <c r="I10" s="18"/>
      <c r="J10" s="15"/>
      <c r="K10" s="15"/>
      <c r="L10" s="133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8</v>
      </c>
      <c r="C11" s="136"/>
      <c r="D11" s="23">
        <f>D13+D18+D24</f>
        <v>10150096</v>
      </c>
      <c r="E11" s="17"/>
      <c r="F11" s="23">
        <f>F13+F18+F24</f>
        <v>9748734</v>
      </c>
      <c r="G11" s="24">
        <f>(D11-F11)</f>
        <v>401362</v>
      </c>
      <c r="H11" s="25">
        <f>G11/F11</f>
        <v>4.1170679187677084E-2</v>
      </c>
      <c r="I11" s="26"/>
      <c r="J11" s="15"/>
      <c r="K11" s="15" t="s">
        <v>9</v>
      </c>
      <c r="L11" s="133"/>
      <c r="M11" s="137">
        <f>M13+M22</f>
        <v>10890307</v>
      </c>
      <c r="N11" s="31"/>
      <c r="O11" s="137">
        <f>O13+O22</f>
        <v>11068311</v>
      </c>
      <c r="P11" s="23">
        <f>(M11-O11)</f>
        <v>-178004</v>
      </c>
      <c r="Q11" s="25">
        <f>P11/O11</f>
        <v>-1.6082309215922828E-2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136"/>
      <c r="D12" s="16"/>
      <c r="E12" s="17"/>
      <c r="F12" s="16"/>
      <c r="G12" s="16"/>
      <c r="H12" s="26"/>
      <c r="I12" s="26"/>
      <c r="J12" s="15"/>
      <c r="K12" s="15"/>
      <c r="L12" s="133"/>
      <c r="M12" s="19"/>
      <c r="N12" s="31"/>
      <c r="O12" s="19"/>
      <c r="P12" s="20"/>
      <c r="Q12" s="20"/>
      <c r="R12" s="147"/>
      <c r="S12" s="147"/>
      <c r="T12" s="147"/>
      <c r="U12" s="147"/>
      <c r="V12" s="147"/>
      <c r="W12" s="147"/>
    </row>
    <row r="13" spans="1:256" ht="27" customHeight="1" x14ac:dyDescent="0.35">
      <c r="A13" s="15">
        <v>11</v>
      </c>
      <c r="B13" s="15" t="s">
        <v>10</v>
      </c>
      <c r="C13" s="136"/>
      <c r="D13" s="24">
        <f>SUM(D15:D16)</f>
        <v>6541090</v>
      </c>
      <c r="E13" s="24"/>
      <c r="F13" s="24">
        <f>SUM(F15:F16)</f>
        <v>7381512</v>
      </c>
      <c r="G13" s="24">
        <f>(D13-F13)</f>
        <v>-840422</v>
      </c>
      <c r="H13" s="25">
        <f>G13/F13</f>
        <v>-0.1138549933943073</v>
      </c>
      <c r="I13" s="26"/>
      <c r="J13" s="15">
        <v>24</v>
      </c>
      <c r="K13" s="15" t="s">
        <v>11</v>
      </c>
      <c r="L13" s="133"/>
      <c r="M13" s="138">
        <f>SUM(M15:M20)</f>
        <v>2318058</v>
      </c>
      <c r="N13" s="31"/>
      <c r="O13" s="138">
        <f>SUM(O15:O20)</f>
        <v>2256230</v>
      </c>
      <c r="P13" s="24">
        <f>(M13-O13)</f>
        <v>61828</v>
      </c>
      <c r="Q13" s="25">
        <f>P13/O13</f>
        <v>2.7403234599309469E-2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136"/>
      <c r="D14" s="24"/>
      <c r="E14" s="24"/>
      <c r="F14" s="24"/>
      <c r="G14" s="24"/>
      <c r="H14" s="26"/>
      <c r="I14" s="26"/>
      <c r="J14" s="15"/>
      <c r="K14" s="15"/>
      <c r="L14" s="133"/>
      <c r="M14" s="138"/>
      <c r="N14" s="31"/>
      <c r="O14" s="138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12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13</v>
      </c>
      <c r="L15" s="135"/>
      <c r="M15" s="31">
        <v>1720645</v>
      </c>
      <c r="N15" s="31"/>
      <c r="O15" s="31">
        <v>1636632</v>
      </c>
      <c r="P15" s="30">
        <f t="shared" ref="P15:P20" si="0">(M15-O15)</f>
        <v>84013</v>
      </c>
      <c r="Q15" s="25">
        <f t="shared" ref="Q15:Q20" si="1">P15/O15</f>
        <v>5.1332859188870802E-2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14</v>
      </c>
      <c r="C16" s="46"/>
      <c r="D16" s="32">
        <v>6536090</v>
      </c>
      <c r="E16" s="17"/>
      <c r="F16" s="32">
        <v>7376512</v>
      </c>
      <c r="G16" s="30">
        <f>(D16-F16)</f>
        <v>-840422</v>
      </c>
      <c r="H16" s="25">
        <f>G16/F16</f>
        <v>-0.11393216739835847</v>
      </c>
      <c r="I16" s="26"/>
      <c r="J16" s="29">
        <v>2407</v>
      </c>
      <c r="K16" s="29" t="s">
        <v>15</v>
      </c>
      <c r="L16" s="135"/>
      <c r="M16" s="31">
        <v>5252</v>
      </c>
      <c r="N16" s="31"/>
      <c r="O16" s="31">
        <v>8446</v>
      </c>
      <c r="P16" s="30">
        <f t="shared" si="0"/>
        <v>-3194</v>
      </c>
      <c r="Q16" s="25">
        <f t="shared" si="1"/>
        <v>-0.37816717973004971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16</v>
      </c>
      <c r="L17" s="135"/>
      <c r="M17" s="31">
        <v>178489</v>
      </c>
      <c r="N17" s="31"/>
      <c r="O17" s="31">
        <v>165429</v>
      </c>
      <c r="P17" s="30">
        <f t="shared" si="0"/>
        <v>13060</v>
      </c>
      <c r="Q17" s="25">
        <f t="shared" si="1"/>
        <v>7.894625488880426E-2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17</v>
      </c>
      <c r="C18" s="136"/>
      <c r="D18" s="24">
        <f>SUM(D20:D23)</f>
        <v>860085</v>
      </c>
      <c r="E18" s="17"/>
      <c r="F18" s="24">
        <f>SUM(F20:F23)</f>
        <v>807908</v>
      </c>
      <c r="G18" s="24">
        <f>(D18-F18)</f>
        <v>52177</v>
      </c>
      <c r="H18" s="25">
        <f>G18/F18</f>
        <v>6.4582848542160745E-2</v>
      </c>
      <c r="I18" s="26"/>
      <c r="J18" s="29">
        <v>2436</v>
      </c>
      <c r="K18" s="29" t="s">
        <v>18</v>
      </c>
      <c r="L18" s="135"/>
      <c r="M18" s="31">
        <v>195087</v>
      </c>
      <c r="N18" s="31"/>
      <c r="O18" s="31">
        <v>174399</v>
      </c>
      <c r="P18" s="30">
        <f t="shared" si="0"/>
        <v>20688</v>
      </c>
      <c r="Q18" s="25">
        <f t="shared" si="1"/>
        <v>0.11862453339755388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139"/>
      <c r="G19" s="139"/>
      <c r="H19" s="26"/>
      <c r="I19" s="26"/>
      <c r="J19" s="29">
        <v>2445</v>
      </c>
      <c r="K19" s="29" t="s">
        <v>19</v>
      </c>
      <c r="L19" s="135"/>
      <c r="M19" s="31">
        <v>113578</v>
      </c>
      <c r="N19" s="31"/>
      <c r="O19" s="31">
        <v>176387</v>
      </c>
      <c r="P19" s="30">
        <f t="shared" si="0"/>
        <v>-62809</v>
      </c>
      <c r="Q19" s="25">
        <f t="shared" si="1"/>
        <v>-0.35608633289301367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20</v>
      </c>
      <c r="C20" s="46"/>
      <c r="D20" s="30">
        <v>811662</v>
      </c>
      <c r="E20" s="17"/>
      <c r="F20" s="30">
        <v>724520</v>
      </c>
      <c r="G20" s="30">
        <f>(D20-F20)</f>
        <v>87142</v>
      </c>
      <c r="H20" s="25">
        <f>G20/F20</f>
        <v>0.12027549274002097</v>
      </c>
      <c r="I20" s="26"/>
      <c r="J20" s="29">
        <v>2490</v>
      </c>
      <c r="K20" s="29" t="s">
        <v>21</v>
      </c>
      <c r="L20" s="135"/>
      <c r="M20" s="33">
        <v>105007</v>
      </c>
      <c r="N20" s="31"/>
      <c r="O20" s="33">
        <v>94937</v>
      </c>
      <c r="P20" s="30">
        <f t="shared" si="0"/>
        <v>10070</v>
      </c>
      <c r="Q20" s="25">
        <f t="shared" si="1"/>
        <v>0.10607034138428642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22</v>
      </c>
      <c r="C21" s="46"/>
      <c r="D21" s="30">
        <v>51036</v>
      </c>
      <c r="E21" s="17"/>
      <c r="F21" s="30">
        <v>100081</v>
      </c>
      <c r="G21" s="30">
        <f>(D21-F21)</f>
        <v>-49045</v>
      </c>
      <c r="H21" s="25">
        <f>G21/F21</f>
        <v>-0.49005305702381069</v>
      </c>
      <c r="I21" s="26"/>
      <c r="J21" s="29"/>
      <c r="K21" s="29"/>
      <c r="L21" s="135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customHeight="1" x14ac:dyDescent="0.35">
      <c r="A22" s="29">
        <v>1386</v>
      </c>
      <c r="B22" s="29" t="s">
        <v>23</v>
      </c>
      <c r="C22" s="46"/>
      <c r="D22" s="32">
        <v>-2613</v>
      </c>
      <c r="E22" s="17"/>
      <c r="F22" s="32">
        <v>-16693</v>
      </c>
      <c r="G22" s="30">
        <f>(D22-F22)</f>
        <v>14080</v>
      </c>
      <c r="H22" s="25">
        <f>G22/F22</f>
        <v>-0.8434673216318217</v>
      </c>
      <c r="I22" s="26"/>
      <c r="J22" s="15">
        <v>25</v>
      </c>
      <c r="K22" s="15" t="s">
        <v>24</v>
      </c>
      <c r="L22" s="133"/>
      <c r="M22" s="138">
        <f>M24</f>
        <v>8572249</v>
      </c>
      <c r="N22" s="31"/>
      <c r="O22" s="138">
        <f>O24</f>
        <v>8812081</v>
      </c>
      <c r="P22" s="24">
        <f>(M22-O22)</f>
        <v>-239832</v>
      </c>
      <c r="Q22" s="25">
        <f>P22/O22</f>
        <v>-2.7216272751010798E-2</v>
      </c>
      <c r="R22" s="37"/>
      <c r="S22" s="37"/>
      <c r="T22" s="37"/>
      <c r="U22" s="37"/>
      <c r="V22" s="37"/>
      <c r="W22" s="37"/>
    </row>
    <row r="23" spans="1:23" ht="27" customHeight="1" x14ac:dyDescent="0.35">
      <c r="A23" s="29"/>
      <c r="B23" s="29"/>
      <c r="C23" s="46"/>
      <c r="D23" s="30"/>
      <c r="E23" s="17"/>
      <c r="F23" s="30"/>
      <c r="G23" s="30"/>
      <c r="H23" s="26"/>
      <c r="I23" s="26"/>
      <c r="J23" s="29"/>
      <c r="K23" s="29"/>
      <c r="L23" s="135"/>
      <c r="M23" s="31"/>
      <c r="N23" s="31"/>
      <c r="O23" s="31"/>
      <c r="P23" s="13"/>
      <c r="Q23" s="13"/>
      <c r="R23" s="27"/>
      <c r="S23" s="37"/>
      <c r="T23" s="37"/>
      <c r="U23" s="37"/>
      <c r="V23" s="37"/>
      <c r="W23" s="37"/>
    </row>
    <row r="24" spans="1:23" ht="27" customHeight="1" x14ac:dyDescent="0.35">
      <c r="A24" s="15">
        <v>19</v>
      </c>
      <c r="B24" s="15" t="s">
        <v>25</v>
      </c>
      <c r="C24" s="46"/>
      <c r="D24" s="24">
        <f>SUM(D26:D28)</f>
        <v>2748921</v>
      </c>
      <c r="E24" s="17"/>
      <c r="F24" s="24">
        <f>SUM(F26:F28)</f>
        <v>1559314</v>
      </c>
      <c r="G24" s="24">
        <f>(D24-F24)</f>
        <v>1189607</v>
      </c>
      <c r="H24" s="25">
        <f>G24/F24</f>
        <v>0.76290407191880527</v>
      </c>
      <c r="I24" s="26"/>
      <c r="J24" s="29">
        <v>2511</v>
      </c>
      <c r="K24" s="29" t="s">
        <v>26</v>
      </c>
      <c r="L24" s="135"/>
      <c r="M24" s="33">
        <v>8572249</v>
      </c>
      <c r="N24" s="31"/>
      <c r="O24" s="33">
        <v>8812081</v>
      </c>
      <c r="P24" s="30">
        <f>(M24-O24)</f>
        <v>-239832</v>
      </c>
      <c r="Q24" s="25">
        <f>P24/O24</f>
        <v>-2.7216272751010798E-2</v>
      </c>
      <c r="R24" s="27"/>
      <c r="S24" s="37"/>
      <c r="T24" s="37"/>
      <c r="U24" s="37"/>
      <c r="V24" s="37"/>
      <c r="W24" s="37"/>
    </row>
    <row r="25" spans="1:23" ht="27" customHeight="1" x14ac:dyDescent="0.35">
      <c r="A25" s="29"/>
      <c r="B25" s="29"/>
      <c r="C25" s="46"/>
      <c r="D25" s="30"/>
      <c r="E25" s="17"/>
      <c r="F25" s="30"/>
      <c r="G25" s="30"/>
      <c r="H25" s="26"/>
      <c r="I25" s="26"/>
      <c r="J25" s="38"/>
      <c r="K25" s="38"/>
      <c r="L25" s="140"/>
      <c r="M25" s="39"/>
      <c r="N25" s="31"/>
      <c r="O25" s="39"/>
      <c r="P25" s="13"/>
      <c r="Q25" s="13"/>
      <c r="R25" s="27"/>
      <c r="S25" s="37"/>
      <c r="T25" s="37"/>
      <c r="U25" s="37"/>
      <c r="V25" s="37"/>
      <c r="W25" s="37"/>
    </row>
    <row r="26" spans="1:23" ht="27" customHeight="1" x14ac:dyDescent="0.35">
      <c r="A26" s="29">
        <v>1902</v>
      </c>
      <c r="B26" s="29" t="s">
        <v>27</v>
      </c>
      <c r="C26" s="46"/>
      <c r="D26" s="40">
        <v>32035</v>
      </c>
      <c r="E26" s="17"/>
      <c r="F26" s="40">
        <v>34799</v>
      </c>
      <c r="G26" s="30">
        <f>(D26-F26)</f>
        <v>-2764</v>
      </c>
      <c r="H26" s="25">
        <f>G26/F26</f>
        <v>-7.9427569757751657E-2</v>
      </c>
      <c r="I26" s="26"/>
      <c r="J26" s="41"/>
      <c r="K26" s="15" t="s">
        <v>28</v>
      </c>
      <c r="L26" s="133"/>
      <c r="M26" s="137">
        <f>M29+M33</f>
        <v>5683311</v>
      </c>
      <c r="N26" s="31"/>
      <c r="O26" s="137">
        <f>O29+O33</f>
        <v>5382554</v>
      </c>
      <c r="P26" s="23">
        <f>(M26-O26)</f>
        <v>300757</v>
      </c>
      <c r="Q26" s="25">
        <f>P26/O26</f>
        <v>5.5876262458305112E-2</v>
      </c>
      <c r="R26" s="27"/>
      <c r="S26" s="37"/>
      <c r="T26" s="37" t="s">
        <v>29</v>
      </c>
      <c r="U26" s="37"/>
      <c r="V26" s="37"/>
      <c r="W26" s="37"/>
    </row>
    <row r="27" spans="1:23" ht="27" customHeight="1" x14ac:dyDescent="0.35">
      <c r="A27" s="29">
        <v>1905</v>
      </c>
      <c r="B27" s="29" t="s">
        <v>30</v>
      </c>
      <c r="C27" s="46"/>
      <c r="D27" s="40">
        <v>2629461</v>
      </c>
      <c r="E27" s="17"/>
      <c r="F27" s="40">
        <v>1403099</v>
      </c>
      <c r="G27" s="30">
        <f>(D27-F27)</f>
        <v>1226362</v>
      </c>
      <c r="H27" s="25">
        <f>G27/F27</f>
        <v>0.87403811135208564</v>
      </c>
      <c r="I27" s="26"/>
      <c r="J27" s="41"/>
      <c r="K27" s="15"/>
      <c r="L27" s="133"/>
      <c r="M27" s="138"/>
      <c r="N27" s="31"/>
      <c r="O27" s="138"/>
      <c r="P27" s="13"/>
      <c r="Q27" s="13"/>
      <c r="R27" s="27"/>
      <c r="S27" s="37"/>
      <c r="T27" s="37"/>
      <c r="U27" s="37"/>
      <c r="V27" s="37"/>
      <c r="W27" s="37"/>
    </row>
    <row r="28" spans="1:23" ht="27" customHeight="1" x14ac:dyDescent="0.35">
      <c r="A28" s="29">
        <v>1908</v>
      </c>
      <c r="B28" s="29" t="s">
        <v>31</v>
      </c>
      <c r="C28" s="46"/>
      <c r="D28" s="32">
        <v>87425</v>
      </c>
      <c r="E28" s="17"/>
      <c r="F28" s="32">
        <v>121416</v>
      </c>
      <c r="G28" s="30">
        <f>(D28-F28)</f>
        <v>-33991</v>
      </c>
      <c r="H28" s="25"/>
      <c r="I28" s="26"/>
      <c r="J28" s="41"/>
      <c r="K28" s="15"/>
      <c r="L28" s="133"/>
      <c r="M28" s="138"/>
      <c r="N28" s="31"/>
      <c r="O28" s="138"/>
      <c r="P28" s="13"/>
      <c r="Q28" s="13"/>
      <c r="R28" s="146"/>
      <c r="S28" s="146"/>
      <c r="T28" s="146"/>
      <c r="U28" s="146"/>
      <c r="V28" s="146"/>
      <c r="W28" s="146"/>
    </row>
    <row r="29" spans="1:23" ht="46.5" customHeight="1" x14ac:dyDescent="0.35">
      <c r="A29" s="14"/>
      <c r="B29" s="15"/>
      <c r="C29" s="136"/>
      <c r="D29" s="24"/>
      <c r="E29" s="17"/>
      <c r="F29" s="30"/>
      <c r="G29" s="30"/>
      <c r="H29" s="26"/>
      <c r="I29" s="26"/>
      <c r="J29" s="141">
        <v>25</v>
      </c>
      <c r="K29" s="142" t="s">
        <v>32</v>
      </c>
      <c r="L29" s="133"/>
      <c r="M29" s="138">
        <f>M31</f>
        <v>3146082</v>
      </c>
      <c r="N29" s="31"/>
      <c r="O29" s="138">
        <f>O31</f>
        <v>1287443</v>
      </c>
      <c r="P29" s="24">
        <f>(M29-O29)</f>
        <v>1858639</v>
      </c>
      <c r="Q29" s="25">
        <f>P29/O29</f>
        <v>1.4436670205981934</v>
      </c>
      <c r="R29" s="37"/>
      <c r="S29" s="146"/>
      <c r="T29" s="146"/>
      <c r="U29" s="146"/>
      <c r="V29" s="146"/>
      <c r="W29" s="13"/>
    </row>
    <row r="30" spans="1:23" ht="27" customHeight="1" x14ac:dyDescent="0.35">
      <c r="A30" s="14"/>
      <c r="B30" s="15" t="s">
        <v>33</v>
      </c>
      <c r="C30" s="136"/>
      <c r="D30" s="23">
        <f>D31+D42</f>
        <v>10749865</v>
      </c>
      <c r="E30" s="17"/>
      <c r="F30" s="23">
        <f>F31+F42</f>
        <v>11311983</v>
      </c>
      <c r="G30" s="23">
        <f>(D30-F30)</f>
        <v>-562118</v>
      </c>
      <c r="H30" s="25">
        <f>G30/F30</f>
        <v>-4.9692259968919683E-2</v>
      </c>
      <c r="I30" s="26"/>
      <c r="J30" s="15"/>
      <c r="K30" s="15"/>
      <c r="L30" s="133"/>
      <c r="M30" s="138"/>
      <c r="N30" s="31"/>
      <c r="O30" s="138"/>
      <c r="P30" s="13"/>
      <c r="Q30" s="35"/>
      <c r="R30" s="27"/>
      <c r="S30" s="146"/>
      <c r="T30" s="146"/>
      <c r="U30" s="146"/>
      <c r="V30" s="146"/>
      <c r="W30" s="146"/>
    </row>
    <row r="31" spans="1:23" ht="51" customHeight="1" x14ac:dyDescent="0.35">
      <c r="A31" s="15">
        <v>16</v>
      </c>
      <c r="B31" s="15" t="s">
        <v>34</v>
      </c>
      <c r="C31" s="136"/>
      <c r="D31" s="24">
        <f>SUM(D32:D40)</f>
        <v>4386554</v>
      </c>
      <c r="E31" s="17"/>
      <c r="F31" s="24">
        <f>SUM(F32:F40)</f>
        <v>3873262</v>
      </c>
      <c r="G31" s="24">
        <f>(D31-F31)</f>
        <v>513292</v>
      </c>
      <c r="H31" s="25">
        <f>G31/F31</f>
        <v>0.13252188981793642</v>
      </c>
      <c r="I31" s="26"/>
      <c r="J31" s="29">
        <v>2512</v>
      </c>
      <c r="K31" s="29" t="s">
        <v>32</v>
      </c>
      <c r="L31" s="135"/>
      <c r="M31" s="33">
        <v>3146082</v>
      </c>
      <c r="N31" s="31"/>
      <c r="O31" s="33">
        <v>1287443</v>
      </c>
      <c r="P31" s="30">
        <f>(M31-O31)</f>
        <v>1858639</v>
      </c>
      <c r="Q31" s="25">
        <f>P31/O31</f>
        <v>1.4436670205981934</v>
      </c>
      <c r="R31" s="146"/>
      <c r="S31" s="146"/>
      <c r="T31" s="146"/>
      <c r="U31" s="146"/>
      <c r="V31" s="146"/>
      <c r="W31" s="146"/>
    </row>
    <row r="32" spans="1:23" ht="27" customHeight="1" x14ac:dyDescent="0.35">
      <c r="A32" s="15"/>
      <c r="B32" s="15"/>
      <c r="C32" s="136"/>
      <c r="D32" s="24"/>
      <c r="E32" s="17"/>
      <c r="F32" s="24"/>
      <c r="G32" s="24"/>
      <c r="H32" s="26"/>
      <c r="I32" s="26"/>
      <c r="J32" s="29"/>
      <c r="K32" s="29"/>
      <c r="L32" s="135"/>
      <c r="M32" s="31"/>
      <c r="N32" s="31"/>
      <c r="O32" s="31"/>
      <c r="P32" s="13"/>
      <c r="Q32" s="13"/>
      <c r="R32" s="37"/>
      <c r="S32" s="37"/>
      <c r="T32" s="37"/>
      <c r="U32" s="37"/>
      <c r="V32" s="37"/>
      <c r="W32" s="37"/>
    </row>
    <row r="33" spans="1:23" ht="27" customHeight="1" x14ac:dyDescent="0.35">
      <c r="A33" s="29">
        <v>1635</v>
      </c>
      <c r="B33" s="29" t="s">
        <v>35</v>
      </c>
      <c r="C33" s="47"/>
      <c r="D33" s="30">
        <v>2927</v>
      </c>
      <c r="E33" s="17"/>
      <c r="F33" s="30">
        <v>112226</v>
      </c>
      <c r="G33" s="30">
        <f t="shared" ref="G33:G40" si="2">(D33-F33)</f>
        <v>-109299</v>
      </c>
      <c r="H33" s="25">
        <f t="shared" ref="H33:H40" si="3">G33/F33</f>
        <v>-0.97391869976654255</v>
      </c>
      <c r="I33" s="26"/>
      <c r="J33" s="15">
        <v>27</v>
      </c>
      <c r="K33" s="15" t="s">
        <v>36</v>
      </c>
      <c r="L33" s="133"/>
      <c r="M33" s="138">
        <f>M35</f>
        <v>2537229</v>
      </c>
      <c r="N33" s="31"/>
      <c r="O33" s="138">
        <f>O35</f>
        <v>4095111</v>
      </c>
      <c r="P33" s="24">
        <f>(M33-O33)</f>
        <v>-1557882</v>
      </c>
      <c r="Q33" s="25">
        <f>P33/O33</f>
        <v>-0.38042485295270384</v>
      </c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1637</v>
      </c>
      <c r="B34" s="29" t="s">
        <v>37</v>
      </c>
      <c r="C34" s="47"/>
      <c r="D34" s="30">
        <v>42741</v>
      </c>
      <c r="E34" s="17"/>
      <c r="F34" s="30">
        <v>20252</v>
      </c>
      <c r="G34" s="30">
        <f t="shared" si="2"/>
        <v>22489</v>
      </c>
      <c r="H34" s="25">
        <f t="shared" si="3"/>
        <v>1.1104582263480149</v>
      </c>
      <c r="I34" s="26"/>
      <c r="J34" s="29"/>
      <c r="K34" s="29"/>
      <c r="L34" s="135"/>
      <c r="M34" s="31"/>
      <c r="N34" s="31"/>
      <c r="O34" s="31"/>
      <c r="P34" s="13"/>
      <c r="Q34" s="35"/>
      <c r="R34" s="27"/>
      <c r="S34" s="37"/>
      <c r="T34" s="37"/>
      <c r="U34" s="37"/>
      <c r="V34" s="37"/>
      <c r="W34" s="37"/>
    </row>
    <row r="35" spans="1:23" ht="27" customHeight="1" x14ac:dyDescent="0.35">
      <c r="A35" s="29">
        <v>1655</v>
      </c>
      <c r="B35" s="29" t="s">
        <v>38</v>
      </c>
      <c r="C35" s="46"/>
      <c r="D35" s="30">
        <v>298226</v>
      </c>
      <c r="E35" s="24"/>
      <c r="F35" s="30">
        <v>230847</v>
      </c>
      <c r="G35" s="30">
        <f t="shared" si="2"/>
        <v>67379</v>
      </c>
      <c r="H35" s="25">
        <f t="shared" si="3"/>
        <v>0.29187730401521356</v>
      </c>
      <c r="I35" s="26"/>
      <c r="J35" s="29">
        <v>2701</v>
      </c>
      <c r="K35" s="29" t="s">
        <v>39</v>
      </c>
      <c r="L35" s="135"/>
      <c r="M35" s="33">
        <v>2537229</v>
      </c>
      <c r="N35" s="31"/>
      <c r="O35" s="33">
        <v>4095111</v>
      </c>
      <c r="P35" s="30">
        <f>(M35-O35)</f>
        <v>-1557882</v>
      </c>
      <c r="Q35" s="25">
        <f>P35/O35</f>
        <v>-0.38042485295270384</v>
      </c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1660</v>
      </c>
      <c r="B36" s="29" t="s">
        <v>40</v>
      </c>
      <c r="C36" s="46"/>
      <c r="D36" s="30">
        <v>55542</v>
      </c>
      <c r="E36" s="17"/>
      <c r="F36" s="30">
        <v>55542</v>
      </c>
      <c r="G36" s="30">
        <f t="shared" si="2"/>
        <v>0</v>
      </c>
      <c r="H36" s="25">
        <f t="shared" si="3"/>
        <v>0</v>
      </c>
      <c r="I36" s="26"/>
      <c r="J36" s="38"/>
      <c r="K36" s="38"/>
      <c r="L36" s="140"/>
      <c r="M36" s="39"/>
      <c r="N36" s="31"/>
      <c r="O36" s="39"/>
      <c r="P36" s="13"/>
      <c r="Q36" s="13"/>
      <c r="R36" s="37"/>
      <c r="S36" s="37"/>
      <c r="T36" s="37"/>
      <c r="U36" s="37"/>
      <c r="V36" s="37"/>
      <c r="W36" s="37"/>
    </row>
    <row r="37" spans="1:23" ht="27" customHeight="1" x14ac:dyDescent="0.35">
      <c r="A37" s="29">
        <v>1665</v>
      </c>
      <c r="B37" s="29" t="s">
        <v>41</v>
      </c>
      <c r="C37" s="46"/>
      <c r="D37" s="30">
        <v>785577</v>
      </c>
      <c r="E37" s="17"/>
      <c r="F37" s="30">
        <v>785577</v>
      </c>
      <c r="G37" s="30">
        <f t="shared" si="2"/>
        <v>0</v>
      </c>
      <c r="H37" s="25">
        <f t="shared" si="3"/>
        <v>0</v>
      </c>
      <c r="I37" s="26"/>
      <c r="J37" s="38"/>
      <c r="K37" s="15" t="s">
        <v>42</v>
      </c>
      <c r="L37" s="133"/>
      <c r="M37" s="143">
        <f>M11+M26</f>
        <v>16573618</v>
      </c>
      <c r="N37" s="31"/>
      <c r="O37" s="143">
        <f>O11+O26</f>
        <v>16450865</v>
      </c>
      <c r="P37" s="143">
        <f>(M37-O37)</f>
        <v>122753</v>
      </c>
      <c r="Q37" s="25">
        <f>P37/O37</f>
        <v>7.461796081847368E-3</v>
      </c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1670</v>
      </c>
      <c r="B38" s="29" t="s">
        <v>43</v>
      </c>
      <c r="C38" s="46"/>
      <c r="D38" s="30">
        <v>4212293</v>
      </c>
      <c r="E38" s="17"/>
      <c r="F38" s="30">
        <v>3009018</v>
      </c>
      <c r="G38" s="30">
        <f t="shared" si="2"/>
        <v>1203275</v>
      </c>
      <c r="H38" s="25">
        <f t="shared" si="3"/>
        <v>0.39988959853347505</v>
      </c>
      <c r="I38" s="26"/>
      <c r="J38" s="38"/>
      <c r="K38" s="15"/>
      <c r="L38" s="133"/>
      <c r="M38" s="138"/>
      <c r="N38" s="31"/>
      <c r="O38" s="138"/>
      <c r="P38" s="13"/>
      <c r="Q38" s="13"/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1675</v>
      </c>
      <c r="B39" s="29" t="s">
        <v>44</v>
      </c>
      <c r="C39" s="46"/>
      <c r="D39" s="30">
        <v>1114622</v>
      </c>
      <c r="E39" s="17"/>
      <c r="F39" s="30">
        <v>599600</v>
      </c>
      <c r="G39" s="30">
        <f t="shared" si="2"/>
        <v>515022</v>
      </c>
      <c r="H39" s="25">
        <f t="shared" si="3"/>
        <v>0.85894262841894597</v>
      </c>
      <c r="I39" s="26"/>
      <c r="J39" s="15">
        <v>3</v>
      </c>
      <c r="K39" s="15" t="s">
        <v>45</v>
      </c>
      <c r="L39" s="135"/>
      <c r="M39" s="31"/>
      <c r="N39" s="31"/>
      <c r="O39" s="3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1685</v>
      </c>
      <c r="B40" s="29" t="s">
        <v>46</v>
      </c>
      <c r="C40" s="46"/>
      <c r="D40" s="32">
        <v>-2125374</v>
      </c>
      <c r="E40" s="17"/>
      <c r="F40" s="32">
        <v>-939800</v>
      </c>
      <c r="G40" s="30">
        <f t="shared" si="2"/>
        <v>-1185574</v>
      </c>
      <c r="H40" s="25">
        <f t="shared" si="3"/>
        <v>1.2615173441157692</v>
      </c>
      <c r="I40" s="26"/>
      <c r="J40" s="15">
        <v>31</v>
      </c>
      <c r="K40" s="15" t="s">
        <v>47</v>
      </c>
      <c r="L40" s="133"/>
      <c r="M40" s="24">
        <f>SUM(M42:M45)</f>
        <v>4326343</v>
      </c>
      <c r="N40" s="31"/>
      <c r="O40" s="24">
        <f>SUM(O42:O45)</f>
        <v>4609852</v>
      </c>
      <c r="P40" s="24">
        <f>(M40-O40)</f>
        <v>-283509</v>
      </c>
      <c r="Q40" s="25">
        <f>P40/O40</f>
        <v>-6.1500672906635613E-2</v>
      </c>
      <c r="R40" s="37"/>
      <c r="S40" s="37"/>
      <c r="T40" s="37"/>
      <c r="U40" s="37"/>
      <c r="V40" s="37"/>
      <c r="W40" s="37"/>
    </row>
    <row r="41" spans="1:23" ht="27" customHeight="1" x14ac:dyDescent="0.35">
      <c r="A41" s="38"/>
      <c r="B41" s="38"/>
      <c r="C41" s="47"/>
      <c r="D41" s="39"/>
      <c r="E41" s="17"/>
      <c r="F41" s="30"/>
      <c r="G41" s="30"/>
      <c r="H41" s="26"/>
      <c r="I41" s="26"/>
      <c r="J41" s="38"/>
      <c r="K41" s="38"/>
      <c r="L41" s="140"/>
      <c r="M41" s="39"/>
      <c r="N41" s="31"/>
      <c r="O41" s="39"/>
      <c r="P41" s="13"/>
      <c r="Q41" s="13"/>
      <c r="R41" s="27"/>
      <c r="S41" s="37"/>
      <c r="T41" s="37"/>
      <c r="U41" s="37"/>
      <c r="V41" s="37"/>
      <c r="W41" s="37"/>
    </row>
    <row r="42" spans="1:23" ht="27" customHeight="1" x14ac:dyDescent="0.35">
      <c r="A42" s="15">
        <v>19</v>
      </c>
      <c r="B42" s="15" t="s">
        <v>25</v>
      </c>
      <c r="C42" s="136"/>
      <c r="D42" s="24">
        <f>SUM(D45:D46)</f>
        <v>6363311</v>
      </c>
      <c r="E42" s="17"/>
      <c r="F42" s="24">
        <f>SUM(F45:F46)</f>
        <v>7438721</v>
      </c>
      <c r="G42" s="24">
        <f>(D42-F42)</f>
        <v>-1075410</v>
      </c>
      <c r="H42" s="25">
        <f>G42/F42</f>
        <v>-0.14456920752909003</v>
      </c>
      <c r="I42" s="26"/>
      <c r="J42" s="29">
        <v>3105</v>
      </c>
      <c r="K42" s="29" t="s">
        <v>48</v>
      </c>
      <c r="L42" s="135"/>
      <c r="M42" s="31">
        <v>3155748</v>
      </c>
      <c r="N42" s="31"/>
      <c r="O42" s="31">
        <v>3155748</v>
      </c>
      <c r="P42" s="30">
        <f>(M42-O42)</f>
        <v>0</v>
      </c>
      <c r="Q42" s="25">
        <f>P42/O42</f>
        <v>0</v>
      </c>
      <c r="R42" s="42"/>
      <c r="S42" s="37"/>
      <c r="T42" s="37"/>
      <c r="U42" s="37"/>
      <c r="V42" s="37"/>
      <c r="W42" s="37"/>
    </row>
    <row r="43" spans="1:23" ht="27" customHeight="1" x14ac:dyDescent="0.35">
      <c r="A43" s="15"/>
      <c r="B43" s="15"/>
      <c r="C43" s="136"/>
      <c r="D43" s="24"/>
      <c r="E43" s="17"/>
      <c r="F43" s="24"/>
      <c r="G43" s="24"/>
      <c r="H43" s="25"/>
      <c r="I43" s="26"/>
      <c r="J43" s="29">
        <v>3109</v>
      </c>
      <c r="K43" s="29" t="s">
        <v>49</v>
      </c>
      <c r="L43" s="135"/>
      <c r="M43" s="31">
        <v>2493990</v>
      </c>
      <c r="N43" s="31"/>
      <c r="O43" s="31">
        <v>0</v>
      </c>
      <c r="P43" s="30">
        <f>(M43-O43)</f>
        <v>2493990</v>
      </c>
      <c r="Q43" s="25"/>
      <c r="R43" s="42"/>
      <c r="S43" s="37"/>
      <c r="T43" s="37"/>
      <c r="U43" s="37"/>
      <c r="V43" s="37"/>
      <c r="W43" s="37"/>
    </row>
    <row r="44" spans="1:23" ht="27" customHeight="1" x14ac:dyDescent="0.35">
      <c r="A44" s="38"/>
      <c r="B44" s="38"/>
      <c r="C44" s="47"/>
      <c r="D44" s="39"/>
      <c r="E44" s="17"/>
      <c r="F44" s="39"/>
      <c r="G44" s="30"/>
      <c r="H44" s="26"/>
      <c r="I44" s="26"/>
      <c r="J44" s="29">
        <v>3110</v>
      </c>
      <c r="K44" s="29" t="s">
        <v>50</v>
      </c>
      <c r="L44" s="135"/>
      <c r="M44" s="31">
        <v>-1323395</v>
      </c>
      <c r="N44" s="31"/>
      <c r="O44" s="31">
        <v>2302564</v>
      </c>
      <c r="P44" s="30">
        <f>(M44-O44)</f>
        <v>-3625959</v>
      </c>
      <c r="Q44" s="25">
        <f>P44/O44</f>
        <v>-1.5747484109019336</v>
      </c>
      <c r="R44" s="27"/>
      <c r="S44" s="37"/>
      <c r="T44" s="37"/>
      <c r="U44" s="37"/>
      <c r="V44" s="37"/>
      <c r="W44" s="37"/>
    </row>
    <row r="45" spans="1:23" ht="27" customHeight="1" x14ac:dyDescent="0.35">
      <c r="A45" s="29">
        <v>1970</v>
      </c>
      <c r="B45" s="29" t="s">
        <v>51</v>
      </c>
      <c r="C45" s="46"/>
      <c r="D45" s="40">
        <v>8303348</v>
      </c>
      <c r="E45" s="17"/>
      <c r="F45" s="40">
        <v>8494253</v>
      </c>
      <c r="G45" s="30">
        <f>(D45-F45)</f>
        <v>-190905</v>
      </c>
      <c r="H45" s="25">
        <f>G45/F45</f>
        <v>-2.2474607243273777E-2</v>
      </c>
      <c r="I45" s="26"/>
      <c r="J45" s="29">
        <v>3145</v>
      </c>
      <c r="K45" s="29" t="s">
        <v>52</v>
      </c>
      <c r="L45" s="135"/>
      <c r="M45" s="43">
        <v>0</v>
      </c>
      <c r="N45" s="31"/>
      <c r="O45" s="43">
        <v>-848460</v>
      </c>
      <c r="P45" s="30">
        <f>(M45-O45)</f>
        <v>848460</v>
      </c>
      <c r="Q45" s="25">
        <f>P45/O45</f>
        <v>-1</v>
      </c>
      <c r="R45" s="146"/>
      <c r="S45" s="146"/>
      <c r="T45" s="146"/>
      <c r="U45" s="146"/>
      <c r="V45" s="146"/>
      <c r="W45" s="146"/>
    </row>
    <row r="46" spans="1:23" ht="27" customHeight="1" x14ac:dyDescent="0.35">
      <c r="A46" s="29">
        <v>1975</v>
      </c>
      <c r="B46" s="29" t="s">
        <v>53</v>
      </c>
      <c r="C46" s="46"/>
      <c r="D46" s="44">
        <v>-1940037</v>
      </c>
      <c r="E46" s="17"/>
      <c r="F46" s="44">
        <v>-1055532</v>
      </c>
      <c r="G46" s="30">
        <f>(D46-F46)</f>
        <v>-884505</v>
      </c>
      <c r="H46" s="25">
        <f>G46/F46</f>
        <v>0.83797080524323275</v>
      </c>
      <c r="I46" s="26"/>
      <c r="J46" s="29"/>
      <c r="K46" s="29"/>
      <c r="L46" s="135"/>
      <c r="M46" s="31"/>
      <c r="N46" s="31"/>
      <c r="O46" s="31"/>
      <c r="P46" s="13"/>
      <c r="Q46" s="13"/>
      <c r="R46" s="27"/>
      <c r="S46" s="37"/>
      <c r="T46" s="37"/>
      <c r="U46" s="37"/>
      <c r="V46" s="37"/>
      <c r="W46" s="37"/>
    </row>
    <row r="47" spans="1:23" ht="27" customHeight="1" x14ac:dyDescent="0.35">
      <c r="A47" s="38"/>
      <c r="B47" s="38"/>
      <c r="C47" s="47"/>
      <c r="D47" s="39"/>
      <c r="E47" s="17"/>
      <c r="F47" s="24"/>
      <c r="G47" s="24"/>
      <c r="H47" s="26"/>
      <c r="I47" s="26"/>
      <c r="J47" s="38"/>
      <c r="K47" s="15" t="s">
        <v>54</v>
      </c>
      <c r="L47" s="133"/>
      <c r="M47" s="143">
        <f>M40</f>
        <v>4326343</v>
      </c>
      <c r="N47" s="31"/>
      <c r="O47" s="143">
        <f>O40</f>
        <v>4609852</v>
      </c>
      <c r="P47" s="23">
        <f>(M47-O47)</f>
        <v>-283509</v>
      </c>
      <c r="Q47" s="25">
        <f>P47/O47</f>
        <v>-6.1500672906635613E-2</v>
      </c>
      <c r="R47" s="3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/>
      <c r="L48" s="133"/>
      <c r="M48" s="138"/>
      <c r="N48" s="31"/>
      <c r="O48" s="138"/>
      <c r="P48" s="13"/>
      <c r="Q48" s="35"/>
      <c r="R48" s="37"/>
      <c r="S48" s="146"/>
      <c r="T48" s="146"/>
      <c r="U48" s="146"/>
      <c r="V48" s="146"/>
      <c r="W48" s="146"/>
    </row>
    <row r="49" spans="1:23" ht="27" customHeight="1" thickBot="1" x14ac:dyDescent="0.4">
      <c r="A49" s="45"/>
      <c r="B49" s="15" t="s">
        <v>55</v>
      </c>
      <c r="C49" s="136"/>
      <c r="D49" s="144">
        <f>D11+D30</f>
        <v>20899961</v>
      </c>
      <c r="E49" s="17"/>
      <c r="F49" s="144">
        <f>F11+F30</f>
        <v>21060717</v>
      </c>
      <c r="G49" s="144">
        <f>(D49-F49)</f>
        <v>-160756</v>
      </c>
      <c r="H49" s="25">
        <f>G49/F49</f>
        <v>-7.6329784973607501E-3</v>
      </c>
      <c r="I49" s="26"/>
      <c r="J49" s="145"/>
      <c r="K49" s="15" t="s">
        <v>56</v>
      </c>
      <c r="L49" s="133"/>
      <c r="M49" s="144">
        <f>M37+M47</f>
        <v>20899961</v>
      </c>
      <c r="N49" s="31"/>
      <c r="O49" s="144">
        <f>O37+O47</f>
        <v>21060717</v>
      </c>
      <c r="P49" s="144">
        <f>(M49-O49)</f>
        <v>-160756</v>
      </c>
      <c r="Q49" s="25">
        <f>P49/O49</f>
        <v>-7.6329784973607501E-3</v>
      </c>
      <c r="R49" s="146"/>
      <c r="S49" s="146"/>
      <c r="T49" s="146"/>
      <c r="U49" s="146"/>
      <c r="V49" s="146"/>
      <c r="W49" s="146"/>
    </row>
    <row r="50" spans="1:23" ht="27" customHeight="1" thickTop="1" x14ac:dyDescent="0.35">
      <c r="A50" s="38"/>
      <c r="B50" s="38"/>
      <c r="C50" s="47"/>
      <c r="D50" s="39"/>
      <c r="E50" s="17"/>
      <c r="F50" s="30"/>
      <c r="G50" s="30"/>
      <c r="H50" s="26"/>
      <c r="I50" s="26"/>
      <c r="J50" s="38"/>
      <c r="K50" s="38"/>
      <c r="L50" s="140"/>
      <c r="M50" s="39"/>
      <c r="N50" s="31"/>
      <c r="O50" s="39"/>
      <c r="P50" s="13"/>
      <c r="Q50" s="13"/>
      <c r="R50" s="27"/>
      <c r="S50" s="146"/>
      <c r="T50" s="146"/>
      <c r="U50" s="146"/>
      <c r="V50" s="146"/>
      <c r="W50" s="146"/>
    </row>
    <row r="51" spans="1:23" ht="27" customHeight="1" x14ac:dyDescent="0.35">
      <c r="A51" s="15">
        <v>8</v>
      </c>
      <c r="B51" s="15" t="s">
        <v>57</v>
      </c>
      <c r="C51" s="136"/>
      <c r="D51" s="24">
        <f>SUM(D52:D54)</f>
        <v>0</v>
      </c>
      <c r="E51" s="17"/>
      <c r="F51" s="24">
        <f>SUM(F52:F54)</f>
        <v>0</v>
      </c>
      <c r="G51" s="30"/>
      <c r="H51" s="26"/>
      <c r="I51" s="26"/>
      <c r="J51" s="15">
        <v>9</v>
      </c>
      <c r="K51" s="15" t="s">
        <v>58</v>
      </c>
      <c r="L51" s="133"/>
      <c r="M51" s="24">
        <f>SUM(M52:M54)</f>
        <v>0</v>
      </c>
      <c r="N51" s="31"/>
      <c r="O51" s="24">
        <f>SUM(O52:O54)</f>
        <v>0</v>
      </c>
      <c r="P51" s="13"/>
      <c r="Q51" s="13"/>
      <c r="R51" s="146"/>
      <c r="S51" s="146"/>
      <c r="T51" s="146"/>
      <c r="U51" s="146"/>
      <c r="V51" s="146"/>
      <c r="W51" s="146"/>
    </row>
    <row r="52" spans="1:23" ht="27" customHeight="1" x14ac:dyDescent="0.35">
      <c r="A52" s="29">
        <v>81</v>
      </c>
      <c r="B52" s="29" t="s">
        <v>59</v>
      </c>
      <c r="C52" s="46"/>
      <c r="D52" s="30">
        <v>10898056</v>
      </c>
      <c r="E52" s="17"/>
      <c r="F52" s="30">
        <v>5202195</v>
      </c>
      <c r="G52" s="30">
        <f>(D52-F52)</f>
        <v>5695861</v>
      </c>
      <c r="H52" s="25">
        <f>G52/F52</f>
        <v>1.0948957122906773</v>
      </c>
      <c r="I52" s="26"/>
      <c r="J52" s="29">
        <v>91</v>
      </c>
      <c r="K52" s="29" t="s">
        <v>60</v>
      </c>
      <c r="L52" s="135"/>
      <c r="M52" s="31">
        <v>28008409</v>
      </c>
      <c r="N52" s="31"/>
      <c r="O52" s="31">
        <v>22849305</v>
      </c>
      <c r="P52" s="30">
        <f>(M52-O52)</f>
        <v>5159104</v>
      </c>
      <c r="Q52" s="25">
        <f>P52/O52</f>
        <v>0.22578822419325226</v>
      </c>
      <c r="R52" s="146"/>
      <c r="S52" s="146"/>
      <c r="T52" s="146"/>
      <c r="U52" s="146"/>
      <c r="V52" s="146"/>
      <c r="W52" s="146"/>
    </row>
    <row r="53" spans="1:23" ht="27" customHeight="1" x14ac:dyDescent="0.35">
      <c r="A53" s="29">
        <v>83</v>
      </c>
      <c r="B53" s="29" t="s">
        <v>61</v>
      </c>
      <c r="C53" s="46"/>
      <c r="D53" s="30">
        <v>1284</v>
      </c>
      <c r="E53" s="17"/>
      <c r="F53" s="30">
        <v>220</v>
      </c>
      <c r="G53" s="30">
        <f>(D53-F53)</f>
        <v>1064</v>
      </c>
      <c r="H53" s="25">
        <f>G53/F53</f>
        <v>4.836363636363636</v>
      </c>
      <c r="I53" s="26"/>
      <c r="J53" s="29">
        <v>93</v>
      </c>
      <c r="K53" s="29" t="s">
        <v>62</v>
      </c>
      <c r="L53" s="135"/>
      <c r="M53" s="31">
        <v>63103</v>
      </c>
      <c r="N53" s="31"/>
      <c r="O53" s="31">
        <v>54407</v>
      </c>
      <c r="P53" s="30">
        <f>(M53-O53)</f>
        <v>8696</v>
      </c>
      <c r="Q53" s="25">
        <f>P53/O53</f>
        <v>0.15983237451063281</v>
      </c>
      <c r="R53" s="146"/>
      <c r="S53" s="146"/>
      <c r="T53" s="146"/>
      <c r="U53" s="146"/>
      <c r="V53" s="146"/>
      <c r="W53" s="146"/>
    </row>
    <row r="54" spans="1:23" ht="27" customHeight="1" x14ac:dyDescent="0.35">
      <c r="A54" s="29">
        <v>89</v>
      </c>
      <c r="B54" s="29" t="s">
        <v>63</v>
      </c>
      <c r="C54" s="46"/>
      <c r="D54" s="44">
        <v>-10899340</v>
      </c>
      <c r="E54" s="17"/>
      <c r="F54" s="44">
        <v>-5202415</v>
      </c>
      <c r="G54" s="30">
        <f>(D54-F54)</f>
        <v>-5696925</v>
      </c>
      <c r="H54" s="25">
        <f>G54/F54</f>
        <v>1.0950539316836507</v>
      </c>
      <c r="I54" s="26"/>
      <c r="J54" s="29">
        <v>99</v>
      </c>
      <c r="K54" s="29" t="s">
        <v>64</v>
      </c>
      <c r="L54" s="135"/>
      <c r="M54" s="33">
        <v>-28071512</v>
      </c>
      <c r="N54" s="31"/>
      <c r="O54" s="33">
        <v>-22903712</v>
      </c>
      <c r="P54" s="30">
        <f>(M54-O54)</f>
        <v>-5167800</v>
      </c>
      <c r="Q54" s="25">
        <f>P54/O54</f>
        <v>0.22563154828352713</v>
      </c>
      <c r="R54" s="146"/>
      <c r="S54" s="146"/>
      <c r="T54" s="146"/>
      <c r="U54" s="146"/>
      <c r="V54" s="146"/>
      <c r="W54" s="146"/>
    </row>
    <row r="55" spans="1:23" ht="27" customHeight="1" x14ac:dyDescent="0.35">
      <c r="A55" s="38"/>
      <c r="B55" s="38"/>
      <c r="C55" s="47"/>
      <c r="D55" s="39"/>
      <c r="E55" s="17"/>
      <c r="F55" s="30"/>
      <c r="G55" s="30"/>
      <c r="H55" s="26"/>
      <c r="I55" s="26"/>
      <c r="J55" s="38"/>
      <c r="K55" s="38"/>
      <c r="L55" s="140"/>
      <c r="M55" s="39"/>
      <c r="N55" s="31"/>
      <c r="O55" s="31"/>
      <c r="P55" s="13"/>
      <c r="Q55" s="13"/>
      <c r="R55" s="146"/>
      <c r="S55" s="146"/>
      <c r="T55" s="146"/>
      <c r="U55" s="146"/>
      <c r="V55" s="146"/>
      <c r="W55" s="146"/>
    </row>
    <row r="56" spans="1:23" ht="27" customHeight="1" x14ac:dyDescent="0.35">
      <c r="A56" s="48"/>
      <c r="B56" s="48"/>
      <c r="C56" s="49"/>
      <c r="D56" s="48"/>
      <c r="E56" s="17"/>
      <c r="F56" s="30"/>
      <c r="G56" s="30"/>
      <c r="H56" s="26"/>
      <c r="I56" s="26"/>
      <c r="J56" s="38"/>
      <c r="K56" s="38"/>
      <c r="L56" s="140"/>
      <c r="M56" s="39"/>
      <c r="N56" s="31"/>
      <c r="O56" s="31"/>
      <c r="P56" s="13"/>
      <c r="Q56" s="35"/>
      <c r="R56" s="27"/>
      <c r="S56" s="146"/>
      <c r="T56" s="146"/>
      <c r="U56" s="146"/>
      <c r="V56" s="146"/>
      <c r="W56" s="146"/>
    </row>
    <row r="57" spans="1:23" ht="27" customHeight="1" x14ac:dyDescent="0.35">
      <c r="A57" s="176"/>
      <c r="B57" s="176"/>
      <c r="C57" s="50"/>
      <c r="D57" s="176"/>
      <c r="E57" s="176"/>
      <c r="F57" s="176"/>
      <c r="G57" s="176"/>
      <c r="H57" s="51"/>
      <c r="I57" s="51"/>
      <c r="J57" s="29"/>
      <c r="K57" s="29"/>
      <c r="L57" s="46"/>
      <c r="M57" s="31"/>
      <c r="N57" s="31"/>
      <c r="O57" s="31"/>
      <c r="P57" s="13"/>
      <c r="Q57" s="13"/>
      <c r="R57" s="146"/>
      <c r="S57" s="146"/>
      <c r="T57" s="146"/>
      <c r="U57" s="146"/>
      <c r="V57" s="146"/>
      <c r="W57" s="146"/>
    </row>
    <row r="58" spans="1:23" ht="23.25" x14ac:dyDescent="0.35">
      <c r="A58" s="176"/>
      <c r="B58" s="176"/>
      <c r="C58" s="50"/>
      <c r="D58" s="176"/>
      <c r="E58" s="176"/>
      <c r="F58" s="176"/>
      <c r="G58" s="176"/>
      <c r="H58" s="51"/>
      <c r="I58" s="51"/>
      <c r="J58" s="29"/>
      <c r="K58" s="29"/>
      <c r="L58" s="46"/>
      <c r="M58" s="31"/>
      <c r="N58" s="31"/>
      <c r="O58" s="31"/>
      <c r="P58" s="13"/>
      <c r="Q58" s="13"/>
      <c r="R58" s="146"/>
      <c r="S58" s="146"/>
      <c r="T58" s="146"/>
      <c r="U58" s="146"/>
      <c r="V58" s="146"/>
      <c r="W58" s="146"/>
    </row>
    <row r="59" spans="1:23" ht="23.25" x14ac:dyDescent="0.35">
      <c r="A59" s="194"/>
      <c r="B59" s="194"/>
      <c r="C59" s="52"/>
      <c r="D59" s="52"/>
      <c r="E59" s="52"/>
      <c r="F59" s="52"/>
      <c r="G59" s="52"/>
      <c r="H59" s="52"/>
      <c r="I59" s="52"/>
      <c r="J59" s="52"/>
      <c r="K59" s="29"/>
      <c r="L59" s="46"/>
      <c r="M59" s="31"/>
      <c r="N59" s="31"/>
      <c r="O59" s="31"/>
      <c r="P59" s="13"/>
      <c r="Q59" s="13"/>
      <c r="R59" s="146"/>
      <c r="S59" s="146"/>
      <c r="T59" s="146"/>
      <c r="U59" s="146"/>
      <c r="V59" s="146"/>
      <c r="W59" s="146"/>
    </row>
    <row r="60" spans="1:23" ht="30" customHeight="1" x14ac:dyDescent="0.4">
      <c r="A60" s="190" t="s">
        <v>107</v>
      </c>
      <c r="B60" s="190"/>
      <c r="C60" s="190"/>
      <c r="D60" s="190"/>
      <c r="E60" s="190"/>
      <c r="F60" s="190"/>
      <c r="G60" s="190"/>
      <c r="H60" s="190"/>
      <c r="I60" s="53"/>
      <c r="J60" s="192" t="s">
        <v>65</v>
      </c>
      <c r="K60" s="192"/>
      <c r="L60" s="192"/>
      <c r="M60" s="192"/>
      <c r="N60" s="192"/>
      <c r="O60" s="192"/>
      <c r="P60" s="192"/>
      <c r="Q60" s="192"/>
      <c r="R60" s="146"/>
      <c r="S60" s="146"/>
      <c r="T60" s="146"/>
      <c r="U60" s="146"/>
      <c r="V60" s="146"/>
      <c r="W60" s="146"/>
    </row>
    <row r="61" spans="1:23" ht="26.25" customHeight="1" x14ac:dyDescent="0.35">
      <c r="A61" s="191" t="s">
        <v>108</v>
      </c>
      <c r="B61" s="191"/>
      <c r="C61" s="191"/>
      <c r="D61" s="191"/>
      <c r="E61" s="191"/>
      <c r="F61" s="191"/>
      <c r="G61" s="191"/>
      <c r="H61" s="191"/>
      <c r="I61" s="54"/>
      <c r="J61" s="193" t="s">
        <v>98</v>
      </c>
      <c r="K61" s="193"/>
      <c r="L61" s="193"/>
      <c r="M61" s="193"/>
      <c r="N61" s="193"/>
      <c r="O61" s="193"/>
      <c r="P61" s="193"/>
      <c r="Q61" s="193"/>
      <c r="R61" s="146"/>
      <c r="S61" s="146"/>
      <c r="T61" s="146"/>
      <c r="U61" s="146"/>
      <c r="V61" s="146"/>
      <c r="W61" s="146"/>
    </row>
    <row r="62" spans="1:23" ht="26.25" x14ac:dyDescent="0.4">
      <c r="A62" s="191" t="s">
        <v>66</v>
      </c>
      <c r="B62" s="191"/>
      <c r="C62" s="191"/>
      <c r="D62" s="191"/>
      <c r="E62" s="191"/>
      <c r="F62" s="191"/>
      <c r="G62" s="191"/>
      <c r="H62" s="191"/>
      <c r="I62" s="55"/>
      <c r="J62" s="193" t="s">
        <v>67</v>
      </c>
      <c r="K62" s="193"/>
      <c r="L62" s="193"/>
      <c r="M62" s="193"/>
      <c r="N62" s="193"/>
      <c r="O62" s="193"/>
      <c r="P62" s="193"/>
      <c r="Q62" s="193"/>
      <c r="R62" s="146"/>
      <c r="S62" s="146"/>
      <c r="T62" s="146"/>
      <c r="U62" s="146"/>
      <c r="V62" s="146"/>
      <c r="W62" s="146"/>
    </row>
    <row r="63" spans="1:23" ht="26.25" x14ac:dyDescent="0.4">
      <c r="A63" s="17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7"/>
      <c r="O63" s="56"/>
      <c r="P63" s="13"/>
      <c r="Q63" s="13"/>
      <c r="R63" s="146"/>
      <c r="S63" s="146"/>
      <c r="T63" s="146"/>
      <c r="U63" s="146"/>
      <c r="V63" s="146"/>
      <c r="W63" s="146"/>
    </row>
    <row r="64" spans="1:23" ht="25.5" x14ac:dyDescent="0.3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7"/>
      <c r="M64" s="57"/>
      <c r="N64" s="59"/>
      <c r="O64" s="57"/>
      <c r="P64" s="13"/>
      <c r="Q64" s="13"/>
      <c r="R64" s="146"/>
      <c r="S64" s="146"/>
      <c r="T64" s="146"/>
      <c r="U64" s="146"/>
      <c r="V64" s="146"/>
      <c r="W64" s="146"/>
    </row>
    <row r="65" spans="1:23" ht="26.25" x14ac:dyDescent="0.4">
      <c r="A65" s="190" t="s">
        <v>68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46"/>
      <c r="S65" s="146"/>
      <c r="T65" s="146"/>
      <c r="U65" s="146"/>
      <c r="V65" s="146"/>
      <c r="W65" s="146"/>
    </row>
    <row r="66" spans="1:23" ht="25.5" x14ac:dyDescent="0.35">
      <c r="A66" s="191" t="s">
        <v>99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46"/>
      <c r="S66" s="146"/>
      <c r="T66" s="146"/>
      <c r="U66" s="146"/>
      <c r="V66" s="146"/>
      <c r="W66" s="146"/>
    </row>
    <row r="67" spans="1:23" ht="25.5" x14ac:dyDescent="0.35">
      <c r="A67" s="191" t="s">
        <v>100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46"/>
      <c r="S67" s="146"/>
      <c r="T67" s="146"/>
      <c r="U67" s="146"/>
      <c r="V67" s="146"/>
      <c r="W67" s="146"/>
    </row>
    <row r="68" spans="1:23" ht="27.75" x14ac:dyDescent="0.4">
      <c r="A68" s="60"/>
      <c r="B68" s="60"/>
      <c r="C68" s="148"/>
      <c r="D68" s="61"/>
      <c r="E68" s="61"/>
      <c r="F68" s="61"/>
      <c r="G68" s="61"/>
      <c r="H68" s="149"/>
      <c r="I68" s="149"/>
      <c r="J68" s="61"/>
      <c r="K68" s="61"/>
      <c r="L68" s="150"/>
      <c r="M68" s="61"/>
      <c r="N68" s="151"/>
      <c r="O68" s="61"/>
      <c r="P68" s="146"/>
      <c r="Q68" s="149"/>
      <c r="R68" s="146"/>
      <c r="S68" s="146"/>
      <c r="T68" s="146"/>
      <c r="U68" s="146"/>
      <c r="V68" s="146"/>
      <c r="W68" s="146"/>
    </row>
    <row r="69" spans="1:23" ht="30" x14ac:dyDescent="0.4">
      <c r="A69" s="62"/>
      <c r="B69" s="62"/>
      <c r="C69" s="152"/>
      <c r="D69" s="62"/>
      <c r="E69" s="62"/>
      <c r="F69" s="63"/>
      <c r="G69" s="63"/>
      <c r="H69" s="149"/>
      <c r="I69" s="149"/>
      <c r="J69" s="64"/>
      <c r="K69" s="64"/>
      <c r="L69" s="153"/>
      <c r="M69" s="151"/>
      <c r="N69" s="65"/>
      <c r="O69" s="154"/>
      <c r="P69" s="146"/>
      <c r="Q69" s="149"/>
      <c r="R69" s="146"/>
      <c r="S69" s="146"/>
      <c r="T69" s="146"/>
      <c r="U69" s="146"/>
      <c r="V69" s="146"/>
      <c r="W69" s="146"/>
    </row>
    <row r="70" spans="1:23" ht="30" x14ac:dyDescent="0.4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6"/>
      <c r="O70" s="65"/>
      <c r="P70" s="146"/>
      <c r="Q70" s="149"/>
      <c r="R70" s="146"/>
      <c r="S70" s="146"/>
      <c r="T70" s="146"/>
      <c r="U70" s="146"/>
      <c r="V70" s="146"/>
      <c r="W70" s="146"/>
    </row>
    <row r="71" spans="1:23" ht="27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146"/>
      <c r="Q71" s="149"/>
      <c r="R71" s="146"/>
      <c r="S71" s="146"/>
      <c r="T71" s="146"/>
      <c r="U71" s="146"/>
      <c r="V71" s="146"/>
      <c r="W71" s="146"/>
    </row>
    <row r="72" spans="1:23" ht="27" x14ac:dyDescent="0.3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146"/>
      <c r="O72" s="66"/>
      <c r="P72" s="146"/>
      <c r="Q72" s="149"/>
      <c r="R72" s="146"/>
      <c r="S72" s="146"/>
      <c r="T72" s="146"/>
      <c r="U72" s="146"/>
      <c r="V72" s="146"/>
      <c r="W72" s="146"/>
    </row>
    <row r="73" spans="1:23" x14ac:dyDescent="0.2">
      <c r="A73" s="146"/>
      <c r="B73" s="146"/>
      <c r="C73" s="155"/>
      <c r="D73" s="146"/>
      <c r="E73" s="146"/>
      <c r="H73" s="149"/>
      <c r="I73" s="149"/>
      <c r="J73" s="146"/>
      <c r="K73" s="146"/>
      <c r="L73" s="155"/>
      <c r="M73" s="146"/>
      <c r="N73" s="146"/>
      <c r="P73" s="146"/>
      <c r="Q73" s="149"/>
      <c r="R73" s="146"/>
      <c r="S73" s="146"/>
      <c r="T73" s="146"/>
      <c r="U73" s="146"/>
      <c r="V73" s="146"/>
      <c r="W73" s="146"/>
    </row>
    <row r="74" spans="1:23" x14ac:dyDescent="0.2">
      <c r="A74" s="146"/>
      <c r="B74" s="146"/>
      <c r="C74" s="155"/>
      <c r="D74" s="146"/>
      <c r="E74" s="146"/>
      <c r="H74" s="149"/>
      <c r="I74" s="149"/>
      <c r="J74" s="146"/>
      <c r="K74" s="146"/>
      <c r="L74" s="155"/>
      <c r="M74" s="146"/>
      <c r="N74" s="146"/>
      <c r="P74" s="146"/>
      <c r="Q74" s="149"/>
      <c r="R74" s="146"/>
      <c r="S74" s="146"/>
      <c r="T74" s="146"/>
      <c r="U74" s="146"/>
      <c r="V74" s="146"/>
      <c r="W74" s="146"/>
    </row>
    <row r="75" spans="1:23" x14ac:dyDescent="0.2">
      <c r="A75" s="146"/>
      <c r="B75" s="146"/>
      <c r="C75" s="155"/>
      <c r="D75" s="146"/>
      <c r="E75" s="146"/>
      <c r="H75" s="149"/>
      <c r="I75" s="149"/>
      <c r="J75" s="146"/>
      <c r="K75" s="146"/>
      <c r="L75" s="155"/>
      <c r="M75" s="146"/>
      <c r="N75" s="146"/>
      <c r="P75" s="146"/>
      <c r="Q75" s="149"/>
      <c r="R75" s="146"/>
      <c r="S75" s="146"/>
      <c r="T75" s="146"/>
      <c r="U75" s="146"/>
      <c r="V75" s="146"/>
      <c r="W75" s="146"/>
    </row>
    <row r="76" spans="1:23" x14ac:dyDescent="0.2">
      <c r="A76" s="146"/>
      <c r="B76" s="146"/>
      <c r="C76" s="155"/>
      <c r="D76" s="146"/>
      <c r="E76" s="146"/>
      <c r="H76" s="149"/>
      <c r="I76" s="149"/>
      <c r="J76" s="146"/>
      <c r="K76" s="146"/>
      <c r="L76" s="155"/>
      <c r="M76" s="146"/>
      <c r="N76" s="146"/>
      <c r="P76" s="146"/>
      <c r="Q76" s="149"/>
      <c r="R76" s="146"/>
      <c r="S76" s="146"/>
      <c r="T76" s="146"/>
      <c r="U76" s="146"/>
      <c r="V76" s="146"/>
      <c r="W76" s="146"/>
    </row>
    <row r="77" spans="1:23" x14ac:dyDescent="0.2">
      <c r="A77" s="146"/>
      <c r="B77" s="146"/>
      <c r="C77" s="155"/>
      <c r="D77" s="146"/>
      <c r="E77" s="146"/>
      <c r="H77" s="149"/>
      <c r="I77" s="149"/>
      <c r="J77" s="146"/>
      <c r="K77" s="146"/>
      <c r="L77" s="155"/>
      <c r="M77" s="146"/>
      <c r="N77" s="146"/>
      <c r="P77" s="146"/>
      <c r="Q77" s="149"/>
      <c r="R77" s="146"/>
      <c r="S77" s="146"/>
      <c r="T77" s="146"/>
      <c r="U77" s="146"/>
      <c r="V77" s="146"/>
      <c r="W77" s="146"/>
    </row>
    <row r="78" spans="1:23" x14ac:dyDescent="0.2">
      <c r="A78" s="146"/>
      <c r="B78" s="146"/>
      <c r="C78" s="155"/>
      <c r="D78" s="146"/>
      <c r="E78" s="146"/>
      <c r="H78" s="149"/>
      <c r="I78" s="149"/>
      <c r="J78" s="146"/>
      <c r="K78" s="146"/>
      <c r="L78" s="155"/>
      <c r="M78" s="146"/>
      <c r="N78" s="146"/>
      <c r="P78" s="146"/>
      <c r="Q78" s="149"/>
      <c r="R78" s="146"/>
      <c r="S78" s="146"/>
      <c r="T78" s="146"/>
      <c r="U78" s="146"/>
      <c r="V78" s="146"/>
      <c r="W78" s="146"/>
    </row>
    <row r="79" spans="1:23" x14ac:dyDescent="0.2">
      <c r="A79" s="157"/>
      <c r="B79" s="158"/>
      <c r="C79" s="159"/>
      <c r="D79" s="160"/>
      <c r="E79" s="160"/>
      <c r="F79" s="161"/>
      <c r="G79" s="161"/>
      <c r="H79" s="149"/>
      <c r="I79" s="149"/>
      <c r="J79" s="146"/>
      <c r="K79" s="146"/>
      <c r="L79" s="155"/>
      <c r="M79" s="146"/>
      <c r="N79" s="146"/>
      <c r="P79" s="146"/>
      <c r="Q79" s="149"/>
      <c r="R79" s="146"/>
      <c r="S79" s="146"/>
      <c r="T79" s="146"/>
      <c r="U79" s="146"/>
      <c r="V79" s="146"/>
      <c r="W79" s="146"/>
    </row>
    <row r="80" spans="1:23" x14ac:dyDescent="0.2">
      <c r="A80" s="157"/>
      <c r="B80" s="158"/>
      <c r="C80" s="159"/>
      <c r="D80" s="160"/>
      <c r="E80" s="160"/>
      <c r="F80" s="161"/>
      <c r="G80" s="161"/>
      <c r="H80" s="149"/>
      <c r="I80" s="149"/>
      <c r="J80" s="146"/>
      <c r="K80" s="146"/>
      <c r="L80" s="155"/>
      <c r="M80" s="146"/>
      <c r="N80" s="146"/>
      <c r="P80" s="146"/>
      <c r="Q80" s="149"/>
      <c r="R80" s="146"/>
      <c r="S80" s="146"/>
      <c r="T80" s="146"/>
      <c r="U80" s="146"/>
      <c r="V80" s="146"/>
      <c r="W80" s="146"/>
    </row>
    <row r="81" spans="1:23" x14ac:dyDescent="0.2">
      <c r="A81" s="157"/>
      <c r="B81" s="158"/>
      <c r="C81" s="159"/>
      <c r="D81" s="160"/>
      <c r="E81" s="160"/>
      <c r="F81" s="161"/>
      <c r="G81" s="161"/>
      <c r="H81" s="149"/>
      <c r="I81" s="149"/>
      <c r="J81" s="146"/>
      <c r="K81" s="146"/>
      <c r="L81" s="155"/>
      <c r="M81" s="146"/>
      <c r="N81" s="146"/>
      <c r="P81" s="146"/>
      <c r="Q81" s="149"/>
      <c r="R81" s="146"/>
      <c r="S81" s="146"/>
      <c r="T81" s="146"/>
      <c r="U81" s="146"/>
      <c r="V81" s="146"/>
      <c r="W81" s="146"/>
    </row>
    <row r="82" spans="1:23" x14ac:dyDescent="0.2">
      <c r="A82" s="157"/>
      <c r="B82" s="158"/>
      <c r="C82" s="159"/>
      <c r="D82" s="160"/>
      <c r="E82" s="160"/>
      <c r="F82" s="161"/>
      <c r="G82" s="161"/>
      <c r="H82" s="149"/>
      <c r="I82" s="149"/>
      <c r="J82" s="146"/>
      <c r="K82" s="146"/>
      <c r="L82" s="155"/>
      <c r="M82" s="146"/>
      <c r="N82" s="146"/>
      <c r="P82" s="146"/>
      <c r="Q82" s="149"/>
      <c r="R82" s="146"/>
      <c r="S82" s="146"/>
      <c r="T82" s="146"/>
      <c r="U82" s="146"/>
      <c r="V82" s="146"/>
      <c r="W82" s="146"/>
    </row>
    <row r="83" spans="1:23" x14ac:dyDescent="0.2">
      <c r="A83" s="157"/>
      <c r="B83" s="158"/>
      <c r="C83" s="159"/>
      <c r="D83" s="160"/>
      <c r="E83" s="160"/>
      <c r="F83" s="161"/>
      <c r="G83" s="161"/>
      <c r="H83" s="149"/>
      <c r="I83" s="149"/>
      <c r="J83" s="146"/>
      <c r="K83" s="146"/>
      <c r="L83" s="155"/>
      <c r="M83" s="146"/>
      <c r="N83" s="146"/>
      <c r="P83" s="146"/>
      <c r="Q83" s="149"/>
      <c r="R83" s="146"/>
      <c r="S83" s="146"/>
      <c r="T83" s="146"/>
      <c r="U83" s="146"/>
      <c r="V83" s="146"/>
      <c r="W83" s="146"/>
    </row>
    <row r="84" spans="1:23" x14ac:dyDescent="0.2">
      <c r="A84" s="157"/>
      <c r="B84" s="158"/>
      <c r="C84" s="159"/>
      <c r="D84" s="160"/>
      <c r="E84" s="160"/>
      <c r="F84" s="161"/>
      <c r="G84" s="161"/>
      <c r="H84" s="149"/>
      <c r="I84" s="149"/>
      <c r="J84" s="146"/>
      <c r="K84" s="146"/>
      <c r="L84" s="155"/>
      <c r="M84" s="146"/>
      <c r="N84" s="146"/>
      <c r="P84" s="146"/>
      <c r="Q84" s="149"/>
      <c r="R84" s="146"/>
      <c r="S84" s="146"/>
      <c r="T84" s="146"/>
      <c r="U84" s="146"/>
      <c r="V84" s="146"/>
      <c r="W84" s="146"/>
    </row>
    <row r="85" spans="1:23" x14ac:dyDescent="0.2">
      <c r="A85" s="157"/>
      <c r="B85" s="158"/>
      <c r="C85" s="159"/>
      <c r="D85" s="160"/>
      <c r="E85" s="160"/>
      <c r="F85" s="161"/>
      <c r="G85" s="161"/>
      <c r="H85" s="149"/>
      <c r="I85" s="149"/>
      <c r="J85" s="146"/>
      <c r="K85" s="146"/>
      <c r="L85" s="155"/>
      <c r="M85" s="146"/>
      <c r="N85" s="146"/>
      <c r="P85" s="146"/>
      <c r="Q85" s="149"/>
      <c r="R85" s="146"/>
      <c r="S85" s="146"/>
      <c r="T85" s="146"/>
      <c r="U85" s="146"/>
      <c r="V85" s="146"/>
      <c r="W85" s="146"/>
    </row>
    <row r="86" spans="1:23" x14ac:dyDescent="0.2">
      <c r="A86" s="157"/>
      <c r="B86" s="158"/>
      <c r="C86" s="159"/>
      <c r="D86" s="160"/>
      <c r="E86" s="160"/>
      <c r="F86" s="161"/>
      <c r="G86" s="161"/>
      <c r="H86" s="149"/>
      <c r="I86" s="149"/>
      <c r="J86" s="146"/>
      <c r="K86" s="146"/>
      <c r="L86" s="155"/>
      <c r="M86" s="146"/>
      <c r="N86" s="146"/>
      <c r="P86" s="146"/>
      <c r="Q86" s="149"/>
      <c r="R86" s="146"/>
      <c r="S86" s="146"/>
      <c r="T86" s="146"/>
      <c r="U86" s="146"/>
      <c r="V86" s="146"/>
      <c r="W86" s="146"/>
    </row>
    <row r="87" spans="1:23" x14ac:dyDescent="0.2">
      <c r="A87" s="157"/>
      <c r="B87" s="158"/>
      <c r="C87" s="159"/>
      <c r="D87" s="160"/>
      <c r="E87" s="160"/>
      <c r="F87" s="161"/>
      <c r="G87" s="161"/>
      <c r="H87" s="149"/>
      <c r="I87" s="149"/>
      <c r="J87" s="146"/>
      <c r="K87" s="146"/>
      <c r="L87" s="155"/>
      <c r="M87" s="146"/>
      <c r="N87" s="146"/>
      <c r="P87" s="146"/>
      <c r="Q87" s="149"/>
      <c r="R87" s="146"/>
      <c r="S87" s="146"/>
      <c r="T87" s="146"/>
      <c r="U87" s="146"/>
      <c r="V87" s="146"/>
      <c r="W87" s="146"/>
    </row>
    <row r="88" spans="1:23" x14ac:dyDescent="0.2">
      <c r="A88" s="157"/>
      <c r="B88" s="158"/>
      <c r="C88" s="159"/>
      <c r="D88" s="160"/>
      <c r="E88" s="160"/>
      <c r="F88" s="161"/>
      <c r="G88" s="161"/>
      <c r="H88" s="149"/>
      <c r="I88" s="149"/>
      <c r="J88" s="146"/>
      <c r="K88" s="146"/>
      <c r="L88" s="155"/>
      <c r="M88" s="146"/>
      <c r="N88" s="146"/>
      <c r="P88" s="146"/>
      <c r="Q88" s="149"/>
      <c r="R88" s="146"/>
      <c r="S88" s="146"/>
      <c r="T88" s="146"/>
      <c r="U88" s="146"/>
      <c r="V88" s="146"/>
      <c r="W88" s="146"/>
    </row>
    <row r="89" spans="1:23" x14ac:dyDescent="0.2">
      <c r="A89" s="157"/>
      <c r="B89" s="158"/>
      <c r="C89" s="159"/>
      <c r="D89" s="160"/>
      <c r="E89" s="160"/>
      <c r="F89" s="161"/>
      <c r="G89" s="161"/>
      <c r="H89" s="149"/>
      <c r="I89" s="149"/>
      <c r="J89" s="146"/>
      <c r="K89" s="146"/>
      <c r="L89" s="155"/>
      <c r="M89" s="146"/>
      <c r="N89" s="146"/>
      <c r="P89" s="146"/>
      <c r="Q89" s="149"/>
      <c r="R89" s="146"/>
      <c r="S89" s="146"/>
      <c r="T89" s="146"/>
      <c r="U89" s="146"/>
      <c r="V89" s="146"/>
      <c r="W89" s="146"/>
    </row>
    <row r="90" spans="1:23" x14ac:dyDescent="0.2">
      <c r="A90" s="157"/>
      <c r="B90" s="158"/>
      <c r="C90" s="159"/>
      <c r="D90" s="160"/>
      <c r="E90" s="160"/>
      <c r="F90" s="161"/>
      <c r="G90" s="161"/>
      <c r="H90" s="149"/>
      <c r="I90" s="149"/>
      <c r="J90" s="146"/>
      <c r="K90" s="146"/>
      <c r="L90" s="155"/>
      <c r="M90" s="146"/>
      <c r="N90" s="146"/>
      <c r="P90" s="146"/>
      <c r="Q90" s="149"/>
      <c r="R90" s="146"/>
      <c r="S90" s="146"/>
      <c r="T90" s="146"/>
      <c r="U90" s="146"/>
      <c r="V90" s="146"/>
      <c r="W90" s="146"/>
    </row>
    <row r="91" spans="1:23" x14ac:dyDescent="0.2">
      <c r="A91" s="157"/>
      <c r="B91" s="158"/>
      <c r="C91" s="159"/>
      <c r="D91" s="160"/>
      <c r="E91" s="160"/>
      <c r="F91" s="161"/>
      <c r="G91" s="161"/>
      <c r="H91" s="149"/>
      <c r="I91" s="149"/>
      <c r="J91" s="146"/>
      <c r="K91" s="146"/>
      <c r="L91" s="155"/>
      <c r="M91" s="146"/>
      <c r="N91" s="146"/>
      <c r="P91" s="146"/>
      <c r="Q91" s="149"/>
      <c r="R91" s="146"/>
      <c r="S91" s="146"/>
      <c r="T91" s="146"/>
      <c r="U91" s="146"/>
      <c r="V91" s="146"/>
      <c r="W91" s="146"/>
    </row>
    <row r="92" spans="1:23" x14ac:dyDescent="0.2">
      <c r="A92" s="157"/>
      <c r="B92" s="158"/>
      <c r="C92" s="159"/>
      <c r="D92" s="160"/>
      <c r="E92" s="160"/>
      <c r="F92" s="161"/>
      <c r="G92" s="161"/>
      <c r="H92" s="149"/>
      <c r="I92" s="149"/>
      <c r="J92" s="146"/>
      <c r="K92" s="146"/>
      <c r="L92" s="155"/>
      <c r="M92" s="146"/>
      <c r="N92" s="146"/>
      <c r="P92" s="146"/>
      <c r="Q92" s="146"/>
      <c r="R92" s="146"/>
      <c r="S92" s="146"/>
      <c r="T92" s="146"/>
      <c r="U92" s="146"/>
      <c r="V92" s="146"/>
      <c r="W92" s="146"/>
    </row>
    <row r="93" spans="1:23" x14ac:dyDescent="0.2">
      <c r="A93" s="157"/>
      <c r="B93" s="158"/>
      <c r="C93" s="159"/>
      <c r="D93" s="160"/>
      <c r="E93" s="160"/>
      <c r="F93" s="161"/>
      <c r="G93" s="161"/>
      <c r="H93" s="149"/>
      <c r="I93" s="149"/>
      <c r="J93" s="146"/>
      <c r="K93" s="146"/>
      <c r="L93" s="155"/>
      <c r="M93" s="146"/>
      <c r="N93" s="146"/>
      <c r="P93" s="146"/>
      <c r="Q93" s="146"/>
      <c r="R93" s="146"/>
      <c r="S93" s="146"/>
      <c r="T93" s="146"/>
      <c r="U93" s="146"/>
      <c r="V93" s="146"/>
      <c r="W93" s="146"/>
    </row>
    <row r="94" spans="1:23" x14ac:dyDescent="0.2">
      <c r="A94" s="157"/>
      <c r="B94" s="158"/>
      <c r="C94" s="159"/>
      <c r="D94" s="160"/>
      <c r="E94" s="160"/>
      <c r="F94" s="161"/>
      <c r="G94" s="161"/>
      <c r="H94" s="149"/>
      <c r="I94" s="149"/>
      <c r="J94" s="146"/>
      <c r="K94" s="146"/>
      <c r="L94" s="155"/>
      <c r="M94" s="146"/>
      <c r="N94" s="146"/>
      <c r="P94" s="146"/>
      <c r="Q94" s="146"/>
      <c r="R94" s="146"/>
      <c r="S94" s="146"/>
      <c r="T94" s="146"/>
      <c r="U94" s="146"/>
      <c r="V94" s="146"/>
      <c r="W94" s="146"/>
    </row>
    <row r="95" spans="1:23" x14ac:dyDescent="0.2">
      <c r="A95" s="157"/>
      <c r="B95" s="158"/>
      <c r="C95" s="159"/>
      <c r="D95" s="160"/>
      <c r="E95" s="160"/>
      <c r="F95" s="161"/>
      <c r="G95" s="161"/>
      <c r="H95" s="149"/>
      <c r="I95" s="149"/>
      <c r="J95" s="146"/>
      <c r="K95" s="146"/>
      <c r="L95" s="155"/>
      <c r="M95" s="146"/>
      <c r="N95" s="146"/>
      <c r="P95" s="146"/>
      <c r="Q95" s="146"/>
      <c r="R95" s="146"/>
      <c r="S95" s="146"/>
      <c r="T95" s="146"/>
      <c r="U95" s="146"/>
      <c r="V95" s="146"/>
      <c r="W95" s="146"/>
    </row>
    <row r="96" spans="1:23" x14ac:dyDescent="0.2">
      <c r="A96" s="157"/>
      <c r="B96" s="158"/>
      <c r="C96" s="159"/>
      <c r="D96" s="160"/>
      <c r="E96" s="160"/>
      <c r="F96" s="161"/>
      <c r="G96" s="161"/>
      <c r="H96" s="149"/>
      <c r="I96" s="149"/>
      <c r="J96" s="146"/>
      <c r="K96" s="146"/>
      <c r="L96" s="155"/>
      <c r="M96" s="146"/>
      <c r="N96" s="146"/>
      <c r="P96" s="146"/>
      <c r="Q96" s="146"/>
      <c r="R96" s="146"/>
      <c r="S96" s="146"/>
      <c r="T96" s="146"/>
      <c r="U96" s="146"/>
      <c r="V96" s="146"/>
      <c r="W96" s="146"/>
    </row>
    <row r="97" spans="1:23" x14ac:dyDescent="0.2">
      <c r="A97" s="157"/>
      <c r="B97" s="158"/>
      <c r="C97" s="159"/>
      <c r="D97" s="160"/>
      <c r="E97" s="160"/>
      <c r="F97" s="161"/>
      <c r="G97" s="161"/>
      <c r="H97" s="149"/>
      <c r="I97" s="149"/>
      <c r="J97" s="146"/>
      <c r="K97" s="146"/>
      <c r="L97" s="155"/>
      <c r="M97" s="146"/>
      <c r="N97" s="146"/>
      <c r="P97" s="146"/>
      <c r="Q97" s="146"/>
      <c r="R97" s="146"/>
      <c r="S97" s="146"/>
      <c r="T97" s="146"/>
      <c r="U97" s="146"/>
      <c r="V97" s="146"/>
      <c r="W97" s="146"/>
    </row>
    <row r="98" spans="1:23" x14ac:dyDescent="0.2">
      <c r="A98" s="157"/>
      <c r="B98" s="158"/>
      <c r="C98" s="159"/>
      <c r="D98" s="160"/>
      <c r="E98" s="160"/>
      <c r="F98" s="161"/>
      <c r="G98" s="161"/>
      <c r="H98" s="149"/>
      <c r="I98" s="149"/>
      <c r="J98" s="146"/>
      <c r="K98" s="146"/>
      <c r="L98" s="155"/>
      <c r="M98" s="146"/>
      <c r="N98" s="146"/>
      <c r="P98" s="146"/>
      <c r="Q98" s="146"/>
      <c r="R98" s="146"/>
      <c r="S98" s="146"/>
      <c r="T98" s="146"/>
      <c r="U98" s="146"/>
      <c r="V98" s="146"/>
      <c r="W98" s="146"/>
    </row>
    <row r="99" spans="1:23" x14ac:dyDescent="0.2">
      <c r="A99" s="157"/>
      <c r="B99" s="158"/>
      <c r="C99" s="159"/>
      <c r="D99" s="160"/>
      <c r="E99" s="160"/>
      <c r="F99" s="161"/>
      <c r="G99" s="161"/>
      <c r="H99" s="149"/>
      <c r="I99" s="149"/>
      <c r="J99" s="146"/>
      <c r="K99" s="146"/>
      <c r="L99" s="155"/>
      <c r="M99" s="146"/>
      <c r="N99" s="146"/>
      <c r="P99" s="146"/>
      <c r="Q99" s="146"/>
      <c r="R99" s="146"/>
      <c r="S99" s="146"/>
      <c r="T99" s="146"/>
      <c r="U99" s="146"/>
      <c r="V99" s="146"/>
      <c r="W99" s="146"/>
    </row>
    <row r="100" spans="1:23" x14ac:dyDescent="0.2">
      <c r="A100" s="157"/>
      <c r="B100" s="158"/>
      <c r="C100" s="159"/>
      <c r="D100" s="160"/>
      <c r="E100" s="160"/>
      <c r="F100" s="161"/>
      <c r="G100" s="161"/>
      <c r="H100" s="149"/>
      <c r="I100" s="149"/>
      <c r="J100" s="146"/>
      <c r="K100" s="146"/>
      <c r="L100" s="155"/>
      <c r="M100" s="146"/>
      <c r="N100" s="146"/>
      <c r="P100" s="146"/>
      <c r="Q100" s="146"/>
      <c r="R100" s="146"/>
      <c r="S100" s="146"/>
      <c r="T100" s="146"/>
      <c r="U100" s="146"/>
      <c r="V100" s="146"/>
      <c r="W100" s="146"/>
    </row>
    <row r="101" spans="1:23" x14ac:dyDescent="0.2">
      <c r="A101" s="157"/>
      <c r="B101" s="158"/>
      <c r="C101" s="159"/>
      <c r="D101" s="160"/>
      <c r="E101" s="160"/>
      <c r="F101" s="161"/>
      <c r="G101" s="161"/>
      <c r="H101" s="149"/>
      <c r="I101" s="149"/>
      <c r="J101" s="146"/>
      <c r="K101" s="146"/>
      <c r="L101" s="155"/>
      <c r="M101" s="146"/>
      <c r="P101" s="146"/>
      <c r="Q101" s="146"/>
      <c r="R101" s="146"/>
      <c r="S101" s="146"/>
      <c r="T101" s="146"/>
      <c r="U101" s="146"/>
      <c r="V101" s="146"/>
      <c r="W101" s="146"/>
    </row>
    <row r="102" spans="1:23" x14ac:dyDescent="0.2">
      <c r="P102" s="146"/>
      <c r="Q102" s="146"/>
      <c r="R102" s="146"/>
      <c r="S102" s="146"/>
      <c r="T102" s="146"/>
      <c r="U102" s="146"/>
      <c r="V102" s="146"/>
      <c r="W102" s="146"/>
    </row>
    <row r="103" spans="1:23" x14ac:dyDescent="0.2">
      <c r="Q103" s="146"/>
      <c r="R103" s="146"/>
    </row>
    <row r="1529" spans="3:15" x14ac:dyDescent="0.2">
      <c r="C1529"/>
      <c r="D1529"/>
      <c r="E1529" s="162" t="e">
        <f>VLOOKUP(A1529,#REF!,11,0)+1</f>
        <v>#REF!</v>
      </c>
      <c r="F1529"/>
      <c r="G1529"/>
      <c r="H1529"/>
      <c r="I1529"/>
      <c r="L1529"/>
      <c r="M1529"/>
      <c r="N1529"/>
      <c r="O1529"/>
    </row>
    <row r="1536" spans="3:15" x14ac:dyDescent="0.2">
      <c r="C1536"/>
      <c r="D1536"/>
      <c r="E1536" s="162" t="e">
        <f>VLOOKUP(A1536,#REF!,11,0)</f>
        <v>#REF!</v>
      </c>
      <c r="F1536"/>
      <c r="G1536"/>
      <c r="H1536"/>
      <c r="I1536"/>
      <c r="L1536"/>
      <c r="M1536"/>
      <c r="N1536"/>
      <c r="O1536"/>
    </row>
    <row r="2084" spans="3:15" x14ac:dyDescent="0.2">
      <c r="C2084"/>
      <c r="D2084"/>
      <c r="E2084" s="162" t="e">
        <f>VLOOKUP(A2084,#REF!,11,0)</f>
        <v>#REF!</v>
      </c>
      <c r="F2084"/>
      <c r="G2084"/>
      <c r="H2084"/>
      <c r="I2084"/>
      <c r="L2084"/>
      <c r="M2084"/>
      <c r="N2084"/>
      <c r="O2084"/>
    </row>
  </sheetData>
  <sheetProtection algorithmName="SHA-512" hashValue="O8OVB6D4OfqAd/3hFtQmXwJvLgvFDtdXfn7rrODi1PtKjn3I60tv4jIji0kiJZHSuZyhFkp9L2lu2JdoAN/aSw==" saltValue="5F6WxHcN+dvWtrdjXpmV/Q==" spinCount="100000" sheet="1" objects="1" scenarios="1"/>
  <mergeCells count="15">
    <mergeCell ref="A59:B59"/>
    <mergeCell ref="A1:Q1"/>
    <mergeCell ref="A2:Q2"/>
    <mergeCell ref="A3:Q3"/>
    <mergeCell ref="A4:Q4"/>
    <mergeCell ref="A5:Q5"/>
    <mergeCell ref="A65:Q65"/>
    <mergeCell ref="A66:Q66"/>
    <mergeCell ref="A67:Q67"/>
    <mergeCell ref="A60:H60"/>
    <mergeCell ref="J60:Q60"/>
    <mergeCell ref="A61:H61"/>
    <mergeCell ref="J61:Q61"/>
    <mergeCell ref="A62:H62"/>
    <mergeCell ref="J62:Q62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6F1D-4EB2-4D74-B031-83CA73753247}">
  <sheetPr>
    <tabColor theme="9" tint="-0.249977111117893"/>
  </sheetPr>
  <dimension ref="A1:IN274"/>
  <sheetViews>
    <sheetView tabSelected="1" view="pageBreakPreview" zoomScale="80" zoomScaleNormal="80" zoomScaleSheetLayoutView="80" workbookViewId="0">
      <selection activeCell="A5" sqref="A5:H5"/>
    </sheetView>
  </sheetViews>
  <sheetFormatPr baseColWidth="10" defaultRowHeight="12.75" x14ac:dyDescent="0.2"/>
  <cols>
    <col min="1" max="1" width="15.5703125" style="157" customWidth="1"/>
    <col min="2" max="2" width="52.5703125" style="158" customWidth="1"/>
    <col min="3" max="3" width="9" style="159" customWidth="1"/>
    <col min="4" max="4" width="20.7109375" style="146" customWidth="1"/>
    <col min="5" max="5" width="3.42578125" style="146" customWidth="1"/>
    <col min="6" max="7" width="20.7109375" style="146" customWidth="1"/>
    <col min="8" max="8" width="10.28515625" style="146" customWidth="1"/>
    <col min="9" max="9" width="13.7109375" style="146" bestFit="1" customWidth="1"/>
    <col min="10" max="252" width="11.42578125" style="146"/>
    <col min="253" max="253" width="15.5703125" style="146" customWidth="1"/>
    <col min="254" max="254" width="52.5703125" style="146" customWidth="1"/>
    <col min="255" max="255" width="9" style="146" customWidth="1"/>
    <col min="256" max="256" width="20.7109375" style="146" customWidth="1"/>
    <col min="257" max="257" width="3.42578125" style="146" customWidth="1"/>
    <col min="258" max="259" width="20.7109375" style="146" customWidth="1"/>
    <col min="260" max="260" width="10.28515625" style="146" customWidth="1"/>
    <col min="261" max="261" width="13.140625" style="146" bestFit="1" customWidth="1"/>
    <col min="262" max="262" width="11.42578125" style="146"/>
    <col min="263" max="263" width="18.140625" style="146" bestFit="1" customWidth="1"/>
    <col min="264" max="264" width="12.28515625" style="146" bestFit="1" customWidth="1"/>
    <col min="265" max="265" width="13.7109375" style="146" bestFit="1" customWidth="1"/>
    <col min="266" max="508" width="11.42578125" style="146"/>
    <col min="509" max="509" width="15.5703125" style="146" customWidth="1"/>
    <col min="510" max="510" width="52.5703125" style="146" customWidth="1"/>
    <col min="511" max="511" width="9" style="146" customWidth="1"/>
    <col min="512" max="512" width="20.7109375" style="146" customWidth="1"/>
    <col min="513" max="513" width="3.42578125" style="146" customWidth="1"/>
    <col min="514" max="515" width="20.7109375" style="146" customWidth="1"/>
    <col min="516" max="516" width="10.28515625" style="146" customWidth="1"/>
    <col min="517" max="517" width="13.140625" style="146" bestFit="1" customWidth="1"/>
    <col min="518" max="518" width="11.42578125" style="146"/>
    <col min="519" max="519" width="18.140625" style="146" bestFit="1" customWidth="1"/>
    <col min="520" max="520" width="12.28515625" style="146" bestFit="1" customWidth="1"/>
    <col min="521" max="521" width="13.7109375" style="146" bestFit="1" customWidth="1"/>
    <col min="522" max="764" width="11.42578125" style="146"/>
    <col min="765" max="765" width="15.5703125" style="146" customWidth="1"/>
    <col min="766" max="766" width="52.5703125" style="146" customWidth="1"/>
    <col min="767" max="767" width="9" style="146" customWidth="1"/>
    <col min="768" max="768" width="20.7109375" style="146" customWidth="1"/>
    <col min="769" max="769" width="3.42578125" style="146" customWidth="1"/>
    <col min="770" max="771" width="20.7109375" style="146" customWidth="1"/>
    <col min="772" max="772" width="10.28515625" style="146" customWidth="1"/>
    <col min="773" max="773" width="13.140625" style="146" bestFit="1" customWidth="1"/>
    <col min="774" max="774" width="11.42578125" style="146"/>
    <col min="775" max="775" width="18.140625" style="146" bestFit="1" customWidth="1"/>
    <col min="776" max="776" width="12.28515625" style="146" bestFit="1" customWidth="1"/>
    <col min="777" max="777" width="13.7109375" style="146" bestFit="1" customWidth="1"/>
    <col min="778" max="1020" width="11.42578125" style="146"/>
    <col min="1021" max="1021" width="15.5703125" style="146" customWidth="1"/>
    <col min="1022" max="1022" width="52.5703125" style="146" customWidth="1"/>
    <col min="1023" max="1023" width="9" style="146" customWidth="1"/>
    <col min="1024" max="1024" width="20.7109375" style="146" customWidth="1"/>
    <col min="1025" max="1025" width="3.42578125" style="146" customWidth="1"/>
    <col min="1026" max="1027" width="20.7109375" style="146" customWidth="1"/>
    <col min="1028" max="1028" width="10.28515625" style="146" customWidth="1"/>
    <col min="1029" max="1029" width="13.140625" style="146" bestFit="1" customWidth="1"/>
    <col min="1030" max="1030" width="11.42578125" style="146"/>
    <col min="1031" max="1031" width="18.140625" style="146" bestFit="1" customWidth="1"/>
    <col min="1032" max="1032" width="12.28515625" style="146" bestFit="1" customWidth="1"/>
    <col min="1033" max="1033" width="13.7109375" style="146" bestFit="1" customWidth="1"/>
    <col min="1034" max="1276" width="11.42578125" style="146"/>
    <col min="1277" max="1277" width="15.5703125" style="146" customWidth="1"/>
    <col min="1278" max="1278" width="52.5703125" style="146" customWidth="1"/>
    <col min="1279" max="1279" width="9" style="146" customWidth="1"/>
    <col min="1280" max="1280" width="20.7109375" style="146" customWidth="1"/>
    <col min="1281" max="1281" width="3.42578125" style="146" customWidth="1"/>
    <col min="1282" max="1283" width="20.7109375" style="146" customWidth="1"/>
    <col min="1284" max="1284" width="10.28515625" style="146" customWidth="1"/>
    <col min="1285" max="1285" width="13.140625" style="146" bestFit="1" customWidth="1"/>
    <col min="1286" max="1286" width="11.42578125" style="146"/>
    <col min="1287" max="1287" width="18.140625" style="146" bestFit="1" customWidth="1"/>
    <col min="1288" max="1288" width="12.28515625" style="146" bestFit="1" customWidth="1"/>
    <col min="1289" max="1289" width="13.7109375" style="146" bestFit="1" customWidth="1"/>
    <col min="1290" max="1532" width="11.42578125" style="146"/>
    <col min="1533" max="1533" width="15.5703125" style="146" customWidth="1"/>
    <col min="1534" max="1534" width="52.5703125" style="146" customWidth="1"/>
    <col min="1535" max="1535" width="9" style="146" customWidth="1"/>
    <col min="1536" max="1536" width="20.7109375" style="146" customWidth="1"/>
    <col min="1537" max="1537" width="3.42578125" style="146" customWidth="1"/>
    <col min="1538" max="1539" width="20.7109375" style="146" customWidth="1"/>
    <col min="1540" max="1540" width="10.28515625" style="146" customWidth="1"/>
    <col min="1541" max="1541" width="13.140625" style="146" bestFit="1" customWidth="1"/>
    <col min="1542" max="1542" width="11.42578125" style="146"/>
    <col min="1543" max="1543" width="18.140625" style="146" bestFit="1" customWidth="1"/>
    <col min="1544" max="1544" width="12.28515625" style="146" bestFit="1" customWidth="1"/>
    <col min="1545" max="1545" width="13.7109375" style="146" bestFit="1" customWidth="1"/>
    <col min="1546" max="1788" width="11.42578125" style="146"/>
    <col min="1789" max="1789" width="15.5703125" style="146" customWidth="1"/>
    <col min="1790" max="1790" width="52.5703125" style="146" customWidth="1"/>
    <col min="1791" max="1791" width="9" style="146" customWidth="1"/>
    <col min="1792" max="1792" width="20.7109375" style="146" customWidth="1"/>
    <col min="1793" max="1793" width="3.42578125" style="146" customWidth="1"/>
    <col min="1794" max="1795" width="20.7109375" style="146" customWidth="1"/>
    <col min="1796" max="1796" width="10.28515625" style="146" customWidth="1"/>
    <col min="1797" max="1797" width="13.140625" style="146" bestFit="1" customWidth="1"/>
    <col min="1798" max="1798" width="11.42578125" style="146"/>
    <col min="1799" max="1799" width="18.140625" style="146" bestFit="1" customWidth="1"/>
    <col min="1800" max="1800" width="12.28515625" style="146" bestFit="1" customWidth="1"/>
    <col min="1801" max="1801" width="13.7109375" style="146" bestFit="1" customWidth="1"/>
    <col min="1802" max="2044" width="11.42578125" style="146"/>
    <col min="2045" max="2045" width="15.5703125" style="146" customWidth="1"/>
    <col min="2046" max="2046" width="52.5703125" style="146" customWidth="1"/>
    <col min="2047" max="2047" width="9" style="146" customWidth="1"/>
    <col min="2048" max="2048" width="20.7109375" style="146" customWidth="1"/>
    <col min="2049" max="2049" width="3.42578125" style="146" customWidth="1"/>
    <col min="2050" max="2051" width="20.7109375" style="146" customWidth="1"/>
    <col min="2052" max="2052" width="10.28515625" style="146" customWidth="1"/>
    <col min="2053" max="2053" width="13.140625" style="146" bestFit="1" customWidth="1"/>
    <col min="2054" max="2054" width="11.42578125" style="146"/>
    <col min="2055" max="2055" width="18.140625" style="146" bestFit="1" customWidth="1"/>
    <col min="2056" max="2056" width="12.28515625" style="146" bestFit="1" customWidth="1"/>
    <col min="2057" max="2057" width="13.7109375" style="146" bestFit="1" customWidth="1"/>
    <col min="2058" max="2300" width="11.42578125" style="146"/>
    <col min="2301" max="2301" width="15.5703125" style="146" customWidth="1"/>
    <col min="2302" max="2302" width="52.5703125" style="146" customWidth="1"/>
    <col min="2303" max="2303" width="9" style="146" customWidth="1"/>
    <col min="2304" max="2304" width="20.7109375" style="146" customWidth="1"/>
    <col min="2305" max="2305" width="3.42578125" style="146" customWidth="1"/>
    <col min="2306" max="2307" width="20.7109375" style="146" customWidth="1"/>
    <col min="2308" max="2308" width="10.28515625" style="146" customWidth="1"/>
    <col min="2309" max="2309" width="13.140625" style="146" bestFit="1" customWidth="1"/>
    <col min="2310" max="2310" width="11.42578125" style="146"/>
    <col min="2311" max="2311" width="18.140625" style="146" bestFit="1" customWidth="1"/>
    <col min="2312" max="2312" width="12.28515625" style="146" bestFit="1" customWidth="1"/>
    <col min="2313" max="2313" width="13.7109375" style="146" bestFit="1" customWidth="1"/>
    <col min="2314" max="2556" width="11.42578125" style="146"/>
    <col min="2557" max="2557" width="15.5703125" style="146" customWidth="1"/>
    <col min="2558" max="2558" width="52.5703125" style="146" customWidth="1"/>
    <col min="2559" max="2559" width="9" style="146" customWidth="1"/>
    <col min="2560" max="2560" width="20.7109375" style="146" customWidth="1"/>
    <col min="2561" max="2561" width="3.42578125" style="146" customWidth="1"/>
    <col min="2562" max="2563" width="20.7109375" style="146" customWidth="1"/>
    <col min="2564" max="2564" width="10.28515625" style="146" customWidth="1"/>
    <col min="2565" max="2565" width="13.140625" style="146" bestFit="1" customWidth="1"/>
    <col min="2566" max="2566" width="11.42578125" style="146"/>
    <col min="2567" max="2567" width="18.140625" style="146" bestFit="1" customWidth="1"/>
    <col min="2568" max="2568" width="12.28515625" style="146" bestFit="1" customWidth="1"/>
    <col min="2569" max="2569" width="13.7109375" style="146" bestFit="1" customWidth="1"/>
    <col min="2570" max="2812" width="11.42578125" style="146"/>
    <col min="2813" max="2813" width="15.5703125" style="146" customWidth="1"/>
    <col min="2814" max="2814" width="52.5703125" style="146" customWidth="1"/>
    <col min="2815" max="2815" width="9" style="146" customWidth="1"/>
    <col min="2816" max="2816" width="20.7109375" style="146" customWidth="1"/>
    <col min="2817" max="2817" width="3.42578125" style="146" customWidth="1"/>
    <col min="2818" max="2819" width="20.7109375" style="146" customWidth="1"/>
    <col min="2820" max="2820" width="10.28515625" style="146" customWidth="1"/>
    <col min="2821" max="2821" width="13.140625" style="146" bestFit="1" customWidth="1"/>
    <col min="2822" max="2822" width="11.42578125" style="146"/>
    <col min="2823" max="2823" width="18.140625" style="146" bestFit="1" customWidth="1"/>
    <col min="2824" max="2824" width="12.28515625" style="146" bestFit="1" customWidth="1"/>
    <col min="2825" max="2825" width="13.7109375" style="146" bestFit="1" customWidth="1"/>
    <col min="2826" max="3068" width="11.42578125" style="146"/>
    <col min="3069" max="3069" width="15.5703125" style="146" customWidth="1"/>
    <col min="3070" max="3070" width="52.5703125" style="146" customWidth="1"/>
    <col min="3071" max="3071" width="9" style="146" customWidth="1"/>
    <col min="3072" max="3072" width="20.7109375" style="146" customWidth="1"/>
    <col min="3073" max="3073" width="3.42578125" style="146" customWidth="1"/>
    <col min="3074" max="3075" width="20.7109375" style="146" customWidth="1"/>
    <col min="3076" max="3076" width="10.28515625" style="146" customWidth="1"/>
    <col min="3077" max="3077" width="13.140625" style="146" bestFit="1" customWidth="1"/>
    <col min="3078" max="3078" width="11.42578125" style="146"/>
    <col min="3079" max="3079" width="18.140625" style="146" bestFit="1" customWidth="1"/>
    <col min="3080" max="3080" width="12.28515625" style="146" bestFit="1" customWidth="1"/>
    <col min="3081" max="3081" width="13.7109375" style="146" bestFit="1" customWidth="1"/>
    <col min="3082" max="3324" width="11.42578125" style="146"/>
    <col min="3325" max="3325" width="15.5703125" style="146" customWidth="1"/>
    <col min="3326" max="3326" width="52.5703125" style="146" customWidth="1"/>
    <col min="3327" max="3327" width="9" style="146" customWidth="1"/>
    <col min="3328" max="3328" width="20.7109375" style="146" customWidth="1"/>
    <col min="3329" max="3329" width="3.42578125" style="146" customWidth="1"/>
    <col min="3330" max="3331" width="20.7109375" style="146" customWidth="1"/>
    <col min="3332" max="3332" width="10.28515625" style="146" customWidth="1"/>
    <col min="3333" max="3333" width="13.140625" style="146" bestFit="1" customWidth="1"/>
    <col min="3334" max="3334" width="11.42578125" style="146"/>
    <col min="3335" max="3335" width="18.140625" style="146" bestFit="1" customWidth="1"/>
    <col min="3336" max="3336" width="12.28515625" style="146" bestFit="1" customWidth="1"/>
    <col min="3337" max="3337" width="13.7109375" style="146" bestFit="1" customWidth="1"/>
    <col min="3338" max="3580" width="11.42578125" style="146"/>
    <col min="3581" max="3581" width="15.5703125" style="146" customWidth="1"/>
    <col min="3582" max="3582" width="52.5703125" style="146" customWidth="1"/>
    <col min="3583" max="3583" width="9" style="146" customWidth="1"/>
    <col min="3584" max="3584" width="20.7109375" style="146" customWidth="1"/>
    <col min="3585" max="3585" width="3.42578125" style="146" customWidth="1"/>
    <col min="3586" max="3587" width="20.7109375" style="146" customWidth="1"/>
    <col min="3588" max="3588" width="10.28515625" style="146" customWidth="1"/>
    <col min="3589" max="3589" width="13.140625" style="146" bestFit="1" customWidth="1"/>
    <col min="3590" max="3590" width="11.42578125" style="146"/>
    <col min="3591" max="3591" width="18.140625" style="146" bestFit="1" customWidth="1"/>
    <col min="3592" max="3592" width="12.28515625" style="146" bestFit="1" customWidth="1"/>
    <col min="3593" max="3593" width="13.7109375" style="146" bestFit="1" customWidth="1"/>
    <col min="3594" max="3836" width="11.42578125" style="146"/>
    <col min="3837" max="3837" width="15.5703125" style="146" customWidth="1"/>
    <col min="3838" max="3838" width="52.5703125" style="146" customWidth="1"/>
    <col min="3839" max="3839" width="9" style="146" customWidth="1"/>
    <col min="3840" max="3840" width="20.7109375" style="146" customWidth="1"/>
    <col min="3841" max="3841" width="3.42578125" style="146" customWidth="1"/>
    <col min="3842" max="3843" width="20.7109375" style="146" customWidth="1"/>
    <col min="3844" max="3844" width="10.28515625" style="146" customWidth="1"/>
    <col min="3845" max="3845" width="13.140625" style="146" bestFit="1" customWidth="1"/>
    <col min="3846" max="3846" width="11.42578125" style="146"/>
    <col min="3847" max="3847" width="18.140625" style="146" bestFit="1" customWidth="1"/>
    <col min="3848" max="3848" width="12.28515625" style="146" bestFit="1" customWidth="1"/>
    <col min="3849" max="3849" width="13.7109375" style="146" bestFit="1" customWidth="1"/>
    <col min="3850" max="4092" width="11.42578125" style="146"/>
    <col min="4093" max="4093" width="15.5703125" style="146" customWidth="1"/>
    <col min="4094" max="4094" width="52.5703125" style="146" customWidth="1"/>
    <col min="4095" max="4095" width="9" style="146" customWidth="1"/>
    <col min="4096" max="4096" width="20.7109375" style="146" customWidth="1"/>
    <col min="4097" max="4097" width="3.42578125" style="146" customWidth="1"/>
    <col min="4098" max="4099" width="20.7109375" style="146" customWidth="1"/>
    <col min="4100" max="4100" width="10.28515625" style="146" customWidth="1"/>
    <col min="4101" max="4101" width="13.140625" style="146" bestFit="1" customWidth="1"/>
    <col min="4102" max="4102" width="11.42578125" style="146"/>
    <col min="4103" max="4103" width="18.140625" style="146" bestFit="1" customWidth="1"/>
    <col min="4104" max="4104" width="12.28515625" style="146" bestFit="1" customWidth="1"/>
    <col min="4105" max="4105" width="13.7109375" style="146" bestFit="1" customWidth="1"/>
    <col min="4106" max="4348" width="11.42578125" style="146"/>
    <col min="4349" max="4349" width="15.5703125" style="146" customWidth="1"/>
    <col min="4350" max="4350" width="52.5703125" style="146" customWidth="1"/>
    <col min="4351" max="4351" width="9" style="146" customWidth="1"/>
    <col min="4352" max="4352" width="20.7109375" style="146" customWidth="1"/>
    <col min="4353" max="4353" width="3.42578125" style="146" customWidth="1"/>
    <col min="4354" max="4355" width="20.7109375" style="146" customWidth="1"/>
    <col min="4356" max="4356" width="10.28515625" style="146" customWidth="1"/>
    <col min="4357" max="4357" width="13.140625" style="146" bestFit="1" customWidth="1"/>
    <col min="4358" max="4358" width="11.42578125" style="146"/>
    <col min="4359" max="4359" width="18.140625" style="146" bestFit="1" customWidth="1"/>
    <col min="4360" max="4360" width="12.28515625" style="146" bestFit="1" customWidth="1"/>
    <col min="4361" max="4361" width="13.7109375" style="146" bestFit="1" customWidth="1"/>
    <col min="4362" max="4604" width="11.42578125" style="146"/>
    <col min="4605" max="4605" width="15.5703125" style="146" customWidth="1"/>
    <col min="4606" max="4606" width="52.5703125" style="146" customWidth="1"/>
    <col min="4607" max="4607" width="9" style="146" customWidth="1"/>
    <col min="4608" max="4608" width="20.7109375" style="146" customWidth="1"/>
    <col min="4609" max="4609" width="3.42578125" style="146" customWidth="1"/>
    <col min="4610" max="4611" width="20.7109375" style="146" customWidth="1"/>
    <col min="4612" max="4612" width="10.28515625" style="146" customWidth="1"/>
    <col min="4613" max="4613" width="13.140625" style="146" bestFit="1" customWidth="1"/>
    <col min="4614" max="4614" width="11.42578125" style="146"/>
    <col min="4615" max="4615" width="18.140625" style="146" bestFit="1" customWidth="1"/>
    <col min="4616" max="4616" width="12.28515625" style="146" bestFit="1" customWidth="1"/>
    <col min="4617" max="4617" width="13.7109375" style="146" bestFit="1" customWidth="1"/>
    <col min="4618" max="4860" width="11.42578125" style="146"/>
    <col min="4861" max="4861" width="15.5703125" style="146" customWidth="1"/>
    <col min="4862" max="4862" width="52.5703125" style="146" customWidth="1"/>
    <col min="4863" max="4863" width="9" style="146" customWidth="1"/>
    <col min="4864" max="4864" width="20.7109375" style="146" customWidth="1"/>
    <col min="4865" max="4865" width="3.42578125" style="146" customWidth="1"/>
    <col min="4866" max="4867" width="20.7109375" style="146" customWidth="1"/>
    <col min="4868" max="4868" width="10.28515625" style="146" customWidth="1"/>
    <col min="4869" max="4869" width="13.140625" style="146" bestFit="1" customWidth="1"/>
    <col min="4870" max="4870" width="11.42578125" style="146"/>
    <col min="4871" max="4871" width="18.140625" style="146" bestFit="1" customWidth="1"/>
    <col min="4872" max="4872" width="12.28515625" style="146" bestFit="1" customWidth="1"/>
    <col min="4873" max="4873" width="13.7109375" style="146" bestFit="1" customWidth="1"/>
    <col min="4874" max="5116" width="11.42578125" style="146"/>
    <col min="5117" max="5117" width="15.5703125" style="146" customWidth="1"/>
    <col min="5118" max="5118" width="52.5703125" style="146" customWidth="1"/>
    <col min="5119" max="5119" width="9" style="146" customWidth="1"/>
    <col min="5120" max="5120" width="20.7109375" style="146" customWidth="1"/>
    <col min="5121" max="5121" width="3.42578125" style="146" customWidth="1"/>
    <col min="5122" max="5123" width="20.7109375" style="146" customWidth="1"/>
    <col min="5124" max="5124" width="10.28515625" style="146" customWidth="1"/>
    <col min="5125" max="5125" width="13.140625" style="146" bestFit="1" customWidth="1"/>
    <col min="5126" max="5126" width="11.42578125" style="146"/>
    <col min="5127" max="5127" width="18.140625" style="146" bestFit="1" customWidth="1"/>
    <col min="5128" max="5128" width="12.28515625" style="146" bestFit="1" customWidth="1"/>
    <col min="5129" max="5129" width="13.7109375" style="146" bestFit="1" customWidth="1"/>
    <col min="5130" max="5372" width="11.42578125" style="146"/>
    <col min="5373" max="5373" width="15.5703125" style="146" customWidth="1"/>
    <col min="5374" max="5374" width="52.5703125" style="146" customWidth="1"/>
    <col min="5375" max="5375" width="9" style="146" customWidth="1"/>
    <col min="5376" max="5376" width="20.7109375" style="146" customWidth="1"/>
    <col min="5377" max="5377" width="3.42578125" style="146" customWidth="1"/>
    <col min="5378" max="5379" width="20.7109375" style="146" customWidth="1"/>
    <col min="5380" max="5380" width="10.28515625" style="146" customWidth="1"/>
    <col min="5381" max="5381" width="13.140625" style="146" bestFit="1" customWidth="1"/>
    <col min="5382" max="5382" width="11.42578125" style="146"/>
    <col min="5383" max="5383" width="18.140625" style="146" bestFit="1" customWidth="1"/>
    <col min="5384" max="5384" width="12.28515625" style="146" bestFit="1" customWidth="1"/>
    <col min="5385" max="5385" width="13.7109375" style="146" bestFit="1" customWidth="1"/>
    <col min="5386" max="5628" width="11.42578125" style="146"/>
    <col min="5629" max="5629" width="15.5703125" style="146" customWidth="1"/>
    <col min="5630" max="5630" width="52.5703125" style="146" customWidth="1"/>
    <col min="5631" max="5631" width="9" style="146" customWidth="1"/>
    <col min="5632" max="5632" width="20.7109375" style="146" customWidth="1"/>
    <col min="5633" max="5633" width="3.42578125" style="146" customWidth="1"/>
    <col min="5634" max="5635" width="20.7109375" style="146" customWidth="1"/>
    <col min="5636" max="5636" width="10.28515625" style="146" customWidth="1"/>
    <col min="5637" max="5637" width="13.140625" style="146" bestFit="1" customWidth="1"/>
    <col min="5638" max="5638" width="11.42578125" style="146"/>
    <col min="5639" max="5639" width="18.140625" style="146" bestFit="1" customWidth="1"/>
    <col min="5640" max="5640" width="12.28515625" style="146" bestFit="1" customWidth="1"/>
    <col min="5641" max="5641" width="13.7109375" style="146" bestFit="1" customWidth="1"/>
    <col min="5642" max="5884" width="11.42578125" style="146"/>
    <col min="5885" max="5885" width="15.5703125" style="146" customWidth="1"/>
    <col min="5886" max="5886" width="52.5703125" style="146" customWidth="1"/>
    <col min="5887" max="5887" width="9" style="146" customWidth="1"/>
    <col min="5888" max="5888" width="20.7109375" style="146" customWidth="1"/>
    <col min="5889" max="5889" width="3.42578125" style="146" customWidth="1"/>
    <col min="5890" max="5891" width="20.7109375" style="146" customWidth="1"/>
    <col min="5892" max="5892" width="10.28515625" style="146" customWidth="1"/>
    <col min="5893" max="5893" width="13.140625" style="146" bestFit="1" customWidth="1"/>
    <col min="5894" max="5894" width="11.42578125" style="146"/>
    <col min="5895" max="5895" width="18.140625" style="146" bestFit="1" customWidth="1"/>
    <col min="5896" max="5896" width="12.28515625" style="146" bestFit="1" customWidth="1"/>
    <col min="5897" max="5897" width="13.7109375" style="146" bestFit="1" customWidth="1"/>
    <col min="5898" max="6140" width="11.42578125" style="146"/>
    <col min="6141" max="6141" width="15.5703125" style="146" customWidth="1"/>
    <col min="6142" max="6142" width="52.5703125" style="146" customWidth="1"/>
    <col min="6143" max="6143" width="9" style="146" customWidth="1"/>
    <col min="6144" max="6144" width="20.7109375" style="146" customWidth="1"/>
    <col min="6145" max="6145" width="3.42578125" style="146" customWidth="1"/>
    <col min="6146" max="6147" width="20.7109375" style="146" customWidth="1"/>
    <col min="6148" max="6148" width="10.28515625" style="146" customWidth="1"/>
    <col min="6149" max="6149" width="13.140625" style="146" bestFit="1" customWidth="1"/>
    <col min="6150" max="6150" width="11.42578125" style="146"/>
    <col min="6151" max="6151" width="18.140625" style="146" bestFit="1" customWidth="1"/>
    <col min="6152" max="6152" width="12.28515625" style="146" bestFit="1" customWidth="1"/>
    <col min="6153" max="6153" width="13.7109375" style="146" bestFit="1" customWidth="1"/>
    <col min="6154" max="6396" width="11.42578125" style="146"/>
    <col min="6397" max="6397" width="15.5703125" style="146" customWidth="1"/>
    <col min="6398" max="6398" width="52.5703125" style="146" customWidth="1"/>
    <col min="6399" max="6399" width="9" style="146" customWidth="1"/>
    <col min="6400" max="6400" width="20.7109375" style="146" customWidth="1"/>
    <col min="6401" max="6401" width="3.42578125" style="146" customWidth="1"/>
    <col min="6402" max="6403" width="20.7109375" style="146" customWidth="1"/>
    <col min="6404" max="6404" width="10.28515625" style="146" customWidth="1"/>
    <col min="6405" max="6405" width="13.140625" style="146" bestFit="1" customWidth="1"/>
    <col min="6406" max="6406" width="11.42578125" style="146"/>
    <col min="6407" max="6407" width="18.140625" style="146" bestFit="1" customWidth="1"/>
    <col min="6408" max="6408" width="12.28515625" style="146" bestFit="1" customWidth="1"/>
    <col min="6409" max="6409" width="13.7109375" style="146" bestFit="1" customWidth="1"/>
    <col min="6410" max="6652" width="11.42578125" style="146"/>
    <col min="6653" max="6653" width="15.5703125" style="146" customWidth="1"/>
    <col min="6654" max="6654" width="52.5703125" style="146" customWidth="1"/>
    <col min="6655" max="6655" width="9" style="146" customWidth="1"/>
    <col min="6656" max="6656" width="20.7109375" style="146" customWidth="1"/>
    <col min="6657" max="6657" width="3.42578125" style="146" customWidth="1"/>
    <col min="6658" max="6659" width="20.7109375" style="146" customWidth="1"/>
    <col min="6660" max="6660" width="10.28515625" style="146" customWidth="1"/>
    <col min="6661" max="6661" width="13.140625" style="146" bestFit="1" customWidth="1"/>
    <col min="6662" max="6662" width="11.42578125" style="146"/>
    <col min="6663" max="6663" width="18.140625" style="146" bestFit="1" customWidth="1"/>
    <col min="6664" max="6664" width="12.28515625" style="146" bestFit="1" customWidth="1"/>
    <col min="6665" max="6665" width="13.7109375" style="146" bestFit="1" customWidth="1"/>
    <col min="6666" max="6908" width="11.42578125" style="146"/>
    <col min="6909" max="6909" width="15.5703125" style="146" customWidth="1"/>
    <col min="6910" max="6910" width="52.5703125" style="146" customWidth="1"/>
    <col min="6911" max="6911" width="9" style="146" customWidth="1"/>
    <col min="6912" max="6912" width="20.7109375" style="146" customWidth="1"/>
    <col min="6913" max="6913" width="3.42578125" style="146" customWidth="1"/>
    <col min="6914" max="6915" width="20.7109375" style="146" customWidth="1"/>
    <col min="6916" max="6916" width="10.28515625" style="146" customWidth="1"/>
    <col min="6917" max="6917" width="13.140625" style="146" bestFit="1" customWidth="1"/>
    <col min="6918" max="6918" width="11.42578125" style="146"/>
    <col min="6919" max="6919" width="18.140625" style="146" bestFit="1" customWidth="1"/>
    <col min="6920" max="6920" width="12.28515625" style="146" bestFit="1" customWidth="1"/>
    <col min="6921" max="6921" width="13.7109375" style="146" bestFit="1" customWidth="1"/>
    <col min="6922" max="7164" width="11.42578125" style="146"/>
    <col min="7165" max="7165" width="15.5703125" style="146" customWidth="1"/>
    <col min="7166" max="7166" width="52.5703125" style="146" customWidth="1"/>
    <col min="7167" max="7167" width="9" style="146" customWidth="1"/>
    <col min="7168" max="7168" width="20.7109375" style="146" customWidth="1"/>
    <col min="7169" max="7169" width="3.42578125" style="146" customWidth="1"/>
    <col min="7170" max="7171" width="20.7109375" style="146" customWidth="1"/>
    <col min="7172" max="7172" width="10.28515625" style="146" customWidth="1"/>
    <col min="7173" max="7173" width="13.140625" style="146" bestFit="1" customWidth="1"/>
    <col min="7174" max="7174" width="11.42578125" style="146"/>
    <col min="7175" max="7175" width="18.140625" style="146" bestFit="1" customWidth="1"/>
    <col min="7176" max="7176" width="12.28515625" style="146" bestFit="1" customWidth="1"/>
    <col min="7177" max="7177" width="13.7109375" style="146" bestFit="1" customWidth="1"/>
    <col min="7178" max="7420" width="11.42578125" style="146"/>
    <col min="7421" max="7421" width="15.5703125" style="146" customWidth="1"/>
    <col min="7422" max="7422" width="52.5703125" style="146" customWidth="1"/>
    <col min="7423" max="7423" width="9" style="146" customWidth="1"/>
    <col min="7424" max="7424" width="20.7109375" style="146" customWidth="1"/>
    <col min="7425" max="7425" width="3.42578125" style="146" customWidth="1"/>
    <col min="7426" max="7427" width="20.7109375" style="146" customWidth="1"/>
    <col min="7428" max="7428" width="10.28515625" style="146" customWidth="1"/>
    <col min="7429" max="7429" width="13.140625" style="146" bestFit="1" customWidth="1"/>
    <col min="7430" max="7430" width="11.42578125" style="146"/>
    <col min="7431" max="7431" width="18.140625" style="146" bestFit="1" customWidth="1"/>
    <col min="7432" max="7432" width="12.28515625" style="146" bestFit="1" customWidth="1"/>
    <col min="7433" max="7433" width="13.7109375" style="146" bestFit="1" customWidth="1"/>
    <col min="7434" max="7676" width="11.42578125" style="146"/>
    <col min="7677" max="7677" width="15.5703125" style="146" customWidth="1"/>
    <col min="7678" max="7678" width="52.5703125" style="146" customWidth="1"/>
    <col min="7679" max="7679" width="9" style="146" customWidth="1"/>
    <col min="7680" max="7680" width="20.7109375" style="146" customWidth="1"/>
    <col min="7681" max="7681" width="3.42578125" style="146" customWidth="1"/>
    <col min="7682" max="7683" width="20.7109375" style="146" customWidth="1"/>
    <col min="7684" max="7684" width="10.28515625" style="146" customWidth="1"/>
    <col min="7685" max="7685" width="13.140625" style="146" bestFit="1" customWidth="1"/>
    <col min="7686" max="7686" width="11.42578125" style="146"/>
    <col min="7687" max="7687" width="18.140625" style="146" bestFit="1" customWidth="1"/>
    <col min="7688" max="7688" width="12.28515625" style="146" bestFit="1" customWidth="1"/>
    <col min="7689" max="7689" width="13.7109375" style="146" bestFit="1" customWidth="1"/>
    <col min="7690" max="7932" width="11.42578125" style="146"/>
    <col min="7933" max="7933" width="15.5703125" style="146" customWidth="1"/>
    <col min="7934" max="7934" width="52.5703125" style="146" customWidth="1"/>
    <col min="7935" max="7935" width="9" style="146" customWidth="1"/>
    <col min="7936" max="7936" width="20.7109375" style="146" customWidth="1"/>
    <col min="7937" max="7937" width="3.42578125" style="146" customWidth="1"/>
    <col min="7938" max="7939" width="20.7109375" style="146" customWidth="1"/>
    <col min="7940" max="7940" width="10.28515625" style="146" customWidth="1"/>
    <col min="7941" max="7941" width="13.140625" style="146" bestFit="1" customWidth="1"/>
    <col min="7942" max="7942" width="11.42578125" style="146"/>
    <col min="7943" max="7943" width="18.140625" style="146" bestFit="1" customWidth="1"/>
    <col min="7944" max="7944" width="12.28515625" style="146" bestFit="1" customWidth="1"/>
    <col min="7945" max="7945" width="13.7109375" style="146" bestFit="1" customWidth="1"/>
    <col min="7946" max="8188" width="11.42578125" style="146"/>
    <col min="8189" max="8189" width="15.5703125" style="146" customWidth="1"/>
    <col min="8190" max="8190" width="52.5703125" style="146" customWidth="1"/>
    <col min="8191" max="8191" width="9" style="146" customWidth="1"/>
    <col min="8192" max="8192" width="20.7109375" style="146" customWidth="1"/>
    <col min="8193" max="8193" width="3.42578125" style="146" customWidth="1"/>
    <col min="8194" max="8195" width="20.7109375" style="146" customWidth="1"/>
    <col min="8196" max="8196" width="10.28515625" style="146" customWidth="1"/>
    <col min="8197" max="8197" width="13.140625" style="146" bestFit="1" customWidth="1"/>
    <col min="8198" max="8198" width="11.42578125" style="146"/>
    <col min="8199" max="8199" width="18.140625" style="146" bestFit="1" customWidth="1"/>
    <col min="8200" max="8200" width="12.28515625" style="146" bestFit="1" customWidth="1"/>
    <col min="8201" max="8201" width="13.7109375" style="146" bestFit="1" customWidth="1"/>
    <col min="8202" max="8444" width="11.42578125" style="146"/>
    <col min="8445" max="8445" width="15.5703125" style="146" customWidth="1"/>
    <col min="8446" max="8446" width="52.5703125" style="146" customWidth="1"/>
    <col min="8447" max="8447" width="9" style="146" customWidth="1"/>
    <col min="8448" max="8448" width="20.7109375" style="146" customWidth="1"/>
    <col min="8449" max="8449" width="3.42578125" style="146" customWidth="1"/>
    <col min="8450" max="8451" width="20.7109375" style="146" customWidth="1"/>
    <col min="8452" max="8452" width="10.28515625" style="146" customWidth="1"/>
    <col min="8453" max="8453" width="13.140625" style="146" bestFit="1" customWidth="1"/>
    <col min="8454" max="8454" width="11.42578125" style="146"/>
    <col min="8455" max="8455" width="18.140625" style="146" bestFit="1" customWidth="1"/>
    <col min="8456" max="8456" width="12.28515625" style="146" bestFit="1" customWidth="1"/>
    <col min="8457" max="8457" width="13.7109375" style="146" bestFit="1" customWidth="1"/>
    <col min="8458" max="8700" width="11.42578125" style="146"/>
    <col min="8701" max="8701" width="15.5703125" style="146" customWidth="1"/>
    <col min="8702" max="8702" width="52.5703125" style="146" customWidth="1"/>
    <col min="8703" max="8703" width="9" style="146" customWidth="1"/>
    <col min="8704" max="8704" width="20.7109375" style="146" customWidth="1"/>
    <col min="8705" max="8705" width="3.42578125" style="146" customWidth="1"/>
    <col min="8706" max="8707" width="20.7109375" style="146" customWidth="1"/>
    <col min="8708" max="8708" width="10.28515625" style="146" customWidth="1"/>
    <col min="8709" max="8709" width="13.140625" style="146" bestFit="1" customWidth="1"/>
    <col min="8710" max="8710" width="11.42578125" style="146"/>
    <col min="8711" max="8711" width="18.140625" style="146" bestFit="1" customWidth="1"/>
    <col min="8712" max="8712" width="12.28515625" style="146" bestFit="1" customWidth="1"/>
    <col min="8713" max="8713" width="13.7109375" style="146" bestFit="1" customWidth="1"/>
    <col min="8714" max="8956" width="11.42578125" style="146"/>
    <col min="8957" max="8957" width="15.5703125" style="146" customWidth="1"/>
    <col min="8958" max="8958" width="52.5703125" style="146" customWidth="1"/>
    <col min="8959" max="8959" width="9" style="146" customWidth="1"/>
    <col min="8960" max="8960" width="20.7109375" style="146" customWidth="1"/>
    <col min="8961" max="8961" width="3.42578125" style="146" customWidth="1"/>
    <col min="8962" max="8963" width="20.7109375" style="146" customWidth="1"/>
    <col min="8964" max="8964" width="10.28515625" style="146" customWidth="1"/>
    <col min="8965" max="8965" width="13.140625" style="146" bestFit="1" customWidth="1"/>
    <col min="8966" max="8966" width="11.42578125" style="146"/>
    <col min="8967" max="8967" width="18.140625" style="146" bestFit="1" customWidth="1"/>
    <col min="8968" max="8968" width="12.28515625" style="146" bestFit="1" customWidth="1"/>
    <col min="8969" max="8969" width="13.7109375" style="146" bestFit="1" customWidth="1"/>
    <col min="8970" max="9212" width="11.42578125" style="146"/>
    <col min="9213" max="9213" width="15.5703125" style="146" customWidth="1"/>
    <col min="9214" max="9214" width="52.5703125" style="146" customWidth="1"/>
    <col min="9215" max="9215" width="9" style="146" customWidth="1"/>
    <col min="9216" max="9216" width="20.7109375" style="146" customWidth="1"/>
    <col min="9217" max="9217" width="3.42578125" style="146" customWidth="1"/>
    <col min="9218" max="9219" width="20.7109375" style="146" customWidth="1"/>
    <col min="9220" max="9220" width="10.28515625" style="146" customWidth="1"/>
    <col min="9221" max="9221" width="13.140625" style="146" bestFit="1" customWidth="1"/>
    <col min="9222" max="9222" width="11.42578125" style="146"/>
    <col min="9223" max="9223" width="18.140625" style="146" bestFit="1" customWidth="1"/>
    <col min="9224" max="9224" width="12.28515625" style="146" bestFit="1" customWidth="1"/>
    <col min="9225" max="9225" width="13.7109375" style="146" bestFit="1" customWidth="1"/>
    <col min="9226" max="9468" width="11.42578125" style="146"/>
    <col min="9469" max="9469" width="15.5703125" style="146" customWidth="1"/>
    <col min="9470" max="9470" width="52.5703125" style="146" customWidth="1"/>
    <col min="9471" max="9471" width="9" style="146" customWidth="1"/>
    <col min="9472" max="9472" width="20.7109375" style="146" customWidth="1"/>
    <col min="9473" max="9473" width="3.42578125" style="146" customWidth="1"/>
    <col min="9474" max="9475" width="20.7109375" style="146" customWidth="1"/>
    <col min="9476" max="9476" width="10.28515625" style="146" customWidth="1"/>
    <col min="9477" max="9477" width="13.140625" style="146" bestFit="1" customWidth="1"/>
    <col min="9478" max="9478" width="11.42578125" style="146"/>
    <col min="9479" max="9479" width="18.140625" style="146" bestFit="1" customWidth="1"/>
    <col min="9480" max="9480" width="12.28515625" style="146" bestFit="1" customWidth="1"/>
    <col min="9481" max="9481" width="13.7109375" style="146" bestFit="1" customWidth="1"/>
    <col min="9482" max="9724" width="11.42578125" style="146"/>
    <col min="9725" max="9725" width="15.5703125" style="146" customWidth="1"/>
    <col min="9726" max="9726" width="52.5703125" style="146" customWidth="1"/>
    <col min="9727" max="9727" width="9" style="146" customWidth="1"/>
    <col min="9728" max="9728" width="20.7109375" style="146" customWidth="1"/>
    <col min="9729" max="9729" width="3.42578125" style="146" customWidth="1"/>
    <col min="9730" max="9731" width="20.7109375" style="146" customWidth="1"/>
    <col min="9732" max="9732" width="10.28515625" style="146" customWidth="1"/>
    <col min="9733" max="9733" width="13.140625" style="146" bestFit="1" customWidth="1"/>
    <col min="9734" max="9734" width="11.42578125" style="146"/>
    <col min="9735" max="9735" width="18.140625" style="146" bestFit="1" customWidth="1"/>
    <col min="9736" max="9736" width="12.28515625" style="146" bestFit="1" customWidth="1"/>
    <col min="9737" max="9737" width="13.7109375" style="146" bestFit="1" customWidth="1"/>
    <col min="9738" max="9980" width="11.42578125" style="146"/>
    <col min="9981" max="9981" width="15.5703125" style="146" customWidth="1"/>
    <col min="9982" max="9982" width="52.5703125" style="146" customWidth="1"/>
    <col min="9983" max="9983" width="9" style="146" customWidth="1"/>
    <col min="9984" max="9984" width="20.7109375" style="146" customWidth="1"/>
    <col min="9985" max="9985" width="3.42578125" style="146" customWidth="1"/>
    <col min="9986" max="9987" width="20.7109375" style="146" customWidth="1"/>
    <col min="9988" max="9988" width="10.28515625" style="146" customWidth="1"/>
    <col min="9989" max="9989" width="13.140625" style="146" bestFit="1" customWidth="1"/>
    <col min="9990" max="9990" width="11.42578125" style="146"/>
    <col min="9991" max="9991" width="18.140625" style="146" bestFit="1" customWidth="1"/>
    <col min="9992" max="9992" width="12.28515625" style="146" bestFit="1" customWidth="1"/>
    <col min="9993" max="9993" width="13.7109375" style="146" bestFit="1" customWidth="1"/>
    <col min="9994" max="10236" width="11.42578125" style="146"/>
    <col min="10237" max="10237" width="15.5703125" style="146" customWidth="1"/>
    <col min="10238" max="10238" width="52.5703125" style="146" customWidth="1"/>
    <col min="10239" max="10239" width="9" style="146" customWidth="1"/>
    <col min="10240" max="10240" width="20.7109375" style="146" customWidth="1"/>
    <col min="10241" max="10241" width="3.42578125" style="146" customWidth="1"/>
    <col min="10242" max="10243" width="20.7109375" style="146" customWidth="1"/>
    <col min="10244" max="10244" width="10.28515625" style="146" customWidth="1"/>
    <col min="10245" max="10245" width="13.140625" style="146" bestFit="1" customWidth="1"/>
    <col min="10246" max="10246" width="11.42578125" style="146"/>
    <col min="10247" max="10247" width="18.140625" style="146" bestFit="1" customWidth="1"/>
    <col min="10248" max="10248" width="12.28515625" style="146" bestFit="1" customWidth="1"/>
    <col min="10249" max="10249" width="13.7109375" style="146" bestFit="1" customWidth="1"/>
    <col min="10250" max="10492" width="11.42578125" style="146"/>
    <col min="10493" max="10493" width="15.5703125" style="146" customWidth="1"/>
    <col min="10494" max="10494" width="52.5703125" style="146" customWidth="1"/>
    <col min="10495" max="10495" width="9" style="146" customWidth="1"/>
    <col min="10496" max="10496" width="20.7109375" style="146" customWidth="1"/>
    <col min="10497" max="10497" width="3.42578125" style="146" customWidth="1"/>
    <col min="10498" max="10499" width="20.7109375" style="146" customWidth="1"/>
    <col min="10500" max="10500" width="10.28515625" style="146" customWidth="1"/>
    <col min="10501" max="10501" width="13.140625" style="146" bestFit="1" customWidth="1"/>
    <col min="10502" max="10502" width="11.42578125" style="146"/>
    <col min="10503" max="10503" width="18.140625" style="146" bestFit="1" customWidth="1"/>
    <col min="10504" max="10504" width="12.28515625" style="146" bestFit="1" customWidth="1"/>
    <col min="10505" max="10505" width="13.7109375" style="146" bestFit="1" customWidth="1"/>
    <col min="10506" max="10748" width="11.42578125" style="146"/>
    <col min="10749" max="10749" width="15.5703125" style="146" customWidth="1"/>
    <col min="10750" max="10750" width="52.5703125" style="146" customWidth="1"/>
    <col min="10751" max="10751" width="9" style="146" customWidth="1"/>
    <col min="10752" max="10752" width="20.7109375" style="146" customWidth="1"/>
    <col min="10753" max="10753" width="3.42578125" style="146" customWidth="1"/>
    <col min="10754" max="10755" width="20.7109375" style="146" customWidth="1"/>
    <col min="10756" max="10756" width="10.28515625" style="146" customWidth="1"/>
    <col min="10757" max="10757" width="13.140625" style="146" bestFit="1" customWidth="1"/>
    <col min="10758" max="10758" width="11.42578125" style="146"/>
    <col min="10759" max="10759" width="18.140625" style="146" bestFit="1" customWidth="1"/>
    <col min="10760" max="10760" width="12.28515625" style="146" bestFit="1" customWidth="1"/>
    <col min="10761" max="10761" width="13.7109375" style="146" bestFit="1" customWidth="1"/>
    <col min="10762" max="11004" width="11.42578125" style="146"/>
    <col min="11005" max="11005" width="15.5703125" style="146" customWidth="1"/>
    <col min="11006" max="11006" width="52.5703125" style="146" customWidth="1"/>
    <col min="11007" max="11007" width="9" style="146" customWidth="1"/>
    <col min="11008" max="11008" width="20.7109375" style="146" customWidth="1"/>
    <col min="11009" max="11009" width="3.42578125" style="146" customWidth="1"/>
    <col min="11010" max="11011" width="20.7109375" style="146" customWidth="1"/>
    <col min="11012" max="11012" width="10.28515625" style="146" customWidth="1"/>
    <col min="11013" max="11013" width="13.140625" style="146" bestFit="1" customWidth="1"/>
    <col min="11014" max="11014" width="11.42578125" style="146"/>
    <col min="11015" max="11015" width="18.140625" style="146" bestFit="1" customWidth="1"/>
    <col min="11016" max="11016" width="12.28515625" style="146" bestFit="1" customWidth="1"/>
    <col min="11017" max="11017" width="13.7109375" style="146" bestFit="1" customWidth="1"/>
    <col min="11018" max="11260" width="11.42578125" style="146"/>
    <col min="11261" max="11261" width="15.5703125" style="146" customWidth="1"/>
    <col min="11262" max="11262" width="52.5703125" style="146" customWidth="1"/>
    <col min="11263" max="11263" width="9" style="146" customWidth="1"/>
    <col min="11264" max="11264" width="20.7109375" style="146" customWidth="1"/>
    <col min="11265" max="11265" width="3.42578125" style="146" customWidth="1"/>
    <col min="11266" max="11267" width="20.7109375" style="146" customWidth="1"/>
    <col min="11268" max="11268" width="10.28515625" style="146" customWidth="1"/>
    <col min="11269" max="11269" width="13.140625" style="146" bestFit="1" customWidth="1"/>
    <col min="11270" max="11270" width="11.42578125" style="146"/>
    <col min="11271" max="11271" width="18.140625" style="146" bestFit="1" customWidth="1"/>
    <col min="11272" max="11272" width="12.28515625" style="146" bestFit="1" customWidth="1"/>
    <col min="11273" max="11273" width="13.7109375" style="146" bestFit="1" customWidth="1"/>
    <col min="11274" max="11516" width="11.42578125" style="146"/>
    <col min="11517" max="11517" width="15.5703125" style="146" customWidth="1"/>
    <col min="11518" max="11518" width="52.5703125" style="146" customWidth="1"/>
    <col min="11519" max="11519" width="9" style="146" customWidth="1"/>
    <col min="11520" max="11520" width="20.7109375" style="146" customWidth="1"/>
    <col min="11521" max="11521" width="3.42578125" style="146" customWidth="1"/>
    <col min="11522" max="11523" width="20.7109375" style="146" customWidth="1"/>
    <col min="11524" max="11524" width="10.28515625" style="146" customWidth="1"/>
    <col min="11525" max="11525" width="13.140625" style="146" bestFit="1" customWidth="1"/>
    <col min="11526" max="11526" width="11.42578125" style="146"/>
    <col min="11527" max="11527" width="18.140625" style="146" bestFit="1" customWidth="1"/>
    <col min="11528" max="11528" width="12.28515625" style="146" bestFit="1" customWidth="1"/>
    <col min="11529" max="11529" width="13.7109375" style="146" bestFit="1" customWidth="1"/>
    <col min="11530" max="11772" width="11.42578125" style="146"/>
    <col min="11773" max="11773" width="15.5703125" style="146" customWidth="1"/>
    <col min="11774" max="11774" width="52.5703125" style="146" customWidth="1"/>
    <col min="11775" max="11775" width="9" style="146" customWidth="1"/>
    <col min="11776" max="11776" width="20.7109375" style="146" customWidth="1"/>
    <col min="11777" max="11777" width="3.42578125" style="146" customWidth="1"/>
    <col min="11778" max="11779" width="20.7109375" style="146" customWidth="1"/>
    <col min="11780" max="11780" width="10.28515625" style="146" customWidth="1"/>
    <col min="11781" max="11781" width="13.140625" style="146" bestFit="1" customWidth="1"/>
    <col min="11782" max="11782" width="11.42578125" style="146"/>
    <col min="11783" max="11783" width="18.140625" style="146" bestFit="1" customWidth="1"/>
    <col min="11784" max="11784" width="12.28515625" style="146" bestFit="1" customWidth="1"/>
    <col min="11785" max="11785" width="13.7109375" style="146" bestFit="1" customWidth="1"/>
    <col min="11786" max="12028" width="11.42578125" style="146"/>
    <col min="12029" max="12029" width="15.5703125" style="146" customWidth="1"/>
    <col min="12030" max="12030" width="52.5703125" style="146" customWidth="1"/>
    <col min="12031" max="12031" width="9" style="146" customWidth="1"/>
    <col min="12032" max="12032" width="20.7109375" style="146" customWidth="1"/>
    <col min="12033" max="12033" width="3.42578125" style="146" customWidth="1"/>
    <col min="12034" max="12035" width="20.7109375" style="146" customWidth="1"/>
    <col min="12036" max="12036" width="10.28515625" style="146" customWidth="1"/>
    <col min="12037" max="12037" width="13.140625" style="146" bestFit="1" customWidth="1"/>
    <col min="12038" max="12038" width="11.42578125" style="146"/>
    <col min="12039" max="12039" width="18.140625" style="146" bestFit="1" customWidth="1"/>
    <col min="12040" max="12040" width="12.28515625" style="146" bestFit="1" customWidth="1"/>
    <col min="12041" max="12041" width="13.7109375" style="146" bestFit="1" customWidth="1"/>
    <col min="12042" max="12284" width="11.42578125" style="146"/>
    <col min="12285" max="12285" width="15.5703125" style="146" customWidth="1"/>
    <col min="12286" max="12286" width="52.5703125" style="146" customWidth="1"/>
    <col min="12287" max="12287" width="9" style="146" customWidth="1"/>
    <col min="12288" max="12288" width="20.7109375" style="146" customWidth="1"/>
    <col min="12289" max="12289" width="3.42578125" style="146" customWidth="1"/>
    <col min="12290" max="12291" width="20.7109375" style="146" customWidth="1"/>
    <col min="12292" max="12292" width="10.28515625" style="146" customWidth="1"/>
    <col min="12293" max="12293" width="13.140625" style="146" bestFit="1" customWidth="1"/>
    <col min="12294" max="12294" width="11.42578125" style="146"/>
    <col min="12295" max="12295" width="18.140625" style="146" bestFit="1" customWidth="1"/>
    <col min="12296" max="12296" width="12.28515625" style="146" bestFit="1" customWidth="1"/>
    <col min="12297" max="12297" width="13.7109375" style="146" bestFit="1" customWidth="1"/>
    <col min="12298" max="12540" width="11.42578125" style="146"/>
    <col min="12541" max="12541" width="15.5703125" style="146" customWidth="1"/>
    <col min="12542" max="12542" width="52.5703125" style="146" customWidth="1"/>
    <col min="12543" max="12543" width="9" style="146" customWidth="1"/>
    <col min="12544" max="12544" width="20.7109375" style="146" customWidth="1"/>
    <col min="12545" max="12545" width="3.42578125" style="146" customWidth="1"/>
    <col min="12546" max="12547" width="20.7109375" style="146" customWidth="1"/>
    <col min="12548" max="12548" width="10.28515625" style="146" customWidth="1"/>
    <col min="12549" max="12549" width="13.140625" style="146" bestFit="1" customWidth="1"/>
    <col min="12550" max="12550" width="11.42578125" style="146"/>
    <col min="12551" max="12551" width="18.140625" style="146" bestFit="1" customWidth="1"/>
    <col min="12552" max="12552" width="12.28515625" style="146" bestFit="1" customWidth="1"/>
    <col min="12553" max="12553" width="13.7109375" style="146" bestFit="1" customWidth="1"/>
    <col min="12554" max="12796" width="11.42578125" style="146"/>
    <col min="12797" max="12797" width="15.5703125" style="146" customWidth="1"/>
    <col min="12798" max="12798" width="52.5703125" style="146" customWidth="1"/>
    <col min="12799" max="12799" width="9" style="146" customWidth="1"/>
    <col min="12800" max="12800" width="20.7109375" style="146" customWidth="1"/>
    <col min="12801" max="12801" width="3.42578125" style="146" customWidth="1"/>
    <col min="12802" max="12803" width="20.7109375" style="146" customWidth="1"/>
    <col min="12804" max="12804" width="10.28515625" style="146" customWidth="1"/>
    <col min="12805" max="12805" width="13.140625" style="146" bestFit="1" customWidth="1"/>
    <col min="12806" max="12806" width="11.42578125" style="146"/>
    <col min="12807" max="12807" width="18.140625" style="146" bestFit="1" customWidth="1"/>
    <col min="12808" max="12808" width="12.28515625" style="146" bestFit="1" customWidth="1"/>
    <col min="12809" max="12809" width="13.7109375" style="146" bestFit="1" customWidth="1"/>
    <col min="12810" max="13052" width="11.42578125" style="146"/>
    <col min="13053" max="13053" width="15.5703125" style="146" customWidth="1"/>
    <col min="13054" max="13054" width="52.5703125" style="146" customWidth="1"/>
    <col min="13055" max="13055" width="9" style="146" customWidth="1"/>
    <col min="13056" max="13056" width="20.7109375" style="146" customWidth="1"/>
    <col min="13057" max="13057" width="3.42578125" style="146" customWidth="1"/>
    <col min="13058" max="13059" width="20.7109375" style="146" customWidth="1"/>
    <col min="13060" max="13060" width="10.28515625" style="146" customWidth="1"/>
    <col min="13061" max="13061" width="13.140625" style="146" bestFit="1" customWidth="1"/>
    <col min="13062" max="13062" width="11.42578125" style="146"/>
    <col min="13063" max="13063" width="18.140625" style="146" bestFit="1" customWidth="1"/>
    <col min="13064" max="13064" width="12.28515625" style="146" bestFit="1" customWidth="1"/>
    <col min="13065" max="13065" width="13.7109375" style="146" bestFit="1" customWidth="1"/>
    <col min="13066" max="13308" width="11.42578125" style="146"/>
    <col min="13309" max="13309" width="15.5703125" style="146" customWidth="1"/>
    <col min="13310" max="13310" width="52.5703125" style="146" customWidth="1"/>
    <col min="13311" max="13311" width="9" style="146" customWidth="1"/>
    <col min="13312" max="13312" width="20.7109375" style="146" customWidth="1"/>
    <col min="13313" max="13313" width="3.42578125" style="146" customWidth="1"/>
    <col min="13314" max="13315" width="20.7109375" style="146" customWidth="1"/>
    <col min="13316" max="13316" width="10.28515625" style="146" customWidth="1"/>
    <col min="13317" max="13317" width="13.140625" style="146" bestFit="1" customWidth="1"/>
    <col min="13318" max="13318" width="11.42578125" style="146"/>
    <col min="13319" max="13319" width="18.140625" style="146" bestFit="1" customWidth="1"/>
    <col min="13320" max="13320" width="12.28515625" style="146" bestFit="1" customWidth="1"/>
    <col min="13321" max="13321" width="13.7109375" style="146" bestFit="1" customWidth="1"/>
    <col min="13322" max="13564" width="11.42578125" style="146"/>
    <col min="13565" max="13565" width="15.5703125" style="146" customWidth="1"/>
    <col min="13566" max="13566" width="52.5703125" style="146" customWidth="1"/>
    <col min="13567" max="13567" width="9" style="146" customWidth="1"/>
    <col min="13568" max="13568" width="20.7109375" style="146" customWidth="1"/>
    <col min="13569" max="13569" width="3.42578125" style="146" customWidth="1"/>
    <col min="13570" max="13571" width="20.7109375" style="146" customWidth="1"/>
    <col min="13572" max="13572" width="10.28515625" style="146" customWidth="1"/>
    <col min="13573" max="13573" width="13.140625" style="146" bestFit="1" customWidth="1"/>
    <col min="13574" max="13574" width="11.42578125" style="146"/>
    <col min="13575" max="13575" width="18.140625" style="146" bestFit="1" customWidth="1"/>
    <col min="13576" max="13576" width="12.28515625" style="146" bestFit="1" customWidth="1"/>
    <col min="13577" max="13577" width="13.7109375" style="146" bestFit="1" customWidth="1"/>
    <col min="13578" max="13820" width="11.42578125" style="146"/>
    <col min="13821" max="13821" width="15.5703125" style="146" customWidth="1"/>
    <col min="13822" max="13822" width="52.5703125" style="146" customWidth="1"/>
    <col min="13823" max="13823" width="9" style="146" customWidth="1"/>
    <col min="13824" max="13824" width="20.7109375" style="146" customWidth="1"/>
    <col min="13825" max="13825" width="3.42578125" style="146" customWidth="1"/>
    <col min="13826" max="13827" width="20.7109375" style="146" customWidth="1"/>
    <col min="13828" max="13828" width="10.28515625" style="146" customWidth="1"/>
    <col min="13829" max="13829" width="13.140625" style="146" bestFit="1" customWidth="1"/>
    <col min="13830" max="13830" width="11.42578125" style="146"/>
    <col min="13831" max="13831" width="18.140625" style="146" bestFit="1" customWidth="1"/>
    <col min="13832" max="13832" width="12.28515625" style="146" bestFit="1" customWidth="1"/>
    <col min="13833" max="13833" width="13.7109375" style="146" bestFit="1" customWidth="1"/>
    <col min="13834" max="14076" width="11.42578125" style="146"/>
    <col min="14077" max="14077" width="15.5703125" style="146" customWidth="1"/>
    <col min="14078" max="14078" width="52.5703125" style="146" customWidth="1"/>
    <col min="14079" max="14079" width="9" style="146" customWidth="1"/>
    <col min="14080" max="14080" width="20.7109375" style="146" customWidth="1"/>
    <col min="14081" max="14081" width="3.42578125" style="146" customWidth="1"/>
    <col min="14082" max="14083" width="20.7109375" style="146" customWidth="1"/>
    <col min="14084" max="14084" width="10.28515625" style="146" customWidth="1"/>
    <col min="14085" max="14085" width="13.140625" style="146" bestFit="1" customWidth="1"/>
    <col min="14086" max="14086" width="11.42578125" style="146"/>
    <col min="14087" max="14087" width="18.140625" style="146" bestFit="1" customWidth="1"/>
    <col min="14088" max="14088" width="12.28515625" style="146" bestFit="1" customWidth="1"/>
    <col min="14089" max="14089" width="13.7109375" style="146" bestFit="1" customWidth="1"/>
    <col min="14090" max="14332" width="11.42578125" style="146"/>
    <col min="14333" max="14333" width="15.5703125" style="146" customWidth="1"/>
    <col min="14334" max="14334" width="52.5703125" style="146" customWidth="1"/>
    <col min="14335" max="14335" width="9" style="146" customWidth="1"/>
    <col min="14336" max="14336" width="20.7109375" style="146" customWidth="1"/>
    <col min="14337" max="14337" width="3.42578125" style="146" customWidth="1"/>
    <col min="14338" max="14339" width="20.7109375" style="146" customWidth="1"/>
    <col min="14340" max="14340" width="10.28515625" style="146" customWidth="1"/>
    <col min="14341" max="14341" width="13.140625" style="146" bestFit="1" customWidth="1"/>
    <col min="14342" max="14342" width="11.42578125" style="146"/>
    <col min="14343" max="14343" width="18.140625" style="146" bestFit="1" customWidth="1"/>
    <col min="14344" max="14344" width="12.28515625" style="146" bestFit="1" customWidth="1"/>
    <col min="14345" max="14345" width="13.7109375" style="146" bestFit="1" customWidth="1"/>
    <col min="14346" max="14588" width="11.42578125" style="146"/>
    <col min="14589" max="14589" width="15.5703125" style="146" customWidth="1"/>
    <col min="14590" max="14590" width="52.5703125" style="146" customWidth="1"/>
    <col min="14591" max="14591" width="9" style="146" customWidth="1"/>
    <col min="14592" max="14592" width="20.7109375" style="146" customWidth="1"/>
    <col min="14593" max="14593" width="3.42578125" style="146" customWidth="1"/>
    <col min="14594" max="14595" width="20.7109375" style="146" customWidth="1"/>
    <col min="14596" max="14596" width="10.28515625" style="146" customWidth="1"/>
    <col min="14597" max="14597" width="13.140625" style="146" bestFit="1" customWidth="1"/>
    <col min="14598" max="14598" width="11.42578125" style="146"/>
    <col min="14599" max="14599" width="18.140625" style="146" bestFit="1" customWidth="1"/>
    <col min="14600" max="14600" width="12.28515625" style="146" bestFit="1" customWidth="1"/>
    <col min="14601" max="14601" width="13.7109375" style="146" bestFit="1" customWidth="1"/>
    <col min="14602" max="14844" width="11.42578125" style="146"/>
    <col min="14845" max="14845" width="15.5703125" style="146" customWidth="1"/>
    <col min="14846" max="14846" width="52.5703125" style="146" customWidth="1"/>
    <col min="14847" max="14847" width="9" style="146" customWidth="1"/>
    <col min="14848" max="14848" width="20.7109375" style="146" customWidth="1"/>
    <col min="14849" max="14849" width="3.42578125" style="146" customWidth="1"/>
    <col min="14850" max="14851" width="20.7109375" style="146" customWidth="1"/>
    <col min="14852" max="14852" width="10.28515625" style="146" customWidth="1"/>
    <col min="14853" max="14853" width="13.140625" style="146" bestFit="1" customWidth="1"/>
    <col min="14854" max="14854" width="11.42578125" style="146"/>
    <col min="14855" max="14855" width="18.140625" style="146" bestFit="1" customWidth="1"/>
    <col min="14856" max="14856" width="12.28515625" style="146" bestFit="1" customWidth="1"/>
    <col min="14857" max="14857" width="13.7109375" style="146" bestFit="1" customWidth="1"/>
    <col min="14858" max="15100" width="11.42578125" style="146"/>
    <col min="15101" max="15101" width="15.5703125" style="146" customWidth="1"/>
    <col min="15102" max="15102" width="52.5703125" style="146" customWidth="1"/>
    <col min="15103" max="15103" width="9" style="146" customWidth="1"/>
    <col min="15104" max="15104" width="20.7109375" style="146" customWidth="1"/>
    <col min="15105" max="15105" width="3.42578125" style="146" customWidth="1"/>
    <col min="15106" max="15107" width="20.7109375" style="146" customWidth="1"/>
    <col min="15108" max="15108" width="10.28515625" style="146" customWidth="1"/>
    <col min="15109" max="15109" width="13.140625" style="146" bestFit="1" customWidth="1"/>
    <col min="15110" max="15110" width="11.42578125" style="146"/>
    <col min="15111" max="15111" width="18.140625" style="146" bestFit="1" customWidth="1"/>
    <col min="15112" max="15112" width="12.28515625" style="146" bestFit="1" customWidth="1"/>
    <col min="15113" max="15113" width="13.7109375" style="146" bestFit="1" customWidth="1"/>
    <col min="15114" max="15356" width="11.42578125" style="146"/>
    <col min="15357" max="15357" width="15.5703125" style="146" customWidth="1"/>
    <col min="15358" max="15358" width="52.5703125" style="146" customWidth="1"/>
    <col min="15359" max="15359" width="9" style="146" customWidth="1"/>
    <col min="15360" max="15360" width="20.7109375" style="146" customWidth="1"/>
    <col min="15361" max="15361" width="3.42578125" style="146" customWidth="1"/>
    <col min="15362" max="15363" width="20.7109375" style="146" customWidth="1"/>
    <col min="15364" max="15364" width="10.28515625" style="146" customWidth="1"/>
    <col min="15365" max="15365" width="13.140625" style="146" bestFit="1" customWidth="1"/>
    <col min="15366" max="15366" width="11.42578125" style="146"/>
    <col min="15367" max="15367" width="18.140625" style="146" bestFit="1" customWidth="1"/>
    <col min="15368" max="15368" width="12.28515625" style="146" bestFit="1" customWidth="1"/>
    <col min="15369" max="15369" width="13.7109375" style="146" bestFit="1" customWidth="1"/>
    <col min="15370" max="15612" width="11.42578125" style="146"/>
    <col min="15613" max="15613" width="15.5703125" style="146" customWidth="1"/>
    <col min="15614" max="15614" width="52.5703125" style="146" customWidth="1"/>
    <col min="15615" max="15615" width="9" style="146" customWidth="1"/>
    <col min="15616" max="15616" width="20.7109375" style="146" customWidth="1"/>
    <col min="15617" max="15617" width="3.42578125" style="146" customWidth="1"/>
    <col min="15618" max="15619" width="20.7109375" style="146" customWidth="1"/>
    <col min="15620" max="15620" width="10.28515625" style="146" customWidth="1"/>
    <col min="15621" max="15621" width="13.140625" style="146" bestFit="1" customWidth="1"/>
    <col min="15622" max="15622" width="11.42578125" style="146"/>
    <col min="15623" max="15623" width="18.140625" style="146" bestFit="1" customWidth="1"/>
    <col min="15624" max="15624" width="12.28515625" style="146" bestFit="1" customWidth="1"/>
    <col min="15625" max="15625" width="13.7109375" style="146" bestFit="1" customWidth="1"/>
    <col min="15626" max="15868" width="11.42578125" style="146"/>
    <col min="15869" max="15869" width="15.5703125" style="146" customWidth="1"/>
    <col min="15870" max="15870" width="52.5703125" style="146" customWidth="1"/>
    <col min="15871" max="15871" width="9" style="146" customWidth="1"/>
    <col min="15872" max="15872" width="20.7109375" style="146" customWidth="1"/>
    <col min="15873" max="15873" width="3.42578125" style="146" customWidth="1"/>
    <col min="15874" max="15875" width="20.7109375" style="146" customWidth="1"/>
    <col min="15876" max="15876" width="10.28515625" style="146" customWidth="1"/>
    <col min="15877" max="15877" width="13.140625" style="146" bestFit="1" customWidth="1"/>
    <col min="15878" max="15878" width="11.42578125" style="146"/>
    <col min="15879" max="15879" width="18.140625" style="146" bestFit="1" customWidth="1"/>
    <col min="15880" max="15880" width="12.28515625" style="146" bestFit="1" customWidth="1"/>
    <col min="15881" max="15881" width="13.7109375" style="146" bestFit="1" customWidth="1"/>
    <col min="15882" max="16124" width="11.42578125" style="146"/>
    <col min="16125" max="16125" width="15.5703125" style="146" customWidth="1"/>
    <col min="16126" max="16126" width="52.5703125" style="146" customWidth="1"/>
    <col min="16127" max="16127" width="9" style="146" customWidth="1"/>
    <col min="16128" max="16128" width="20.7109375" style="146" customWidth="1"/>
    <col min="16129" max="16129" width="3.42578125" style="146" customWidth="1"/>
    <col min="16130" max="16131" width="20.7109375" style="146" customWidth="1"/>
    <col min="16132" max="16132" width="10.28515625" style="146" customWidth="1"/>
    <col min="16133" max="16133" width="13.140625" style="146" bestFit="1" customWidth="1"/>
    <col min="16134" max="16134" width="11.42578125" style="146"/>
    <col min="16135" max="16135" width="18.140625" style="146" bestFit="1" customWidth="1"/>
    <col min="16136" max="16136" width="12.28515625" style="146" bestFit="1" customWidth="1"/>
    <col min="16137" max="16137" width="13.7109375" style="146" bestFit="1" customWidth="1"/>
    <col min="16138" max="16384" width="11.42578125" style="146"/>
  </cols>
  <sheetData>
    <row r="1" spans="1:9" s="37" customFormat="1" ht="18" x14ac:dyDescent="0.25">
      <c r="A1" s="210"/>
      <c r="B1" s="211"/>
      <c r="C1" s="211"/>
      <c r="D1" s="211"/>
      <c r="E1" s="211"/>
      <c r="F1" s="211"/>
      <c r="G1" s="211"/>
      <c r="H1" s="212"/>
    </row>
    <row r="2" spans="1:9" s="37" customFormat="1" ht="18.75" x14ac:dyDescent="0.3">
      <c r="A2" s="207" t="s">
        <v>69</v>
      </c>
      <c r="B2" s="208"/>
      <c r="C2" s="208"/>
      <c r="D2" s="208"/>
      <c r="E2" s="208"/>
      <c r="F2" s="208"/>
      <c r="G2" s="208"/>
      <c r="H2" s="209"/>
    </row>
    <row r="3" spans="1:9" s="37" customFormat="1" ht="18.75" x14ac:dyDescent="0.3">
      <c r="A3" s="207" t="s">
        <v>1</v>
      </c>
      <c r="B3" s="208"/>
      <c r="C3" s="208"/>
      <c r="D3" s="208"/>
      <c r="E3" s="208"/>
      <c r="F3" s="208"/>
      <c r="G3" s="208"/>
      <c r="H3" s="209"/>
    </row>
    <row r="4" spans="1:9" s="37" customFormat="1" ht="18.75" x14ac:dyDescent="0.3">
      <c r="A4" s="207" t="s">
        <v>70</v>
      </c>
      <c r="B4" s="208"/>
      <c r="C4" s="208"/>
      <c r="D4" s="208"/>
      <c r="E4" s="208"/>
      <c r="F4" s="208"/>
      <c r="G4" s="208"/>
      <c r="H4" s="209"/>
    </row>
    <row r="5" spans="1:9" s="37" customFormat="1" ht="18.75" x14ac:dyDescent="0.3">
      <c r="A5" s="207" t="s">
        <v>109</v>
      </c>
      <c r="B5" s="208"/>
      <c r="C5" s="208"/>
      <c r="D5" s="208"/>
      <c r="E5" s="208"/>
      <c r="F5" s="208"/>
      <c r="G5" s="208"/>
      <c r="H5" s="209"/>
    </row>
    <row r="6" spans="1:9" s="37" customFormat="1" ht="18.75" x14ac:dyDescent="0.3">
      <c r="A6" s="207" t="s">
        <v>3</v>
      </c>
      <c r="B6" s="208"/>
      <c r="C6" s="208"/>
      <c r="D6" s="208"/>
      <c r="E6" s="208"/>
      <c r="F6" s="208"/>
      <c r="G6" s="208"/>
      <c r="H6" s="209"/>
    </row>
    <row r="7" spans="1:9" s="37" customFormat="1" ht="19.5" thickBot="1" x14ac:dyDescent="0.35">
      <c r="A7" s="67"/>
      <c r="B7" s="68"/>
      <c r="C7" s="68"/>
      <c r="D7" s="68"/>
      <c r="E7" s="68"/>
      <c r="F7" s="69"/>
      <c r="G7" s="69"/>
      <c r="H7" s="70"/>
    </row>
    <row r="8" spans="1:9" s="165" customFormat="1" ht="18" x14ac:dyDescent="0.25">
      <c r="A8" s="103"/>
      <c r="B8" s="104"/>
      <c r="C8" s="105"/>
      <c r="D8" s="71">
        <v>43799</v>
      </c>
      <c r="E8" s="71"/>
      <c r="F8" s="71">
        <v>43434</v>
      </c>
      <c r="G8" s="71" t="s">
        <v>4</v>
      </c>
      <c r="H8" s="71" t="s">
        <v>5</v>
      </c>
    </row>
    <row r="9" spans="1:9" s="165" customFormat="1" ht="18" customHeight="1" x14ac:dyDescent="0.25">
      <c r="A9" s="103"/>
      <c r="B9" s="104"/>
      <c r="C9" s="106"/>
      <c r="D9" s="71"/>
      <c r="E9" s="62"/>
      <c r="F9" s="37"/>
      <c r="G9" s="37"/>
      <c r="H9" s="37"/>
    </row>
    <row r="10" spans="1:9" s="166" customFormat="1" ht="30" customHeight="1" x14ac:dyDescent="0.25">
      <c r="A10" s="72"/>
      <c r="B10" s="72" t="s">
        <v>71</v>
      </c>
      <c r="C10" s="107"/>
      <c r="D10" s="73">
        <f>D13</f>
        <v>4427517</v>
      </c>
      <c r="E10" s="74"/>
      <c r="F10" s="73">
        <f>F13</f>
        <v>5288611</v>
      </c>
      <c r="G10" s="75">
        <f>(D10-F10)</f>
        <v>-861094</v>
      </c>
      <c r="H10" s="108">
        <f>G10/F10</f>
        <v>-0.16282044567089543</v>
      </c>
      <c r="I10" s="178"/>
    </row>
    <row r="11" spans="1:9" s="166" customFormat="1" ht="18" customHeight="1" x14ac:dyDescent="0.25">
      <c r="A11" s="77"/>
      <c r="B11" s="77"/>
      <c r="C11" s="109"/>
      <c r="D11" s="87"/>
      <c r="E11" s="76"/>
      <c r="F11" s="87"/>
      <c r="G11" s="87"/>
      <c r="H11" s="87"/>
    </row>
    <row r="12" spans="1:9" s="167" customFormat="1" ht="18" customHeight="1" x14ac:dyDescent="0.25">
      <c r="A12" s="77"/>
      <c r="B12" s="77"/>
      <c r="C12" s="109"/>
      <c r="D12" s="110"/>
      <c r="E12" s="76"/>
      <c r="F12" s="110"/>
      <c r="G12" s="110"/>
      <c r="H12" s="110"/>
    </row>
    <row r="13" spans="1:9" s="167" customFormat="1" ht="18" customHeight="1" x14ac:dyDescent="0.25">
      <c r="A13" s="111">
        <v>43</v>
      </c>
      <c r="B13" s="111" t="s">
        <v>72</v>
      </c>
      <c r="C13" s="112"/>
      <c r="D13" s="113">
        <f>SUM(D15:D16)</f>
        <v>4427517</v>
      </c>
      <c r="E13" s="78"/>
      <c r="F13" s="113">
        <f>SUM(F15:F16)</f>
        <v>5288611</v>
      </c>
      <c r="G13" s="75">
        <f>(D13-F13)</f>
        <v>-861094</v>
      </c>
      <c r="H13" s="108">
        <f>G13/F13</f>
        <v>-0.16282044567089543</v>
      </c>
    </row>
    <row r="14" spans="1:9" s="167" customFormat="1" ht="18" customHeight="1" x14ac:dyDescent="0.25">
      <c r="A14" s="111"/>
      <c r="B14" s="111"/>
      <c r="C14" s="112"/>
      <c r="D14" s="87"/>
      <c r="E14" s="76"/>
      <c r="F14" s="87"/>
      <c r="G14" s="87"/>
      <c r="H14" s="87"/>
    </row>
    <row r="15" spans="1:9" s="167" customFormat="1" ht="18" customHeight="1" x14ac:dyDescent="0.2">
      <c r="A15" s="79">
        <v>4390</v>
      </c>
      <c r="B15" s="79" t="s">
        <v>73</v>
      </c>
      <c r="C15" s="114"/>
      <c r="D15" s="75">
        <v>4538207</v>
      </c>
      <c r="E15" s="78"/>
      <c r="F15" s="75">
        <v>5685647</v>
      </c>
      <c r="G15" s="75">
        <f>(D15-F15)</f>
        <v>-1147440</v>
      </c>
      <c r="H15" s="108">
        <f>G15/F15</f>
        <v>-0.20181344357115383</v>
      </c>
    </row>
    <row r="16" spans="1:9" s="167" customFormat="1" ht="18" customHeight="1" x14ac:dyDescent="0.2">
      <c r="A16" s="79">
        <v>4395</v>
      </c>
      <c r="B16" s="79" t="s">
        <v>74</v>
      </c>
      <c r="C16" s="114"/>
      <c r="D16" s="80">
        <v>-110690</v>
      </c>
      <c r="E16" s="76"/>
      <c r="F16" s="80">
        <v>-397036</v>
      </c>
      <c r="G16" s="75">
        <f>(D16-F16)</f>
        <v>286346</v>
      </c>
      <c r="H16" s="108">
        <f>G16/F16</f>
        <v>-0.72120915987467127</v>
      </c>
    </row>
    <row r="17" spans="1:9" s="167" customFormat="1" ht="18" customHeight="1" x14ac:dyDescent="0.2">
      <c r="A17" s="79"/>
      <c r="B17" s="79"/>
      <c r="C17" s="114"/>
      <c r="D17" s="80"/>
      <c r="E17" s="76"/>
      <c r="F17" s="80"/>
      <c r="G17" s="80"/>
      <c r="H17" s="80"/>
    </row>
    <row r="18" spans="1:9" s="167" customFormat="1" ht="18" customHeight="1" x14ac:dyDescent="0.2">
      <c r="A18" s="79"/>
      <c r="B18" s="79"/>
      <c r="C18" s="114"/>
      <c r="D18" s="80"/>
      <c r="E18" s="76"/>
      <c r="F18" s="80"/>
      <c r="G18" s="80"/>
      <c r="H18" s="80"/>
    </row>
    <row r="19" spans="1:9" s="81" customFormat="1" ht="30" customHeight="1" x14ac:dyDescent="0.25">
      <c r="A19" s="72">
        <v>6</v>
      </c>
      <c r="B19" s="72" t="s">
        <v>75</v>
      </c>
      <c r="C19" s="107"/>
      <c r="D19" s="73">
        <v>4595699</v>
      </c>
      <c r="E19" s="74"/>
      <c r="F19" s="73">
        <v>4081145</v>
      </c>
      <c r="G19" s="75">
        <f>(D19-F19)</f>
        <v>514554</v>
      </c>
      <c r="H19" s="108">
        <f>G19/F19</f>
        <v>0.12608079350280374</v>
      </c>
      <c r="I19" s="179"/>
    </row>
    <row r="20" spans="1:9" s="166" customFormat="1" ht="18" customHeight="1" x14ac:dyDescent="0.25">
      <c r="A20" s="79"/>
      <c r="B20" s="79"/>
      <c r="C20" s="114"/>
      <c r="D20" s="80"/>
      <c r="E20" s="76"/>
      <c r="F20" s="80"/>
      <c r="G20" s="80"/>
      <c r="H20" s="80"/>
    </row>
    <row r="21" spans="1:9" s="166" customFormat="1" ht="30" customHeight="1" x14ac:dyDescent="0.25">
      <c r="A21" s="83"/>
      <c r="B21" s="72" t="s">
        <v>103</v>
      </c>
      <c r="C21" s="115"/>
      <c r="D21" s="73">
        <f>D10-D19</f>
        <v>-168182</v>
      </c>
      <c r="E21" s="78"/>
      <c r="F21" s="73">
        <f>F10-F19</f>
        <v>1207466</v>
      </c>
      <c r="G21" s="75">
        <f>(D21-F21)</f>
        <v>-1375648</v>
      </c>
      <c r="H21" s="108">
        <f>G21/F21</f>
        <v>-1.1392850813190598</v>
      </c>
    </row>
    <row r="22" spans="1:9" s="166" customFormat="1" ht="18" customHeight="1" x14ac:dyDescent="0.25">
      <c r="A22" s="79"/>
      <c r="B22" s="77"/>
      <c r="C22" s="114"/>
      <c r="D22" s="87"/>
      <c r="E22" s="76"/>
      <c r="F22" s="87"/>
      <c r="G22" s="87"/>
      <c r="H22" s="87"/>
    </row>
    <row r="23" spans="1:9" s="166" customFormat="1" ht="30" customHeight="1" x14ac:dyDescent="0.25">
      <c r="A23" s="84">
        <v>47</v>
      </c>
      <c r="B23" s="72" t="s">
        <v>76</v>
      </c>
      <c r="C23" s="107"/>
      <c r="D23" s="73">
        <f>D25</f>
        <v>56012395</v>
      </c>
      <c r="E23" s="78"/>
      <c r="F23" s="73">
        <f>F25</f>
        <v>52355055</v>
      </c>
      <c r="G23" s="75">
        <f>(D23-F23)</f>
        <v>3657340</v>
      </c>
      <c r="H23" s="108">
        <f>G23/F23</f>
        <v>6.9856482817179738E-2</v>
      </c>
      <c r="I23" s="178"/>
    </row>
    <row r="24" spans="1:9" s="167" customFormat="1" ht="18" customHeight="1" x14ac:dyDescent="0.25">
      <c r="A24" s="77"/>
      <c r="B24" s="77"/>
      <c r="C24" s="109"/>
      <c r="D24" s="110"/>
      <c r="E24" s="76"/>
      <c r="F24" s="110"/>
      <c r="G24" s="110"/>
      <c r="H24" s="110"/>
    </row>
    <row r="25" spans="1:9" s="166" customFormat="1" ht="18" customHeight="1" x14ac:dyDescent="0.25">
      <c r="A25" s="111">
        <v>47</v>
      </c>
      <c r="B25" s="111" t="s">
        <v>77</v>
      </c>
      <c r="C25" s="112"/>
      <c r="D25" s="113">
        <v>56012395</v>
      </c>
      <c r="E25" s="78"/>
      <c r="F25" s="113">
        <v>52355055</v>
      </c>
      <c r="G25" s="75">
        <f>(D25-F25)</f>
        <v>3657340</v>
      </c>
      <c r="H25" s="108">
        <f>G25/F25</f>
        <v>6.9856482817179738E-2</v>
      </c>
    </row>
    <row r="26" spans="1:9" s="166" customFormat="1" ht="18" customHeight="1" x14ac:dyDescent="0.25">
      <c r="A26" s="111"/>
      <c r="B26" s="111"/>
      <c r="C26" s="112"/>
      <c r="D26" s="87"/>
      <c r="E26" s="76"/>
      <c r="F26" s="87"/>
      <c r="G26" s="87"/>
      <c r="H26" s="87"/>
    </row>
    <row r="27" spans="1:9" s="166" customFormat="1" ht="30" customHeight="1" x14ac:dyDescent="0.25">
      <c r="A27" s="72"/>
      <c r="B27" s="72" t="s">
        <v>78</v>
      </c>
      <c r="C27" s="107"/>
      <c r="D27" s="73">
        <f>D29+D39+D46</f>
        <v>60627294</v>
      </c>
      <c r="E27" s="73"/>
      <c r="F27" s="73">
        <f>F29+F39+F46</f>
        <v>52553990</v>
      </c>
      <c r="G27" s="75">
        <f>(D27-F27)</f>
        <v>8073304</v>
      </c>
      <c r="H27" s="108">
        <f>G27/F27</f>
        <v>0.15361923994733798</v>
      </c>
      <c r="I27" s="178"/>
    </row>
    <row r="28" spans="1:9" s="166" customFormat="1" ht="18" customHeight="1" x14ac:dyDescent="0.25">
      <c r="A28" s="116"/>
      <c r="B28" s="116"/>
      <c r="C28" s="117"/>
      <c r="D28" s="110"/>
      <c r="E28" s="76"/>
      <c r="F28" s="110"/>
      <c r="G28" s="110"/>
      <c r="H28" s="110"/>
    </row>
    <row r="29" spans="1:9" s="166" customFormat="1" ht="18" customHeight="1" x14ac:dyDescent="0.25">
      <c r="A29" s="118">
        <v>51</v>
      </c>
      <c r="B29" s="118" t="s">
        <v>79</v>
      </c>
      <c r="C29" s="119"/>
      <c r="D29" s="120">
        <f>SUM(D31:D37)</f>
        <v>56610192</v>
      </c>
      <c r="E29" s="78"/>
      <c r="F29" s="120">
        <f>SUM(F31:F37)</f>
        <v>50279198</v>
      </c>
      <c r="G29" s="75">
        <f>(D29-F29)</f>
        <v>6330994</v>
      </c>
      <c r="H29" s="108">
        <f>G29/F29</f>
        <v>0.12591676581635211</v>
      </c>
    </row>
    <row r="30" spans="1:9" s="166" customFormat="1" ht="18" customHeight="1" x14ac:dyDescent="0.25">
      <c r="A30" s="111"/>
      <c r="B30" s="111"/>
      <c r="C30" s="112"/>
      <c r="D30" s="87"/>
      <c r="E30" s="76"/>
      <c r="F30" s="87"/>
      <c r="G30" s="87"/>
      <c r="H30" s="87"/>
    </row>
    <row r="31" spans="1:9" s="167" customFormat="1" ht="18" customHeight="1" x14ac:dyDescent="0.2">
      <c r="A31" s="79">
        <v>5101</v>
      </c>
      <c r="B31" s="79" t="s">
        <v>80</v>
      </c>
      <c r="C31" s="114"/>
      <c r="D31" s="75">
        <v>18535721</v>
      </c>
      <c r="E31" s="78"/>
      <c r="F31" s="75">
        <v>17199038</v>
      </c>
      <c r="G31" s="75">
        <f>(D31-F31)</f>
        <v>1336683</v>
      </c>
      <c r="H31" s="108">
        <f>G31/F31</f>
        <v>7.771847471934186E-2</v>
      </c>
    </row>
    <row r="32" spans="1:9" s="167" customFormat="1" ht="18" customHeight="1" x14ac:dyDescent="0.2">
      <c r="A32" s="79">
        <v>5103</v>
      </c>
      <c r="B32" s="79" t="s">
        <v>81</v>
      </c>
      <c r="C32" s="114"/>
      <c r="D32" s="75">
        <v>5211092</v>
      </c>
      <c r="E32" s="78"/>
      <c r="F32" s="75">
        <v>4861647</v>
      </c>
      <c r="G32" s="75">
        <f t="shared" ref="G32:G37" si="0">(D32-F32)</f>
        <v>349445</v>
      </c>
      <c r="H32" s="108">
        <f t="shared" ref="H32:H37" si="1">G32/F32</f>
        <v>7.1877904751208796E-2</v>
      </c>
    </row>
    <row r="33" spans="1:8" s="167" customFormat="1" ht="18" customHeight="1" x14ac:dyDescent="0.2">
      <c r="A33" s="79">
        <v>5104</v>
      </c>
      <c r="B33" s="79" t="s">
        <v>82</v>
      </c>
      <c r="C33" s="114"/>
      <c r="D33" s="75">
        <v>1130420</v>
      </c>
      <c r="E33" s="78"/>
      <c r="F33" s="75">
        <v>1056933</v>
      </c>
      <c r="G33" s="75">
        <f t="shared" si="0"/>
        <v>73487</v>
      </c>
      <c r="H33" s="108">
        <f t="shared" si="1"/>
        <v>6.952853208292295E-2</v>
      </c>
    </row>
    <row r="34" spans="1:8" s="167" customFormat="1" ht="18" customHeight="1" x14ac:dyDescent="0.2">
      <c r="A34" s="79">
        <v>5107</v>
      </c>
      <c r="B34" s="79" t="s">
        <v>83</v>
      </c>
      <c r="C34" s="114"/>
      <c r="D34" s="75">
        <v>8870759</v>
      </c>
      <c r="E34" s="78"/>
      <c r="F34" s="75">
        <v>7913134</v>
      </c>
      <c r="G34" s="75">
        <f t="shared" si="0"/>
        <v>957625</v>
      </c>
      <c r="H34" s="108">
        <f t="shared" si="1"/>
        <v>0.1210171595729328</v>
      </c>
    </row>
    <row r="35" spans="1:8" s="167" customFormat="1" ht="18" customHeight="1" x14ac:dyDescent="0.2">
      <c r="A35" s="79">
        <v>5108</v>
      </c>
      <c r="B35" s="79" t="s">
        <v>84</v>
      </c>
      <c r="C35" s="114"/>
      <c r="D35" s="75">
        <v>10463423</v>
      </c>
      <c r="E35" s="78"/>
      <c r="F35" s="75">
        <v>9412524</v>
      </c>
      <c r="G35" s="75">
        <f t="shared" si="0"/>
        <v>1050899</v>
      </c>
      <c r="H35" s="108">
        <f t="shared" si="1"/>
        <v>0.11164901146599998</v>
      </c>
    </row>
    <row r="36" spans="1:8" s="85" customFormat="1" ht="18" customHeight="1" x14ac:dyDescent="0.2">
      <c r="A36" s="79">
        <v>5111</v>
      </c>
      <c r="B36" s="79" t="s">
        <v>85</v>
      </c>
      <c r="C36" s="114"/>
      <c r="D36" s="75">
        <v>12356516</v>
      </c>
      <c r="E36" s="78"/>
      <c r="F36" s="75">
        <v>9804048</v>
      </c>
      <c r="G36" s="75">
        <f t="shared" si="0"/>
        <v>2552468</v>
      </c>
      <c r="H36" s="108">
        <f t="shared" si="1"/>
        <v>0.26034837854731024</v>
      </c>
    </row>
    <row r="37" spans="1:8" s="85" customFormat="1" ht="18" customHeight="1" x14ac:dyDescent="0.2">
      <c r="A37" s="79">
        <v>5120</v>
      </c>
      <c r="B37" s="79" t="s">
        <v>86</v>
      </c>
      <c r="C37" s="114"/>
      <c r="D37" s="75">
        <v>42261</v>
      </c>
      <c r="E37" s="78"/>
      <c r="F37" s="75">
        <v>31874</v>
      </c>
      <c r="G37" s="75">
        <f t="shared" si="0"/>
        <v>10387</v>
      </c>
      <c r="H37" s="108">
        <f t="shared" si="1"/>
        <v>0.32587689025538058</v>
      </c>
    </row>
    <row r="38" spans="1:8" s="167" customFormat="1" ht="18" customHeight="1" x14ac:dyDescent="0.2">
      <c r="A38" s="116"/>
      <c r="B38" s="116"/>
      <c r="C38" s="117"/>
      <c r="D38" s="110"/>
      <c r="E38" s="76"/>
      <c r="F38" s="110"/>
      <c r="G38" s="110"/>
      <c r="H38" s="110"/>
    </row>
    <row r="39" spans="1:8" s="167" customFormat="1" ht="36" customHeight="1" x14ac:dyDescent="0.2">
      <c r="A39" s="121">
        <v>53</v>
      </c>
      <c r="B39" s="122" t="s">
        <v>87</v>
      </c>
      <c r="C39" s="123"/>
      <c r="D39" s="120">
        <f>SUM(D41:D43)</f>
        <v>3801941</v>
      </c>
      <c r="E39" s="78"/>
      <c r="F39" s="120">
        <f>SUM(F41:F43)</f>
        <v>1997046</v>
      </c>
      <c r="G39" s="75">
        <f>(D39-F39)</f>
        <v>1804895</v>
      </c>
      <c r="H39" s="108">
        <f>G39/F39</f>
        <v>0.903782386584986</v>
      </c>
    </row>
    <row r="40" spans="1:8" s="167" customFormat="1" ht="18" customHeight="1" x14ac:dyDescent="0.25">
      <c r="A40" s="111"/>
      <c r="B40" s="111"/>
      <c r="C40" s="112"/>
      <c r="D40" s="87"/>
      <c r="E40" s="76"/>
      <c r="F40" s="87"/>
      <c r="G40" s="87"/>
      <c r="H40" s="87"/>
    </row>
    <row r="41" spans="1:8" s="167" customFormat="1" ht="18" customHeight="1" x14ac:dyDescent="0.2">
      <c r="A41" s="79">
        <v>5360</v>
      </c>
      <c r="B41" s="79" t="s">
        <v>88</v>
      </c>
      <c r="C41" s="114"/>
      <c r="D41" s="75">
        <v>1118549</v>
      </c>
      <c r="E41" s="78"/>
      <c r="F41" s="75">
        <v>941513</v>
      </c>
      <c r="G41" s="75">
        <f>(D41-F41)</f>
        <v>177036</v>
      </c>
      <c r="H41" s="108">
        <f>G41/F41</f>
        <v>0.18803351626584019</v>
      </c>
    </row>
    <row r="42" spans="1:8" s="167" customFormat="1" ht="18" customHeight="1" x14ac:dyDescent="0.2">
      <c r="A42" s="79">
        <v>5366</v>
      </c>
      <c r="B42" s="79" t="s">
        <v>89</v>
      </c>
      <c r="C42" s="114"/>
      <c r="D42" s="75">
        <v>1017843</v>
      </c>
      <c r="E42" s="78"/>
      <c r="F42" s="75">
        <v>1055533</v>
      </c>
      <c r="G42" s="75">
        <f>(D42-F42)</f>
        <v>-37690</v>
      </c>
      <c r="H42" s="108">
        <f>G42/F42</f>
        <v>-3.5707078793367902E-2</v>
      </c>
    </row>
    <row r="43" spans="1:8" s="167" customFormat="1" ht="18" customHeight="1" x14ac:dyDescent="0.2">
      <c r="A43" s="79">
        <v>5368</v>
      </c>
      <c r="B43" s="79" t="s">
        <v>90</v>
      </c>
      <c r="C43" s="114"/>
      <c r="D43" s="82">
        <v>1665549</v>
      </c>
      <c r="E43" s="78"/>
      <c r="F43" s="82">
        <v>0</v>
      </c>
      <c r="G43" s="75">
        <f>(D43-F43)</f>
        <v>1665549</v>
      </c>
      <c r="H43" s="108"/>
    </row>
    <row r="44" spans="1:8" s="167" customFormat="1" ht="18" customHeight="1" x14ac:dyDescent="0.2">
      <c r="A44" s="79"/>
      <c r="B44" s="79"/>
      <c r="C44" s="114"/>
      <c r="D44" s="80"/>
      <c r="E44" s="76"/>
      <c r="F44" s="80"/>
      <c r="G44" s="80"/>
      <c r="H44" s="80"/>
    </row>
    <row r="45" spans="1:8" s="86" customFormat="1" ht="18" customHeight="1" x14ac:dyDescent="0.2">
      <c r="A45" s="168"/>
      <c r="C45" s="125"/>
      <c r="D45" s="85"/>
      <c r="E45" s="76"/>
      <c r="F45" s="85"/>
      <c r="G45" s="85"/>
      <c r="H45" s="85"/>
    </row>
    <row r="46" spans="1:8" s="86" customFormat="1" ht="18" customHeight="1" x14ac:dyDescent="0.25">
      <c r="A46" s="111">
        <v>57</v>
      </c>
      <c r="B46" s="111" t="s">
        <v>77</v>
      </c>
      <c r="C46" s="109"/>
      <c r="D46" s="113">
        <f>SUM(D48:D49)</f>
        <v>215161</v>
      </c>
      <c r="E46" s="78"/>
      <c r="F46" s="113">
        <f>SUM(F48:F49)</f>
        <v>277746</v>
      </c>
      <c r="G46" s="75">
        <f>(D46-F46)</f>
        <v>-62585</v>
      </c>
      <c r="H46" s="108">
        <f>G46/F46</f>
        <v>-0.2253317779553981</v>
      </c>
    </row>
    <row r="47" spans="1:8" s="86" customFormat="1" ht="18" customHeight="1" x14ac:dyDescent="0.25">
      <c r="A47" s="111"/>
      <c r="B47" s="111"/>
      <c r="C47" s="112"/>
      <c r="D47" s="87"/>
      <c r="E47" s="76"/>
      <c r="F47" s="87"/>
      <c r="G47" s="87"/>
      <c r="H47" s="87"/>
    </row>
    <row r="48" spans="1:8" s="86" customFormat="1" ht="18" customHeight="1" x14ac:dyDescent="0.2">
      <c r="A48" s="79">
        <v>5720</v>
      </c>
      <c r="B48" s="79" t="s">
        <v>110</v>
      </c>
      <c r="C48" s="114"/>
      <c r="D48" s="75">
        <v>215161</v>
      </c>
      <c r="E48" s="78"/>
      <c r="F48" s="75">
        <v>277746</v>
      </c>
      <c r="G48" s="75">
        <f>(D48-F48)</f>
        <v>-62585</v>
      </c>
      <c r="H48" s="108">
        <f>G48/F48</f>
        <v>-0.2253317779553981</v>
      </c>
    </row>
    <row r="49" spans="1:9" s="86" customFormat="1" ht="18" customHeight="1" x14ac:dyDescent="0.2">
      <c r="A49" s="79">
        <v>5722</v>
      </c>
      <c r="B49" s="79" t="s">
        <v>111</v>
      </c>
      <c r="C49" s="114"/>
      <c r="D49" s="129">
        <v>0</v>
      </c>
      <c r="E49" s="76"/>
      <c r="F49" s="129">
        <v>0</v>
      </c>
      <c r="G49" s="80"/>
      <c r="H49" s="80"/>
    </row>
    <row r="50" spans="1:9" s="86" customFormat="1" ht="18" customHeight="1" x14ac:dyDescent="0.2">
      <c r="A50" s="79"/>
      <c r="B50" s="79"/>
      <c r="C50" s="114"/>
      <c r="D50" s="80"/>
      <c r="E50" s="76"/>
      <c r="F50" s="80"/>
      <c r="G50" s="80"/>
      <c r="H50" s="80"/>
    </row>
    <row r="51" spans="1:9" s="86" customFormat="1" ht="27" customHeight="1" x14ac:dyDescent="0.2">
      <c r="A51" s="83"/>
      <c r="B51" s="72" t="s">
        <v>104</v>
      </c>
      <c r="C51" s="115"/>
      <c r="D51" s="73">
        <f>D21+D23-D27</f>
        <v>-4783081</v>
      </c>
      <c r="E51" s="78"/>
      <c r="F51" s="73">
        <f>F21+F23-F27</f>
        <v>1008531</v>
      </c>
      <c r="G51" s="75">
        <f>(D51-F51)</f>
        <v>-5791612</v>
      </c>
      <c r="H51" s="108">
        <f>G51/F51</f>
        <v>-5.7426216943257078</v>
      </c>
    </row>
    <row r="52" spans="1:9" s="86" customFormat="1" ht="18" customHeight="1" x14ac:dyDescent="0.25">
      <c r="A52" s="79"/>
      <c r="B52" s="77"/>
      <c r="C52" s="114"/>
      <c r="D52" s="87"/>
      <c r="E52" s="76"/>
      <c r="F52" s="87"/>
      <c r="G52" s="87"/>
      <c r="H52" s="87"/>
    </row>
    <row r="53" spans="1:9" s="86" customFormat="1" ht="18" customHeight="1" x14ac:dyDescent="0.25">
      <c r="A53" s="111"/>
      <c r="B53" s="111" t="s">
        <v>91</v>
      </c>
      <c r="C53" s="112"/>
      <c r="D53" s="113">
        <f>SUM(D55:D58)</f>
        <v>3575161</v>
      </c>
      <c r="E53" s="113"/>
      <c r="F53" s="113">
        <f>SUM(F56:F58)</f>
        <v>1315691</v>
      </c>
      <c r="G53" s="75">
        <f>(D53-F53)</f>
        <v>2259470</v>
      </c>
      <c r="H53" s="108">
        <f>G53/F53</f>
        <v>1.7173257246572333</v>
      </c>
      <c r="I53" s="178"/>
    </row>
    <row r="54" spans="1:9" s="86" customFormat="1" ht="18" customHeight="1" x14ac:dyDescent="0.25">
      <c r="A54" s="111"/>
      <c r="B54" s="111"/>
      <c r="C54" s="112"/>
      <c r="D54" s="113"/>
      <c r="E54" s="78"/>
      <c r="F54" s="113"/>
      <c r="G54" s="75"/>
      <c r="H54" s="108"/>
      <c r="I54" s="178"/>
    </row>
    <row r="55" spans="1:9" s="86" customFormat="1" ht="18" customHeight="1" x14ac:dyDescent="0.25">
      <c r="A55" s="79">
        <v>41</v>
      </c>
      <c r="B55" s="79" t="s">
        <v>101</v>
      </c>
      <c r="C55" s="112"/>
      <c r="D55" s="80">
        <v>9287</v>
      </c>
      <c r="E55" s="76"/>
      <c r="F55" s="75">
        <v>0</v>
      </c>
      <c r="G55" s="75"/>
      <c r="H55" s="108"/>
      <c r="I55" s="178"/>
    </row>
    <row r="56" spans="1:9" s="86" customFormat="1" ht="18" customHeight="1" x14ac:dyDescent="0.2">
      <c r="A56" s="79">
        <v>44</v>
      </c>
      <c r="B56" s="79" t="s">
        <v>92</v>
      </c>
      <c r="C56" s="114"/>
      <c r="D56" s="80">
        <v>102926</v>
      </c>
      <c r="E56" s="76"/>
      <c r="F56" s="75">
        <v>0</v>
      </c>
      <c r="G56" s="75">
        <f>(D56-F56)</f>
        <v>102926</v>
      </c>
      <c r="H56" s="108"/>
    </row>
    <row r="57" spans="1:9" s="86" customFormat="1" ht="18" customHeight="1" x14ac:dyDescent="0.2">
      <c r="A57" s="79">
        <v>4802</v>
      </c>
      <c r="B57" s="79" t="s">
        <v>93</v>
      </c>
      <c r="C57" s="114"/>
      <c r="D57" s="75">
        <v>231488</v>
      </c>
      <c r="E57" s="78"/>
      <c r="F57" s="75">
        <v>166187</v>
      </c>
      <c r="G57" s="75">
        <f>(D57-F57)</f>
        <v>65301</v>
      </c>
      <c r="H57" s="108">
        <f>G57/F57</f>
        <v>0.39293687231853275</v>
      </c>
    </row>
    <row r="58" spans="1:9" s="86" customFormat="1" ht="18" customHeight="1" x14ac:dyDescent="0.2">
      <c r="A58" s="79">
        <v>4808</v>
      </c>
      <c r="B58" s="79" t="s">
        <v>94</v>
      </c>
      <c r="C58" s="114"/>
      <c r="D58" s="82">
        <v>3231460</v>
      </c>
      <c r="E58" s="78"/>
      <c r="F58" s="82">
        <v>1149504</v>
      </c>
      <c r="G58" s="75">
        <f>(D58-F58)</f>
        <v>2081956</v>
      </c>
      <c r="H58" s="108">
        <f>G58/F58</f>
        <v>1.8111776905517509</v>
      </c>
    </row>
    <row r="59" spans="1:9" s="86" customFormat="1" ht="18" customHeight="1" x14ac:dyDescent="0.2">
      <c r="A59" s="79"/>
      <c r="B59" s="79"/>
      <c r="C59" s="114"/>
      <c r="D59" s="80"/>
      <c r="E59" s="76"/>
      <c r="F59" s="80"/>
      <c r="G59" s="80"/>
      <c r="H59" s="80"/>
    </row>
    <row r="60" spans="1:9" s="86" customFormat="1" ht="18" customHeight="1" x14ac:dyDescent="0.25">
      <c r="A60" s="111">
        <v>58</v>
      </c>
      <c r="B60" s="111" t="s">
        <v>95</v>
      </c>
      <c r="C60" s="112"/>
      <c r="D60" s="113">
        <f>SUM(D62:D64)</f>
        <v>115475</v>
      </c>
      <c r="E60" s="78"/>
      <c r="F60" s="113">
        <f>SUM(F62:F64)</f>
        <v>21658</v>
      </c>
      <c r="G60" s="75">
        <f>(D60-F60)</f>
        <v>93817</v>
      </c>
      <c r="H60" s="108">
        <f>G60/F60</f>
        <v>4.3317480838489244</v>
      </c>
      <c r="I60" s="178"/>
    </row>
    <row r="61" spans="1:9" s="86" customFormat="1" ht="18" customHeight="1" x14ac:dyDescent="0.25">
      <c r="A61" s="111"/>
      <c r="B61" s="111"/>
      <c r="C61" s="112"/>
      <c r="D61" s="87"/>
      <c r="E61" s="76"/>
      <c r="F61" s="87"/>
      <c r="G61" s="87"/>
      <c r="H61" s="87"/>
    </row>
    <row r="62" spans="1:9" s="86" customFormat="1" ht="18" customHeight="1" x14ac:dyDescent="0.2">
      <c r="A62" s="79">
        <v>5802</v>
      </c>
      <c r="B62" s="79" t="s">
        <v>96</v>
      </c>
      <c r="C62" s="114"/>
      <c r="D62" s="75">
        <v>9717</v>
      </c>
      <c r="E62" s="78"/>
      <c r="F62" s="75">
        <v>4919</v>
      </c>
      <c r="G62" s="75">
        <f>(D62-F62)</f>
        <v>4798</v>
      </c>
      <c r="H62" s="108">
        <f>G62/F62</f>
        <v>0.97540150437080708</v>
      </c>
    </row>
    <row r="63" spans="1:9" s="86" customFormat="1" ht="18" customHeight="1" x14ac:dyDescent="0.25">
      <c r="A63" s="79">
        <v>5890</v>
      </c>
      <c r="B63" s="79" t="s">
        <v>97</v>
      </c>
      <c r="C63" s="114"/>
      <c r="D63" s="80">
        <v>105759</v>
      </c>
      <c r="E63" s="76"/>
      <c r="F63" s="80">
        <v>16739</v>
      </c>
      <c r="G63" s="75">
        <f>(D63-F63)</f>
        <v>89020</v>
      </c>
      <c r="H63" s="169"/>
      <c r="I63" s="178"/>
    </row>
    <row r="64" spans="1:9" s="86" customFormat="1" ht="18" customHeight="1" x14ac:dyDescent="0.2">
      <c r="A64" s="79">
        <v>5897</v>
      </c>
      <c r="B64" s="79" t="s">
        <v>112</v>
      </c>
      <c r="C64" s="114"/>
      <c r="D64" s="129">
        <v>-1</v>
      </c>
      <c r="E64" s="76"/>
      <c r="F64" s="129">
        <v>0</v>
      </c>
      <c r="G64" s="80"/>
      <c r="H64" s="80"/>
    </row>
    <row r="65" spans="1:248" s="86" customFormat="1" ht="18" customHeight="1" x14ac:dyDescent="0.2">
      <c r="A65" s="79"/>
      <c r="B65" s="79"/>
      <c r="C65" s="114"/>
      <c r="D65" s="80"/>
      <c r="E65" s="76"/>
      <c r="F65" s="80"/>
      <c r="G65" s="80"/>
      <c r="H65" s="80"/>
    </row>
    <row r="66" spans="1:248" s="89" customFormat="1" ht="23.25" customHeight="1" x14ac:dyDescent="0.25">
      <c r="A66" s="84"/>
      <c r="B66" s="84" t="s">
        <v>105</v>
      </c>
      <c r="C66" s="124"/>
      <c r="D66" s="88">
        <f>D51+D53-D60</f>
        <v>-1323395</v>
      </c>
      <c r="E66" s="74"/>
      <c r="F66" s="88">
        <f>F51+F53-F60</f>
        <v>2302564</v>
      </c>
      <c r="G66" s="75">
        <f>(D66-F66)</f>
        <v>-3625959</v>
      </c>
      <c r="H66" s="108">
        <f>G66/F66</f>
        <v>-1.5747484109019336</v>
      </c>
      <c r="I66" s="180"/>
    </row>
    <row r="67" spans="1:248" s="92" customFormat="1" ht="18" customHeight="1" x14ac:dyDescent="0.2">
      <c r="A67" s="90"/>
      <c r="B67" s="90"/>
      <c r="C67" s="125"/>
      <c r="D67" s="91"/>
      <c r="E67" s="76"/>
    </row>
    <row r="68" spans="1:248" s="92" customFormat="1" ht="18" customHeight="1" x14ac:dyDescent="0.2">
      <c r="A68" s="181"/>
      <c r="C68" s="182"/>
      <c r="D68" s="76"/>
      <c r="E68" s="76"/>
    </row>
    <row r="69" spans="1:248" s="92" customFormat="1" ht="18" customHeight="1" x14ac:dyDescent="0.25">
      <c r="A69" s="93"/>
      <c r="B69" s="93"/>
      <c r="C69" s="126"/>
      <c r="D69" s="93"/>
      <c r="E69" s="93"/>
    </row>
    <row r="70" spans="1:248" s="95" customFormat="1" ht="18" customHeight="1" x14ac:dyDescent="0.25">
      <c r="A70" s="205" t="s">
        <v>107</v>
      </c>
      <c r="B70" s="205"/>
      <c r="C70" s="127"/>
      <c r="D70" s="127"/>
      <c r="E70" s="127" t="s">
        <v>65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</row>
    <row r="71" spans="1:248" s="95" customFormat="1" ht="18" customHeight="1" x14ac:dyDescent="0.2">
      <c r="A71" s="204" t="s">
        <v>108</v>
      </c>
      <c r="B71" s="204"/>
      <c r="C71" s="128"/>
      <c r="D71" s="128"/>
      <c r="E71" s="206" t="s">
        <v>98</v>
      </c>
      <c r="F71" s="206"/>
      <c r="G71" s="206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</row>
    <row r="72" spans="1:248" s="95" customFormat="1" ht="18" customHeight="1" x14ac:dyDescent="0.2">
      <c r="A72" s="204" t="s">
        <v>66</v>
      </c>
      <c r="B72" s="204"/>
      <c r="C72" s="177"/>
      <c r="D72" s="96"/>
      <c r="E72" s="128" t="s">
        <v>67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</row>
    <row r="73" spans="1:248" s="95" customFormat="1" ht="18" customHeight="1" x14ac:dyDescent="0.25">
      <c r="A73" s="97"/>
      <c r="B73" s="97"/>
      <c r="C73" s="177"/>
      <c r="D73" s="96"/>
      <c r="E73" s="96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</row>
    <row r="74" spans="1:248" s="95" customFormat="1" ht="18" customHeight="1" x14ac:dyDescent="0.25">
      <c r="A74" s="97"/>
      <c r="B74" s="97"/>
      <c r="C74" s="177"/>
      <c r="D74" s="96"/>
      <c r="E74" s="96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</row>
    <row r="75" spans="1:248" s="95" customFormat="1" ht="18" customHeight="1" x14ac:dyDescent="0.25">
      <c r="A75" s="97"/>
      <c r="B75" s="97"/>
      <c r="C75" s="177"/>
      <c r="D75" s="96"/>
      <c r="E75" s="96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</row>
    <row r="76" spans="1:248" s="95" customFormat="1" ht="18" customHeight="1" x14ac:dyDescent="0.25">
      <c r="A76" s="205" t="s">
        <v>68</v>
      </c>
      <c r="B76" s="205"/>
      <c r="C76" s="205"/>
      <c r="D76" s="205"/>
      <c r="E76" s="205"/>
      <c r="F76" s="205"/>
      <c r="G76" s="205"/>
      <c r="H76" s="205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</row>
    <row r="77" spans="1:248" s="95" customFormat="1" ht="18" customHeight="1" x14ac:dyDescent="0.2">
      <c r="A77" s="204" t="s">
        <v>99</v>
      </c>
      <c r="B77" s="204"/>
      <c r="C77" s="204"/>
      <c r="D77" s="204"/>
      <c r="E77" s="204"/>
      <c r="F77" s="204"/>
      <c r="G77" s="204"/>
      <c r="H77" s="20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</row>
    <row r="78" spans="1:248" s="95" customFormat="1" ht="18" customHeight="1" x14ac:dyDescent="0.2">
      <c r="A78" s="204" t="s">
        <v>102</v>
      </c>
      <c r="B78" s="204"/>
      <c r="C78" s="204"/>
      <c r="D78" s="204"/>
      <c r="E78" s="204"/>
      <c r="F78" s="204"/>
      <c r="G78" s="204"/>
      <c r="H78" s="20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</row>
    <row r="79" spans="1:248" s="167" customFormat="1" ht="18" customHeight="1" x14ac:dyDescent="0.2">
      <c r="A79" s="98"/>
      <c r="B79" s="98"/>
      <c r="C79" s="183"/>
      <c r="D79" s="98"/>
      <c r="E79" s="98"/>
      <c r="F79" s="85"/>
      <c r="G79" s="85"/>
      <c r="H79" s="85"/>
    </row>
    <row r="80" spans="1:248" s="167" customFormat="1" ht="18" customHeight="1" x14ac:dyDescent="0.2">
      <c r="A80" s="92"/>
      <c r="B80" s="92"/>
      <c r="C80" s="182"/>
      <c r="D80" s="92"/>
      <c r="E80" s="76"/>
      <c r="F80" s="85"/>
      <c r="G80" s="85"/>
      <c r="H80" s="85"/>
    </row>
    <row r="81" spans="1:8" s="167" customFormat="1" ht="18" customHeight="1" x14ac:dyDescent="0.2">
      <c r="A81" s="92"/>
      <c r="B81" s="92"/>
      <c r="C81" s="182"/>
      <c r="D81" s="92"/>
      <c r="E81" s="76"/>
      <c r="F81" s="85"/>
      <c r="G81" s="85"/>
      <c r="H81" s="85"/>
    </row>
    <row r="82" spans="1:8" s="167" customFormat="1" ht="18" customHeight="1" x14ac:dyDescent="0.2">
      <c r="A82" s="92"/>
      <c r="B82" s="92"/>
      <c r="C82" s="182"/>
      <c r="D82" s="92"/>
      <c r="E82" s="76"/>
      <c r="F82" s="85"/>
      <c r="G82" s="85"/>
      <c r="H82" s="85"/>
    </row>
    <row r="83" spans="1:8" s="167" customFormat="1" ht="18" customHeight="1" x14ac:dyDescent="0.2">
      <c r="A83" s="92"/>
      <c r="B83" s="92"/>
      <c r="C83" s="182"/>
      <c r="D83" s="92"/>
      <c r="E83" s="76"/>
      <c r="F83" s="85"/>
      <c r="G83" s="85"/>
      <c r="H83" s="85"/>
    </row>
    <row r="84" spans="1:8" s="167" customFormat="1" ht="18" customHeight="1" x14ac:dyDescent="0.2">
      <c r="A84" s="92"/>
      <c r="B84" s="92"/>
      <c r="C84" s="182"/>
      <c r="D84" s="92"/>
      <c r="E84" s="76"/>
      <c r="F84" s="85"/>
      <c r="G84" s="85"/>
      <c r="H84" s="85"/>
    </row>
    <row r="85" spans="1:8" s="167" customFormat="1" ht="18" customHeight="1" x14ac:dyDescent="0.2">
      <c r="A85" s="92"/>
      <c r="B85" s="92"/>
      <c r="C85" s="182"/>
      <c r="D85" s="92"/>
      <c r="E85" s="76"/>
      <c r="F85" s="85"/>
      <c r="G85" s="85"/>
      <c r="H85" s="85"/>
    </row>
    <row r="86" spans="1:8" s="167" customFormat="1" ht="18" customHeight="1" x14ac:dyDescent="0.2">
      <c r="A86" s="92"/>
      <c r="B86" s="92"/>
      <c r="C86" s="182"/>
      <c r="D86" s="92"/>
      <c r="E86" s="76"/>
      <c r="F86" s="85"/>
      <c r="G86" s="85"/>
      <c r="H86" s="85"/>
    </row>
    <row r="87" spans="1:8" s="167" customFormat="1" ht="18" customHeight="1" x14ac:dyDescent="0.2">
      <c r="A87" s="92"/>
      <c r="B87" s="92"/>
      <c r="C87" s="182"/>
      <c r="D87" s="92"/>
      <c r="E87" s="76"/>
      <c r="F87" s="85"/>
      <c r="G87" s="85"/>
      <c r="H87" s="85"/>
    </row>
    <row r="88" spans="1:8" s="167" customFormat="1" ht="18" customHeight="1" x14ac:dyDescent="0.2">
      <c r="A88" s="92"/>
      <c r="B88" s="92"/>
      <c r="C88" s="182"/>
      <c r="D88" s="92"/>
      <c r="E88" s="76"/>
      <c r="F88" s="85"/>
      <c r="G88" s="85"/>
      <c r="H88" s="85"/>
    </row>
    <row r="89" spans="1:8" s="167" customFormat="1" ht="18" customHeight="1" x14ac:dyDescent="0.2">
      <c r="A89" s="92"/>
      <c r="B89" s="92"/>
      <c r="C89" s="182"/>
      <c r="D89" s="92"/>
      <c r="E89" s="76"/>
      <c r="F89" s="85"/>
      <c r="G89" s="85"/>
      <c r="H89" s="85"/>
    </row>
    <row r="90" spans="1:8" s="167" customFormat="1" ht="18" customHeight="1" x14ac:dyDescent="0.2">
      <c r="A90" s="92"/>
      <c r="B90" s="92"/>
      <c r="C90" s="182"/>
      <c r="D90" s="92"/>
      <c r="E90" s="76"/>
      <c r="F90" s="85"/>
      <c r="G90" s="85"/>
      <c r="H90" s="85"/>
    </row>
    <row r="91" spans="1:8" s="167" customFormat="1" ht="18" customHeight="1" x14ac:dyDescent="0.2">
      <c r="A91" s="92"/>
      <c r="B91" s="92"/>
      <c r="C91" s="182"/>
      <c r="D91" s="92"/>
      <c r="E91" s="76"/>
      <c r="F91" s="85"/>
      <c r="G91" s="85"/>
      <c r="H91" s="85"/>
    </row>
    <row r="92" spans="1:8" s="167" customFormat="1" ht="18" customHeight="1" x14ac:dyDescent="0.2">
      <c r="A92" s="92"/>
      <c r="B92" s="92"/>
      <c r="C92" s="182"/>
      <c r="D92" s="92"/>
      <c r="E92" s="76"/>
      <c r="F92" s="85"/>
      <c r="G92" s="85"/>
      <c r="H92" s="85"/>
    </row>
    <row r="93" spans="1:8" s="167" customFormat="1" ht="18" customHeight="1" x14ac:dyDescent="0.2">
      <c r="A93" s="92"/>
      <c r="B93" s="92"/>
      <c r="C93" s="182"/>
      <c r="D93" s="92"/>
      <c r="E93" s="76"/>
      <c r="F93" s="85"/>
      <c r="G93" s="85"/>
      <c r="H93" s="85"/>
    </row>
    <row r="94" spans="1:8" s="167" customFormat="1" ht="18" customHeight="1" x14ac:dyDescent="0.2">
      <c r="A94" s="92"/>
      <c r="B94" s="92"/>
      <c r="C94" s="182"/>
      <c r="D94" s="92"/>
      <c r="E94" s="76"/>
      <c r="F94" s="85"/>
      <c r="G94" s="85"/>
      <c r="H94" s="85"/>
    </row>
    <row r="95" spans="1:8" s="167" customFormat="1" ht="18" customHeight="1" x14ac:dyDescent="0.2">
      <c r="A95" s="92"/>
      <c r="B95" s="92"/>
      <c r="C95" s="182"/>
      <c r="D95" s="92"/>
      <c r="E95" s="76"/>
      <c r="F95" s="85"/>
      <c r="G95" s="85"/>
      <c r="H95" s="85"/>
    </row>
    <row r="96" spans="1:8" s="167" customFormat="1" ht="18" customHeight="1" x14ac:dyDescent="0.2">
      <c r="A96" s="92"/>
      <c r="B96" s="92"/>
      <c r="C96" s="182"/>
      <c r="D96" s="92"/>
      <c r="E96" s="76"/>
      <c r="F96" s="85"/>
      <c r="G96" s="85"/>
      <c r="H96" s="85"/>
    </row>
    <row r="97" spans="1:8" s="167" customFormat="1" ht="18" customHeight="1" x14ac:dyDescent="0.2">
      <c r="A97" s="92"/>
      <c r="B97" s="92"/>
      <c r="C97" s="182"/>
      <c r="D97" s="92"/>
      <c r="E97" s="76"/>
      <c r="F97" s="85"/>
      <c r="G97" s="85"/>
      <c r="H97" s="85"/>
    </row>
    <row r="98" spans="1:8" s="167" customFormat="1" ht="18" customHeight="1" x14ac:dyDescent="0.2">
      <c r="A98" s="92"/>
      <c r="B98" s="92"/>
      <c r="C98" s="182"/>
      <c r="D98" s="92"/>
      <c r="E98" s="76"/>
      <c r="F98" s="85"/>
      <c r="G98" s="85"/>
      <c r="H98" s="85"/>
    </row>
    <row r="99" spans="1:8" s="167" customFormat="1" ht="18" customHeight="1" x14ac:dyDescent="0.2">
      <c r="A99" s="92"/>
      <c r="B99" s="92"/>
      <c r="C99" s="182"/>
      <c r="D99" s="92"/>
      <c r="E99" s="76"/>
      <c r="F99" s="85"/>
      <c r="G99" s="85"/>
      <c r="H99" s="85"/>
    </row>
    <row r="100" spans="1:8" s="167" customFormat="1" ht="18" customHeight="1" x14ac:dyDescent="0.2">
      <c r="A100" s="92"/>
      <c r="B100" s="92"/>
      <c r="C100" s="182"/>
      <c r="D100" s="92"/>
      <c r="E100" s="76"/>
      <c r="F100" s="85"/>
      <c r="G100" s="85"/>
      <c r="H100" s="85"/>
    </row>
    <row r="101" spans="1:8" s="167" customFormat="1" ht="18" customHeight="1" x14ac:dyDescent="0.2">
      <c r="A101" s="92"/>
      <c r="B101" s="92"/>
      <c r="C101" s="182"/>
      <c r="D101" s="92"/>
      <c r="E101" s="76"/>
      <c r="F101" s="85"/>
      <c r="G101" s="85"/>
      <c r="H101" s="85"/>
    </row>
    <row r="102" spans="1:8" s="167" customFormat="1" ht="18" customHeight="1" x14ac:dyDescent="0.2">
      <c r="A102" s="92"/>
      <c r="B102" s="92"/>
      <c r="C102" s="182"/>
      <c r="D102" s="92"/>
      <c r="E102" s="76"/>
      <c r="F102" s="85"/>
      <c r="G102" s="85"/>
      <c r="H102" s="85"/>
    </row>
    <row r="103" spans="1:8" s="167" customFormat="1" ht="18" customHeight="1" x14ac:dyDescent="0.25">
      <c r="A103" s="99"/>
      <c r="B103" s="100"/>
      <c r="C103" s="184"/>
      <c r="D103" s="185"/>
      <c r="E103" s="185"/>
      <c r="F103" s="85"/>
      <c r="G103" s="85"/>
      <c r="H103" s="85"/>
    </row>
    <row r="104" spans="1:8" s="167" customFormat="1" ht="18" customHeight="1" x14ac:dyDescent="0.25">
      <c r="A104" s="99"/>
      <c r="B104" s="100"/>
      <c r="C104" s="184"/>
      <c r="D104" s="185"/>
      <c r="E104" s="185"/>
      <c r="F104" s="85"/>
      <c r="G104" s="85"/>
      <c r="H104" s="85"/>
    </row>
    <row r="105" spans="1:8" s="167" customFormat="1" ht="18" customHeight="1" x14ac:dyDescent="0.25">
      <c r="A105" s="99"/>
      <c r="B105" s="100"/>
      <c r="C105" s="184"/>
      <c r="D105" s="185"/>
      <c r="E105" s="185"/>
      <c r="F105" s="85"/>
      <c r="G105" s="85"/>
      <c r="H105" s="85"/>
    </row>
    <row r="106" spans="1:8" s="167" customFormat="1" ht="18" customHeight="1" x14ac:dyDescent="0.25">
      <c r="A106" s="99"/>
      <c r="B106" s="100"/>
      <c r="C106" s="184"/>
      <c r="D106" s="185"/>
      <c r="E106" s="185"/>
      <c r="F106" s="85"/>
      <c r="G106" s="85"/>
      <c r="H106" s="85"/>
    </row>
    <row r="107" spans="1:8" s="167" customFormat="1" ht="18" customHeight="1" x14ac:dyDescent="0.25">
      <c r="A107" s="99"/>
      <c r="B107" s="100"/>
      <c r="C107" s="184"/>
      <c r="D107" s="185"/>
      <c r="E107" s="185"/>
      <c r="F107" s="85"/>
      <c r="G107" s="85"/>
      <c r="H107" s="85"/>
    </row>
    <row r="108" spans="1:8" s="167" customFormat="1" ht="18" customHeight="1" x14ac:dyDescent="0.25">
      <c r="A108" s="99"/>
      <c r="B108" s="100"/>
      <c r="C108" s="184"/>
      <c r="D108" s="185"/>
      <c r="E108" s="185"/>
      <c r="F108" s="85"/>
      <c r="G108" s="85"/>
      <c r="H108" s="85"/>
    </row>
    <row r="109" spans="1:8" s="167" customFormat="1" ht="18" customHeight="1" x14ac:dyDescent="0.2">
      <c r="A109" s="116"/>
      <c r="B109" s="116"/>
      <c r="C109" s="117"/>
      <c r="D109" s="185"/>
      <c r="E109" s="185"/>
      <c r="F109" s="85"/>
      <c r="G109" s="85"/>
      <c r="H109" s="85"/>
    </row>
    <row r="110" spans="1:8" s="167" customFormat="1" ht="18" customHeight="1" x14ac:dyDescent="0.25">
      <c r="A110" s="116"/>
      <c r="B110" s="101"/>
      <c r="C110" s="109"/>
      <c r="D110" s="185"/>
      <c r="E110" s="185"/>
      <c r="F110" s="85"/>
      <c r="G110" s="85"/>
      <c r="H110" s="85"/>
    </row>
    <row r="111" spans="1:8" s="167" customFormat="1" ht="18" customHeight="1" x14ac:dyDescent="0.25">
      <c r="A111" s="116"/>
      <c r="B111" s="101"/>
      <c r="C111" s="109"/>
      <c r="D111" s="185"/>
      <c r="E111" s="185"/>
      <c r="F111" s="85"/>
      <c r="G111" s="85"/>
      <c r="H111" s="85"/>
    </row>
    <row r="112" spans="1:8" s="167" customFormat="1" ht="18" customHeight="1" x14ac:dyDescent="0.25">
      <c r="A112" s="116"/>
      <c r="B112" s="101"/>
      <c r="C112" s="109"/>
      <c r="D112" s="185"/>
      <c r="E112" s="185"/>
      <c r="F112" s="85"/>
      <c r="G112" s="85"/>
      <c r="H112" s="85"/>
    </row>
    <row r="113" spans="1:8" s="167" customFormat="1" ht="18" customHeight="1" x14ac:dyDescent="0.25">
      <c r="A113" s="116"/>
      <c r="B113" s="101"/>
      <c r="C113" s="109"/>
      <c r="D113" s="185"/>
      <c r="E113" s="185"/>
      <c r="F113" s="85"/>
      <c r="G113" s="85"/>
      <c r="H113" s="85"/>
    </row>
    <row r="114" spans="1:8" s="173" customFormat="1" ht="18" customHeight="1" x14ac:dyDescent="0.2">
      <c r="A114" s="186"/>
      <c r="B114" s="102"/>
      <c r="C114" s="187"/>
      <c r="D114" s="188"/>
      <c r="E114" s="188"/>
      <c r="F114" s="189"/>
      <c r="G114" s="189"/>
      <c r="H114" s="189"/>
    </row>
    <row r="115" spans="1:8" s="173" customFormat="1" ht="18" customHeight="1" x14ac:dyDescent="0.2">
      <c r="A115" s="186"/>
      <c r="B115" s="102"/>
      <c r="C115" s="187"/>
      <c r="D115" s="188"/>
      <c r="E115" s="188"/>
      <c r="F115" s="189"/>
      <c r="G115" s="189"/>
      <c r="H115" s="189"/>
    </row>
    <row r="116" spans="1:8" s="173" customFormat="1" ht="18" customHeight="1" x14ac:dyDescent="0.2">
      <c r="A116" s="186"/>
      <c r="B116" s="102"/>
      <c r="C116" s="187"/>
      <c r="D116" s="188"/>
      <c r="E116" s="188"/>
      <c r="F116" s="189"/>
      <c r="G116" s="189"/>
      <c r="H116" s="189"/>
    </row>
    <row r="117" spans="1:8" s="173" customFormat="1" ht="18" customHeight="1" x14ac:dyDescent="0.2">
      <c r="A117" s="186"/>
      <c r="B117" s="102"/>
      <c r="C117" s="187"/>
      <c r="D117" s="188"/>
      <c r="E117" s="188"/>
      <c r="F117" s="189"/>
      <c r="G117" s="189"/>
      <c r="H117" s="189"/>
    </row>
    <row r="118" spans="1:8" s="173" customFormat="1" ht="18" customHeight="1" x14ac:dyDescent="0.2">
      <c r="A118" s="186"/>
      <c r="B118" s="102"/>
      <c r="C118" s="187"/>
      <c r="D118" s="188"/>
      <c r="E118" s="188"/>
      <c r="F118" s="189"/>
      <c r="G118" s="189"/>
      <c r="H118" s="189"/>
    </row>
    <row r="119" spans="1:8" s="173" customFormat="1" ht="18" customHeight="1" x14ac:dyDescent="0.2">
      <c r="A119" s="186"/>
      <c r="B119" s="102"/>
      <c r="C119" s="187"/>
      <c r="D119" s="188"/>
      <c r="E119" s="188"/>
      <c r="F119" s="189"/>
      <c r="G119" s="189"/>
      <c r="H119" s="189"/>
    </row>
    <row r="120" spans="1:8" s="173" customFormat="1" ht="18" customHeight="1" x14ac:dyDescent="0.2">
      <c r="A120" s="186"/>
      <c r="B120" s="102"/>
      <c r="C120" s="187"/>
      <c r="D120" s="188"/>
      <c r="E120" s="188"/>
      <c r="F120" s="189"/>
      <c r="G120" s="189"/>
      <c r="H120" s="189"/>
    </row>
    <row r="121" spans="1:8" s="173" customFormat="1" ht="18" customHeight="1" x14ac:dyDescent="0.2">
      <c r="A121" s="186"/>
      <c r="B121" s="102"/>
      <c r="C121" s="187"/>
      <c r="D121" s="188"/>
      <c r="E121" s="188"/>
      <c r="F121" s="189"/>
      <c r="G121" s="189"/>
      <c r="H121" s="189"/>
    </row>
    <row r="122" spans="1:8" s="173" customFormat="1" ht="18" customHeight="1" x14ac:dyDescent="0.2">
      <c r="A122" s="186"/>
      <c r="B122" s="102"/>
      <c r="C122" s="187"/>
      <c r="D122" s="188"/>
      <c r="E122" s="188"/>
      <c r="F122" s="189"/>
      <c r="G122" s="189"/>
      <c r="H122" s="189"/>
    </row>
    <row r="123" spans="1:8" s="173" customFormat="1" ht="18" customHeight="1" x14ac:dyDescent="0.2">
      <c r="A123" s="170"/>
      <c r="B123" s="102"/>
      <c r="C123" s="171"/>
      <c r="D123" s="172"/>
      <c r="E123" s="172"/>
    </row>
    <row r="124" spans="1:8" s="173" customFormat="1" ht="18" customHeight="1" x14ac:dyDescent="0.2">
      <c r="A124" s="170"/>
      <c r="B124" s="102"/>
      <c r="C124" s="171"/>
      <c r="D124" s="172"/>
      <c r="E124" s="172"/>
    </row>
    <row r="125" spans="1:8" s="173" customFormat="1" ht="18" customHeight="1" x14ac:dyDescent="0.2">
      <c r="A125" s="170"/>
      <c r="B125" s="102"/>
      <c r="C125" s="171"/>
      <c r="D125" s="172"/>
      <c r="E125" s="172"/>
    </row>
    <row r="126" spans="1:8" s="173" customFormat="1" ht="18" customHeight="1" x14ac:dyDescent="0.2">
      <c r="A126" s="170"/>
      <c r="B126" s="102"/>
      <c r="C126" s="171"/>
      <c r="D126" s="172"/>
      <c r="E126" s="172"/>
    </row>
    <row r="127" spans="1:8" s="173" customFormat="1" ht="18" customHeight="1" x14ac:dyDescent="0.2">
      <c r="A127" s="170"/>
      <c r="B127" s="102"/>
      <c r="C127" s="171"/>
      <c r="D127" s="172"/>
      <c r="E127" s="172"/>
    </row>
    <row r="128" spans="1:8" s="173" customFormat="1" ht="18" customHeight="1" x14ac:dyDescent="0.2">
      <c r="A128" s="170"/>
      <c r="B128" s="102"/>
      <c r="C128" s="171"/>
      <c r="D128" s="172"/>
      <c r="E128" s="172"/>
    </row>
    <row r="129" spans="1:5" s="173" customFormat="1" ht="18" customHeight="1" x14ac:dyDescent="0.2">
      <c r="A129" s="170"/>
      <c r="B129" s="102"/>
      <c r="C129" s="171"/>
      <c r="D129" s="172"/>
      <c r="E129" s="172"/>
    </row>
    <row r="130" spans="1:5" s="173" customFormat="1" ht="18" customHeight="1" x14ac:dyDescent="0.2">
      <c r="A130" s="170"/>
      <c r="B130" s="102"/>
      <c r="C130" s="171"/>
      <c r="D130" s="172"/>
      <c r="E130" s="172"/>
    </row>
    <row r="131" spans="1:5" s="173" customFormat="1" ht="18" customHeight="1" x14ac:dyDescent="0.2">
      <c r="A131" s="170"/>
      <c r="B131" s="102"/>
      <c r="C131" s="171"/>
      <c r="D131" s="172"/>
      <c r="E131" s="172"/>
    </row>
    <row r="132" spans="1:5" s="173" customFormat="1" ht="18" customHeight="1" x14ac:dyDescent="0.2">
      <c r="A132" s="170"/>
      <c r="B132" s="102"/>
      <c r="C132" s="171"/>
      <c r="D132" s="172"/>
      <c r="E132" s="172"/>
    </row>
    <row r="133" spans="1:5" s="173" customFormat="1" ht="18" customHeight="1" x14ac:dyDescent="0.2">
      <c r="A133" s="170"/>
      <c r="B133" s="102"/>
      <c r="C133" s="171"/>
      <c r="D133" s="172"/>
      <c r="E133" s="172"/>
    </row>
    <row r="134" spans="1:5" s="173" customFormat="1" ht="18" customHeight="1" x14ac:dyDescent="0.2">
      <c r="A134" s="170"/>
      <c r="B134" s="102"/>
      <c r="C134" s="171"/>
      <c r="D134" s="172"/>
      <c r="E134" s="172"/>
    </row>
    <row r="135" spans="1:5" s="173" customFormat="1" ht="18" customHeight="1" x14ac:dyDescent="0.2">
      <c r="A135" s="170"/>
      <c r="B135" s="102"/>
      <c r="C135" s="171"/>
      <c r="D135" s="172"/>
      <c r="E135" s="172"/>
    </row>
    <row r="136" spans="1:5" s="173" customFormat="1" ht="18" customHeight="1" x14ac:dyDescent="0.2">
      <c r="A136" s="170"/>
      <c r="B136" s="102"/>
      <c r="C136" s="171"/>
      <c r="D136" s="172"/>
      <c r="E136" s="172"/>
    </row>
    <row r="137" spans="1:5" s="173" customFormat="1" ht="18" customHeight="1" x14ac:dyDescent="0.2">
      <c r="A137" s="170"/>
      <c r="B137" s="102"/>
      <c r="C137" s="171"/>
      <c r="D137" s="172"/>
      <c r="E137" s="172"/>
    </row>
    <row r="138" spans="1:5" s="173" customFormat="1" ht="18" customHeight="1" x14ac:dyDescent="0.2">
      <c r="A138" s="170"/>
      <c r="B138" s="102"/>
      <c r="C138" s="171"/>
      <c r="D138" s="172"/>
      <c r="E138" s="172"/>
    </row>
    <row r="139" spans="1:5" s="173" customFormat="1" ht="18" customHeight="1" x14ac:dyDescent="0.2">
      <c r="A139" s="170"/>
      <c r="B139" s="102"/>
      <c r="C139" s="171"/>
      <c r="D139" s="172"/>
      <c r="E139" s="172"/>
    </row>
    <row r="140" spans="1:5" s="173" customFormat="1" ht="18" customHeight="1" x14ac:dyDescent="0.2">
      <c r="A140" s="170"/>
      <c r="B140" s="102"/>
      <c r="C140" s="171"/>
      <c r="D140" s="172"/>
      <c r="E140" s="172"/>
    </row>
    <row r="141" spans="1:5" s="173" customFormat="1" ht="18" customHeight="1" x14ac:dyDescent="0.2">
      <c r="A141" s="170"/>
      <c r="B141" s="102"/>
      <c r="C141" s="171"/>
      <c r="D141" s="172"/>
      <c r="E141" s="172"/>
    </row>
    <row r="142" spans="1:5" s="173" customFormat="1" ht="18" customHeight="1" x14ac:dyDescent="0.2">
      <c r="A142" s="170"/>
      <c r="B142" s="102"/>
      <c r="C142" s="171"/>
      <c r="D142" s="172"/>
      <c r="E142" s="172"/>
    </row>
    <row r="143" spans="1:5" s="173" customFormat="1" ht="18" customHeight="1" x14ac:dyDescent="0.2">
      <c r="A143" s="170"/>
      <c r="B143" s="102"/>
      <c r="C143" s="171"/>
      <c r="D143" s="172"/>
      <c r="E143" s="172"/>
    </row>
    <row r="144" spans="1:5" s="173" customFormat="1" ht="18" customHeight="1" x14ac:dyDescent="0.2">
      <c r="A144" s="170"/>
      <c r="B144" s="102"/>
      <c r="C144" s="171"/>
      <c r="D144" s="172"/>
      <c r="E144" s="172"/>
    </row>
    <row r="145" spans="1:5" s="173" customFormat="1" ht="18" customHeight="1" x14ac:dyDescent="0.2">
      <c r="A145" s="170"/>
      <c r="B145" s="102"/>
      <c r="C145" s="171"/>
      <c r="D145" s="172"/>
      <c r="E145" s="172"/>
    </row>
    <row r="146" spans="1:5" s="173" customFormat="1" ht="18" customHeight="1" x14ac:dyDescent="0.2">
      <c r="A146" s="170"/>
      <c r="B146" s="102"/>
      <c r="C146" s="171"/>
      <c r="D146" s="172"/>
      <c r="E146" s="172"/>
    </row>
    <row r="147" spans="1:5" s="173" customFormat="1" ht="18" customHeight="1" x14ac:dyDescent="0.2">
      <c r="A147" s="170"/>
      <c r="B147" s="102"/>
      <c r="C147" s="171"/>
      <c r="D147" s="172"/>
      <c r="E147" s="172"/>
    </row>
    <row r="148" spans="1:5" s="173" customFormat="1" ht="18" customHeight="1" x14ac:dyDescent="0.2">
      <c r="A148" s="170"/>
      <c r="B148" s="102"/>
      <c r="C148" s="171"/>
      <c r="D148" s="172"/>
      <c r="E148" s="172"/>
    </row>
    <row r="149" spans="1:5" s="173" customFormat="1" ht="18" customHeight="1" x14ac:dyDescent="0.2">
      <c r="A149" s="170"/>
      <c r="B149" s="102"/>
      <c r="C149" s="171"/>
      <c r="D149" s="172"/>
      <c r="E149" s="172"/>
    </row>
    <row r="150" spans="1:5" s="173" customFormat="1" ht="18" customHeight="1" x14ac:dyDescent="0.2">
      <c r="A150" s="170"/>
      <c r="B150" s="102"/>
      <c r="C150" s="171"/>
      <c r="D150" s="172"/>
      <c r="E150" s="172"/>
    </row>
    <row r="151" spans="1:5" s="173" customFormat="1" ht="18" customHeight="1" x14ac:dyDescent="0.2">
      <c r="A151" s="170"/>
      <c r="B151" s="102"/>
      <c r="C151" s="171"/>
      <c r="D151" s="172"/>
      <c r="E151" s="172"/>
    </row>
    <row r="152" spans="1:5" s="173" customFormat="1" ht="18" customHeight="1" x14ac:dyDescent="0.2">
      <c r="A152" s="170"/>
      <c r="B152" s="102"/>
      <c r="C152" s="171"/>
      <c r="D152" s="172"/>
      <c r="E152" s="172"/>
    </row>
    <row r="153" spans="1:5" s="173" customFormat="1" ht="18" customHeight="1" x14ac:dyDescent="0.2">
      <c r="A153" s="170"/>
      <c r="B153" s="102"/>
      <c r="C153" s="171"/>
      <c r="D153" s="172"/>
      <c r="E153" s="172"/>
    </row>
    <row r="154" spans="1:5" s="173" customFormat="1" ht="18" customHeight="1" x14ac:dyDescent="0.2">
      <c r="A154" s="170"/>
      <c r="B154" s="102"/>
      <c r="C154" s="171"/>
      <c r="D154" s="172"/>
      <c r="E154" s="172"/>
    </row>
    <row r="155" spans="1:5" s="173" customFormat="1" ht="18" customHeight="1" x14ac:dyDescent="0.2">
      <c r="A155" s="170"/>
      <c r="B155" s="102"/>
      <c r="C155" s="171"/>
      <c r="D155" s="172"/>
      <c r="E155" s="172"/>
    </row>
    <row r="156" spans="1:5" s="173" customFormat="1" ht="18" customHeight="1" x14ac:dyDescent="0.2">
      <c r="A156" s="170"/>
      <c r="B156" s="102"/>
      <c r="C156" s="171"/>
      <c r="D156" s="172"/>
      <c r="E156" s="172"/>
    </row>
    <row r="157" spans="1:5" s="173" customFormat="1" ht="18" customHeight="1" x14ac:dyDescent="0.2">
      <c r="A157" s="170"/>
      <c r="B157" s="102"/>
      <c r="C157" s="171"/>
      <c r="D157" s="172"/>
      <c r="E157" s="172"/>
    </row>
    <row r="158" spans="1:5" s="173" customFormat="1" ht="18" customHeight="1" x14ac:dyDescent="0.2">
      <c r="A158" s="170"/>
      <c r="B158" s="102"/>
      <c r="C158" s="171"/>
      <c r="D158" s="172"/>
      <c r="E158" s="172"/>
    </row>
    <row r="159" spans="1:5" s="173" customFormat="1" ht="18" customHeight="1" x14ac:dyDescent="0.2">
      <c r="A159" s="170"/>
      <c r="B159" s="102"/>
      <c r="C159" s="171"/>
      <c r="D159" s="172"/>
      <c r="E159" s="172"/>
    </row>
    <row r="160" spans="1:5" s="173" customFormat="1" ht="18" customHeight="1" x14ac:dyDescent="0.2">
      <c r="A160" s="170"/>
      <c r="B160" s="102"/>
      <c r="C160" s="171"/>
      <c r="D160" s="172"/>
      <c r="E160" s="172"/>
    </row>
    <row r="161" spans="1:5" s="173" customFormat="1" ht="18" customHeight="1" x14ac:dyDescent="0.2">
      <c r="A161" s="170"/>
      <c r="B161" s="102"/>
      <c r="C161" s="171"/>
      <c r="D161" s="172"/>
      <c r="E161" s="172"/>
    </row>
    <row r="162" spans="1:5" s="173" customFormat="1" ht="18" customHeight="1" x14ac:dyDescent="0.2">
      <c r="A162" s="170"/>
      <c r="B162" s="102"/>
      <c r="C162" s="171"/>
      <c r="D162" s="172"/>
      <c r="E162" s="172"/>
    </row>
    <row r="163" spans="1:5" s="173" customFormat="1" ht="18" customHeight="1" x14ac:dyDescent="0.2">
      <c r="A163" s="170"/>
      <c r="B163" s="102"/>
      <c r="C163" s="171"/>
      <c r="D163" s="172"/>
      <c r="E163" s="172"/>
    </row>
    <row r="164" spans="1:5" ht="18" customHeight="1" x14ac:dyDescent="0.2">
      <c r="A164" s="170"/>
      <c r="B164" s="102"/>
      <c r="C164" s="171"/>
      <c r="D164" s="172"/>
      <c r="E164" s="172"/>
    </row>
    <row r="165" spans="1:5" ht="18" customHeight="1" x14ac:dyDescent="0.2">
      <c r="A165" s="170"/>
      <c r="B165" s="102"/>
      <c r="C165" s="171"/>
      <c r="D165" s="172"/>
      <c r="E165" s="172"/>
    </row>
    <row r="166" spans="1:5" ht="18" customHeight="1" x14ac:dyDescent="0.2">
      <c r="A166" s="170"/>
      <c r="B166" s="102"/>
      <c r="C166" s="171"/>
      <c r="D166" s="172"/>
      <c r="E166" s="172"/>
    </row>
    <row r="167" spans="1:5" ht="18" customHeight="1" x14ac:dyDescent="0.2">
      <c r="A167" s="170"/>
      <c r="B167" s="102"/>
      <c r="C167" s="171"/>
      <c r="D167" s="172"/>
      <c r="E167" s="172"/>
    </row>
    <row r="168" spans="1:5" ht="18" customHeight="1" x14ac:dyDescent="0.2">
      <c r="A168" s="170"/>
      <c r="B168" s="102"/>
      <c r="C168" s="171"/>
      <c r="D168" s="172"/>
      <c r="E168" s="172"/>
    </row>
    <row r="169" spans="1:5" ht="18" customHeight="1" x14ac:dyDescent="0.2">
      <c r="A169" s="170"/>
      <c r="B169" s="102"/>
      <c r="C169" s="171"/>
      <c r="D169" s="172"/>
      <c r="E169" s="172"/>
    </row>
    <row r="170" spans="1:5" ht="18" customHeight="1" x14ac:dyDescent="0.2">
      <c r="A170" s="170"/>
      <c r="B170" s="102"/>
      <c r="C170" s="171"/>
      <c r="D170" s="172"/>
      <c r="E170" s="172"/>
    </row>
    <row r="171" spans="1:5" ht="18" customHeight="1" x14ac:dyDescent="0.2">
      <c r="A171" s="170"/>
      <c r="B171" s="102"/>
      <c r="C171" s="171"/>
      <c r="D171" s="172"/>
      <c r="E171" s="172"/>
    </row>
    <row r="172" spans="1:5" ht="18" customHeight="1" x14ac:dyDescent="0.2">
      <c r="A172" s="170"/>
      <c r="B172" s="102"/>
      <c r="C172" s="171"/>
      <c r="D172" s="173"/>
      <c r="E172" s="173"/>
    </row>
    <row r="173" spans="1:5" ht="18" customHeight="1" x14ac:dyDescent="0.2">
      <c r="A173" s="170"/>
      <c r="B173" s="102"/>
      <c r="C173" s="171"/>
      <c r="D173" s="173"/>
      <c r="E173" s="173"/>
    </row>
    <row r="174" spans="1:5" ht="18" customHeight="1" x14ac:dyDescent="0.2">
      <c r="A174" s="170"/>
      <c r="B174" s="102"/>
      <c r="C174" s="171"/>
      <c r="D174" s="173"/>
      <c r="E174" s="173"/>
    </row>
    <row r="175" spans="1:5" ht="18" customHeight="1" x14ac:dyDescent="0.2">
      <c r="A175" s="170"/>
      <c r="B175" s="102"/>
      <c r="C175" s="171"/>
      <c r="D175" s="173"/>
      <c r="E175" s="173"/>
    </row>
    <row r="176" spans="1:5" ht="18" customHeight="1" x14ac:dyDescent="0.2">
      <c r="A176" s="170"/>
      <c r="B176" s="102"/>
      <c r="C176" s="171"/>
      <c r="D176" s="173"/>
      <c r="E176" s="173"/>
    </row>
    <row r="177" spans="1:5" ht="18" customHeight="1" x14ac:dyDescent="0.2">
      <c r="A177" s="170"/>
      <c r="B177" s="102"/>
      <c r="C177" s="171"/>
      <c r="D177" s="173"/>
      <c r="E177" s="173"/>
    </row>
    <row r="178" spans="1:5" ht="18" customHeight="1" x14ac:dyDescent="0.2">
      <c r="A178" s="170"/>
      <c r="B178" s="102"/>
      <c r="C178" s="171"/>
      <c r="D178" s="173"/>
      <c r="E178" s="173"/>
    </row>
    <row r="179" spans="1:5" ht="18" customHeight="1" x14ac:dyDescent="0.2">
      <c r="A179" s="170"/>
      <c r="B179" s="102"/>
      <c r="C179" s="171"/>
      <c r="D179" s="173"/>
      <c r="E179" s="173"/>
    </row>
    <row r="180" spans="1:5" ht="18" customHeight="1" x14ac:dyDescent="0.2">
      <c r="A180" s="170"/>
      <c r="B180" s="102"/>
      <c r="C180" s="171"/>
      <c r="D180" s="173"/>
      <c r="E180" s="173"/>
    </row>
    <row r="181" spans="1:5" ht="18" customHeight="1" x14ac:dyDescent="0.2">
      <c r="A181" s="170"/>
      <c r="B181" s="102"/>
      <c r="C181" s="171"/>
      <c r="D181" s="173"/>
      <c r="E181" s="173"/>
    </row>
    <row r="182" spans="1:5" ht="18" customHeight="1" x14ac:dyDescent="0.2">
      <c r="A182" s="170"/>
      <c r="B182" s="102"/>
      <c r="C182" s="171"/>
      <c r="D182" s="173"/>
      <c r="E182" s="173"/>
    </row>
    <row r="183" spans="1:5" ht="18" customHeight="1" x14ac:dyDescent="0.2">
      <c r="A183" s="170"/>
      <c r="B183" s="102"/>
      <c r="C183" s="171"/>
      <c r="D183" s="173"/>
      <c r="E183" s="173"/>
    </row>
    <row r="184" spans="1:5" ht="18" customHeight="1" x14ac:dyDescent="0.2">
      <c r="A184" s="170"/>
      <c r="B184" s="102"/>
      <c r="C184" s="171"/>
      <c r="D184" s="173"/>
      <c r="E184" s="173"/>
    </row>
    <row r="185" spans="1:5" ht="18" customHeight="1" x14ac:dyDescent="0.2">
      <c r="A185" s="170"/>
      <c r="B185" s="102"/>
      <c r="C185" s="171"/>
      <c r="D185" s="173"/>
      <c r="E185" s="173"/>
    </row>
    <row r="186" spans="1:5" x14ac:dyDescent="0.2">
      <c r="A186" s="170"/>
      <c r="B186" s="102"/>
      <c r="C186" s="171"/>
      <c r="D186" s="173"/>
      <c r="E186" s="173"/>
    </row>
    <row r="187" spans="1:5" x14ac:dyDescent="0.2">
      <c r="A187" s="170"/>
      <c r="B187" s="102"/>
      <c r="C187" s="171"/>
      <c r="D187" s="173"/>
      <c r="E187" s="173"/>
    </row>
    <row r="188" spans="1:5" x14ac:dyDescent="0.2">
      <c r="A188" s="170"/>
      <c r="B188" s="102"/>
      <c r="C188" s="171"/>
      <c r="D188" s="173"/>
      <c r="E188" s="173"/>
    </row>
    <row r="189" spans="1:5" x14ac:dyDescent="0.2">
      <c r="A189" s="170"/>
      <c r="B189" s="102"/>
      <c r="C189" s="171"/>
      <c r="D189" s="173"/>
      <c r="E189" s="173"/>
    </row>
    <row r="190" spans="1:5" x14ac:dyDescent="0.2">
      <c r="A190" s="170"/>
      <c r="B190" s="102"/>
      <c r="C190" s="171"/>
      <c r="D190" s="173"/>
      <c r="E190" s="173"/>
    </row>
    <row r="191" spans="1:5" x14ac:dyDescent="0.2">
      <c r="A191" s="170"/>
      <c r="B191" s="102"/>
      <c r="C191" s="171"/>
      <c r="D191" s="173"/>
      <c r="E191" s="173"/>
    </row>
    <row r="192" spans="1:5" x14ac:dyDescent="0.2">
      <c r="A192" s="170"/>
      <c r="B192" s="102"/>
      <c r="C192" s="171"/>
      <c r="D192" s="173"/>
      <c r="E192" s="173"/>
    </row>
    <row r="193" spans="1:5" x14ac:dyDescent="0.2">
      <c r="A193" s="170"/>
      <c r="B193" s="102"/>
      <c r="C193" s="171"/>
      <c r="D193" s="173"/>
      <c r="E193" s="173"/>
    </row>
    <row r="194" spans="1:5" x14ac:dyDescent="0.2">
      <c r="A194" s="170"/>
      <c r="B194" s="102"/>
      <c r="C194" s="171"/>
      <c r="D194" s="173"/>
      <c r="E194" s="173"/>
    </row>
    <row r="195" spans="1:5" x14ac:dyDescent="0.2">
      <c r="A195" s="170"/>
      <c r="B195" s="102"/>
      <c r="C195" s="171"/>
      <c r="D195" s="173"/>
      <c r="E195" s="173"/>
    </row>
    <row r="196" spans="1:5" x14ac:dyDescent="0.2">
      <c r="A196" s="170"/>
      <c r="B196" s="102"/>
      <c r="C196" s="171"/>
      <c r="D196" s="173"/>
      <c r="E196" s="173"/>
    </row>
    <row r="197" spans="1:5" x14ac:dyDescent="0.2">
      <c r="A197" s="170"/>
      <c r="B197" s="102"/>
      <c r="C197" s="171"/>
      <c r="D197" s="173"/>
      <c r="E197" s="173"/>
    </row>
    <row r="198" spans="1:5" x14ac:dyDescent="0.2">
      <c r="A198" s="170"/>
      <c r="B198" s="102"/>
      <c r="C198" s="171"/>
      <c r="D198" s="173"/>
      <c r="E198" s="173"/>
    </row>
    <row r="199" spans="1:5" x14ac:dyDescent="0.2">
      <c r="A199" s="170"/>
      <c r="B199" s="102"/>
      <c r="C199" s="171"/>
      <c r="D199" s="173"/>
      <c r="E199" s="173"/>
    </row>
    <row r="200" spans="1:5" x14ac:dyDescent="0.2">
      <c r="A200" s="170"/>
      <c r="B200" s="102"/>
      <c r="C200" s="171"/>
      <c r="D200" s="173"/>
      <c r="E200" s="173"/>
    </row>
    <row r="201" spans="1:5" x14ac:dyDescent="0.2">
      <c r="A201" s="170"/>
      <c r="B201" s="102"/>
      <c r="C201" s="171"/>
      <c r="D201" s="173"/>
      <c r="E201" s="173"/>
    </row>
    <row r="202" spans="1:5" x14ac:dyDescent="0.2">
      <c r="A202" s="174"/>
      <c r="B202" s="146"/>
      <c r="C202" s="155"/>
      <c r="D202" s="173"/>
      <c r="E202" s="173"/>
    </row>
    <row r="203" spans="1:5" x14ac:dyDescent="0.2">
      <c r="A203" s="174"/>
      <c r="B203" s="146"/>
      <c r="C203" s="155"/>
    </row>
    <row r="204" spans="1:5" x14ac:dyDescent="0.2">
      <c r="A204" s="174"/>
      <c r="B204" s="146"/>
      <c r="C204" s="155"/>
    </row>
    <row r="205" spans="1:5" x14ac:dyDescent="0.2">
      <c r="A205" s="174"/>
      <c r="B205" s="146"/>
      <c r="C205" s="155"/>
    </row>
    <row r="206" spans="1:5" x14ac:dyDescent="0.2">
      <c r="A206" s="174"/>
      <c r="B206" s="146"/>
      <c r="C206" s="155"/>
    </row>
    <row r="207" spans="1:5" x14ac:dyDescent="0.2">
      <c r="A207" s="174"/>
      <c r="B207" s="146"/>
      <c r="C207" s="155"/>
    </row>
    <row r="208" spans="1:5" x14ac:dyDescent="0.2">
      <c r="A208" s="174"/>
      <c r="B208" s="146"/>
      <c r="C208" s="155"/>
    </row>
    <row r="209" spans="1:3" x14ac:dyDescent="0.2">
      <c r="A209" s="174"/>
      <c r="B209" s="146"/>
      <c r="C209" s="155"/>
    </row>
    <row r="210" spans="1:3" x14ac:dyDescent="0.2">
      <c r="A210" s="174"/>
      <c r="B210" s="146"/>
      <c r="C210" s="155"/>
    </row>
    <row r="211" spans="1:3" x14ac:dyDescent="0.2">
      <c r="A211" s="174"/>
      <c r="B211" s="146"/>
      <c r="C211" s="155"/>
    </row>
    <row r="212" spans="1:3" x14ac:dyDescent="0.2">
      <c r="A212" s="174"/>
      <c r="B212" s="146"/>
      <c r="C212" s="155"/>
    </row>
    <row r="213" spans="1:3" x14ac:dyDescent="0.2">
      <c r="A213" s="174"/>
      <c r="B213" s="146"/>
      <c r="C213" s="155"/>
    </row>
    <row r="214" spans="1:3" x14ac:dyDescent="0.2">
      <c r="A214" s="174"/>
      <c r="B214" s="146"/>
      <c r="C214" s="155"/>
    </row>
    <row r="215" spans="1:3" x14ac:dyDescent="0.2">
      <c r="A215" s="174"/>
      <c r="B215" s="146"/>
      <c r="C215" s="155"/>
    </row>
    <row r="216" spans="1:3" x14ac:dyDescent="0.2">
      <c r="A216" s="174"/>
      <c r="B216" s="146"/>
      <c r="C216" s="155"/>
    </row>
    <row r="217" spans="1:3" x14ac:dyDescent="0.2">
      <c r="A217" s="174"/>
      <c r="B217" s="146"/>
      <c r="C217" s="155"/>
    </row>
    <row r="218" spans="1:3" x14ac:dyDescent="0.2">
      <c r="A218" s="174"/>
      <c r="B218" s="146"/>
      <c r="C218" s="155"/>
    </row>
    <row r="219" spans="1:3" x14ac:dyDescent="0.2">
      <c r="A219" s="174"/>
      <c r="B219" s="146"/>
      <c r="C219" s="155"/>
    </row>
    <row r="220" spans="1:3" x14ac:dyDescent="0.2">
      <c r="A220" s="174"/>
      <c r="B220" s="146"/>
      <c r="C220" s="155"/>
    </row>
    <row r="221" spans="1:3" x14ac:dyDescent="0.2">
      <c r="A221" s="174"/>
      <c r="B221" s="146"/>
      <c r="C221" s="155"/>
    </row>
    <row r="222" spans="1:3" x14ac:dyDescent="0.2">
      <c r="A222" s="174"/>
      <c r="B222" s="146"/>
      <c r="C222" s="155"/>
    </row>
    <row r="223" spans="1:3" x14ac:dyDescent="0.2">
      <c r="A223" s="174"/>
      <c r="B223" s="146"/>
      <c r="C223" s="155"/>
    </row>
    <row r="224" spans="1:3" x14ac:dyDescent="0.2">
      <c r="A224" s="174"/>
      <c r="B224" s="146"/>
      <c r="C224" s="155"/>
    </row>
    <row r="225" spans="1:3" x14ac:dyDescent="0.2">
      <c r="A225" s="174"/>
      <c r="B225" s="146"/>
      <c r="C225" s="155"/>
    </row>
    <row r="226" spans="1:3" x14ac:dyDescent="0.2">
      <c r="A226" s="174"/>
      <c r="B226" s="146"/>
      <c r="C226" s="155"/>
    </row>
    <row r="227" spans="1:3" x14ac:dyDescent="0.2">
      <c r="A227" s="174"/>
      <c r="B227" s="146"/>
      <c r="C227" s="155"/>
    </row>
    <row r="228" spans="1:3" x14ac:dyDescent="0.2">
      <c r="A228" s="174"/>
      <c r="B228" s="146"/>
      <c r="C228" s="155"/>
    </row>
    <row r="229" spans="1:3" x14ac:dyDescent="0.2">
      <c r="A229" s="174"/>
      <c r="B229" s="146"/>
      <c r="C229" s="155"/>
    </row>
    <row r="230" spans="1:3" x14ac:dyDescent="0.2">
      <c r="A230" s="174"/>
      <c r="B230" s="146"/>
      <c r="C230" s="155"/>
    </row>
    <row r="231" spans="1:3" x14ac:dyDescent="0.2">
      <c r="A231" s="174"/>
      <c r="B231" s="146"/>
      <c r="C231" s="155"/>
    </row>
    <row r="232" spans="1:3" x14ac:dyDescent="0.2">
      <c r="A232" s="174"/>
      <c r="B232" s="146"/>
      <c r="C232" s="155"/>
    </row>
    <row r="233" spans="1:3" x14ac:dyDescent="0.2">
      <c r="A233" s="174"/>
      <c r="B233" s="146"/>
      <c r="C233" s="155"/>
    </row>
    <row r="234" spans="1:3" x14ac:dyDescent="0.2">
      <c r="A234" s="174"/>
      <c r="B234" s="146"/>
      <c r="C234" s="155"/>
    </row>
    <row r="235" spans="1:3" x14ac:dyDescent="0.2">
      <c r="A235" s="174"/>
      <c r="B235" s="146"/>
      <c r="C235" s="155"/>
    </row>
    <row r="236" spans="1:3" x14ac:dyDescent="0.2">
      <c r="A236" s="174"/>
      <c r="B236" s="146"/>
      <c r="C236" s="155"/>
    </row>
    <row r="237" spans="1:3" x14ac:dyDescent="0.2">
      <c r="A237" s="174"/>
      <c r="B237" s="146"/>
      <c r="C237" s="155"/>
    </row>
    <row r="238" spans="1:3" x14ac:dyDescent="0.2">
      <c r="A238" s="174"/>
      <c r="B238" s="146"/>
      <c r="C238" s="155"/>
    </row>
    <row r="239" spans="1:3" x14ac:dyDescent="0.2">
      <c r="A239" s="174"/>
      <c r="B239" s="146"/>
      <c r="C239" s="155"/>
    </row>
    <row r="240" spans="1:3" x14ac:dyDescent="0.2">
      <c r="A240" s="174"/>
      <c r="B240" s="146"/>
      <c r="C240" s="155"/>
    </row>
    <row r="241" spans="1:3" x14ac:dyDescent="0.2">
      <c r="A241" s="174"/>
      <c r="B241" s="146"/>
      <c r="C241" s="155"/>
    </row>
    <row r="242" spans="1:3" x14ac:dyDescent="0.2">
      <c r="A242" s="174"/>
      <c r="B242" s="146"/>
      <c r="C242" s="155"/>
    </row>
    <row r="243" spans="1:3" x14ac:dyDescent="0.2">
      <c r="A243" s="174"/>
      <c r="B243" s="146"/>
      <c r="C243" s="155"/>
    </row>
    <row r="244" spans="1:3" x14ac:dyDescent="0.2">
      <c r="A244" s="174"/>
      <c r="B244" s="146"/>
      <c r="C244" s="155"/>
    </row>
    <row r="245" spans="1:3" x14ac:dyDescent="0.2">
      <c r="A245" s="174"/>
      <c r="B245" s="146"/>
      <c r="C245" s="155"/>
    </row>
    <row r="246" spans="1:3" x14ac:dyDescent="0.2">
      <c r="A246" s="174"/>
      <c r="B246" s="146"/>
      <c r="C246" s="155"/>
    </row>
    <row r="247" spans="1:3" x14ac:dyDescent="0.2">
      <c r="A247" s="174"/>
      <c r="B247" s="146"/>
      <c r="C247" s="155"/>
    </row>
    <row r="248" spans="1:3" x14ac:dyDescent="0.2">
      <c r="A248" s="174"/>
      <c r="B248" s="146"/>
      <c r="C248" s="155"/>
    </row>
    <row r="249" spans="1:3" x14ac:dyDescent="0.2">
      <c r="A249" s="174"/>
      <c r="B249" s="146"/>
      <c r="C249" s="155"/>
    </row>
    <row r="250" spans="1:3" x14ac:dyDescent="0.2">
      <c r="A250" s="174"/>
      <c r="B250" s="146"/>
      <c r="C250" s="155"/>
    </row>
    <row r="251" spans="1:3" x14ac:dyDescent="0.2">
      <c r="A251" s="174"/>
      <c r="B251" s="146"/>
      <c r="C251" s="155"/>
    </row>
    <row r="252" spans="1:3" x14ac:dyDescent="0.2">
      <c r="A252" s="174"/>
      <c r="B252" s="146"/>
      <c r="C252" s="155"/>
    </row>
    <row r="253" spans="1:3" x14ac:dyDescent="0.2">
      <c r="A253" s="174"/>
      <c r="B253" s="146"/>
      <c r="C253" s="155"/>
    </row>
    <row r="254" spans="1:3" x14ac:dyDescent="0.2">
      <c r="A254" s="174"/>
      <c r="B254" s="146"/>
      <c r="C254" s="155"/>
    </row>
    <row r="255" spans="1:3" x14ac:dyDescent="0.2">
      <c r="A255" s="174"/>
      <c r="B255" s="146"/>
      <c r="C255" s="155"/>
    </row>
    <row r="256" spans="1:3" x14ac:dyDescent="0.2">
      <c r="A256" s="174"/>
      <c r="B256" s="146"/>
      <c r="C256" s="155"/>
    </row>
    <row r="257" spans="1:3" x14ac:dyDescent="0.2">
      <c r="A257" s="174"/>
      <c r="B257" s="146"/>
      <c r="C257" s="155"/>
    </row>
    <row r="258" spans="1:3" x14ac:dyDescent="0.2">
      <c r="A258" s="174"/>
      <c r="B258" s="146"/>
      <c r="C258" s="155"/>
    </row>
    <row r="259" spans="1:3" x14ac:dyDescent="0.2">
      <c r="A259" s="174"/>
      <c r="B259" s="146"/>
      <c r="C259" s="155"/>
    </row>
    <row r="260" spans="1:3" x14ac:dyDescent="0.2">
      <c r="A260" s="174"/>
      <c r="B260" s="146"/>
      <c r="C260" s="155"/>
    </row>
    <row r="261" spans="1:3" x14ac:dyDescent="0.2">
      <c r="A261" s="174"/>
      <c r="B261" s="146"/>
      <c r="C261" s="155"/>
    </row>
    <row r="262" spans="1:3" x14ac:dyDescent="0.2">
      <c r="A262" s="174"/>
      <c r="B262" s="146"/>
      <c r="C262" s="155"/>
    </row>
    <row r="263" spans="1:3" x14ac:dyDescent="0.2">
      <c r="A263" s="174"/>
      <c r="B263" s="146"/>
      <c r="C263" s="155"/>
    </row>
    <row r="264" spans="1:3" x14ac:dyDescent="0.2">
      <c r="A264" s="174"/>
      <c r="B264" s="146"/>
      <c r="C264" s="155"/>
    </row>
    <row r="265" spans="1:3" x14ac:dyDescent="0.2">
      <c r="A265" s="174"/>
      <c r="B265" s="146"/>
      <c r="C265" s="155"/>
    </row>
    <row r="266" spans="1:3" x14ac:dyDescent="0.2">
      <c r="A266" s="174"/>
      <c r="B266" s="146"/>
      <c r="C266" s="155"/>
    </row>
    <row r="267" spans="1:3" x14ac:dyDescent="0.2">
      <c r="A267" s="174"/>
      <c r="B267" s="146"/>
      <c r="C267" s="155"/>
    </row>
    <row r="268" spans="1:3" x14ac:dyDescent="0.2">
      <c r="A268" s="174"/>
      <c r="B268" s="146"/>
      <c r="C268" s="155"/>
    </row>
    <row r="269" spans="1:3" x14ac:dyDescent="0.2">
      <c r="A269" s="174"/>
      <c r="B269" s="146"/>
      <c r="C269" s="155"/>
    </row>
    <row r="270" spans="1:3" x14ac:dyDescent="0.2">
      <c r="A270" s="174"/>
      <c r="B270" s="146"/>
      <c r="C270" s="155"/>
    </row>
    <row r="271" spans="1:3" x14ac:dyDescent="0.2">
      <c r="A271" s="174"/>
      <c r="B271" s="146"/>
      <c r="C271" s="155"/>
    </row>
    <row r="272" spans="1:3" x14ac:dyDescent="0.2">
      <c r="A272" s="174"/>
      <c r="B272" s="146"/>
      <c r="C272" s="155"/>
    </row>
    <row r="273" spans="1:3" x14ac:dyDescent="0.2">
      <c r="A273" s="174"/>
      <c r="B273" s="146"/>
      <c r="C273" s="155"/>
    </row>
    <row r="274" spans="1:3" x14ac:dyDescent="0.2">
      <c r="A274" s="174"/>
      <c r="B274" s="146"/>
      <c r="C274" s="155"/>
    </row>
  </sheetData>
  <sheetProtection algorithmName="SHA-512" hashValue="edQS+v2SWnfqgxS7cVYYPrgm9xHcGnBqmBF8lCgZM1vzCMOVu07ZdXph7n1B7/0ntwBof3X6ID5DSl6Re3wPyA==" saltValue="7kRma4zFd8PRzLRSz/fzzA==" spinCount="100000" sheet="1" objects="1" scenarios="1"/>
  <mergeCells count="13">
    <mergeCell ref="A6:H6"/>
    <mergeCell ref="A1:H1"/>
    <mergeCell ref="A2:H2"/>
    <mergeCell ref="A3:H3"/>
    <mergeCell ref="A4:H4"/>
    <mergeCell ref="A5:H5"/>
    <mergeCell ref="A78:H78"/>
    <mergeCell ref="A70:B70"/>
    <mergeCell ref="A71:B71"/>
    <mergeCell ref="E71:G71"/>
    <mergeCell ref="A72:B72"/>
    <mergeCell ref="A76:H76"/>
    <mergeCell ref="A77:H77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 (2)</vt:lpstr>
      <vt:lpstr>'E RESULTADOS (2)'!Área_de_impresión</vt:lpstr>
      <vt:lpstr>'E S_FINANCIERA'!Área_de_impresión</vt:lpstr>
      <vt:lpstr>'E RESULTADOS (2)'!Títulos_a_imprimir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2020-01-23T17:02:05Z</dcterms:modified>
</cp:coreProperties>
</file>