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5DE20D3A-8B13-452C-A965-B9B930542D99}" xr6:coauthVersionLast="36" xr6:coauthVersionMax="36" xr10:uidLastSave="{00000000-0000-0000-0000-000000000000}"/>
  <bookViews>
    <workbookView xWindow="0" yWindow="0" windowWidth="28800" windowHeight="12225" xr2:uid="{A2938912-052F-4A5D-B349-AB4069CEE653}"/>
  </bookViews>
  <sheets>
    <sheet name="E S_FINANCIERA" sheetId="1" r:id="rId1"/>
    <sheet name="E RESULTADOS" sheetId="2" r:id="rId2"/>
  </sheets>
  <definedNames>
    <definedName name="_xlnm._FilterDatabase" localSheetId="1" hidden="1">'E RESULTADOS'!$A$2:$J$61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_xlnm.Print_Area" localSheetId="1">'E RESULTADOS'!$A$2:$H$68</definedName>
    <definedName name="_xlnm.Print_Area" localSheetId="0">'E S_FINANCIERA'!$A$1:$Q$63</definedName>
    <definedName name="AVANCES_Y_ANTICIPOS_ENTREGADOS">#REF!</definedName>
    <definedName name="AVANCES_Y_ANTICIPOS_RECIBIDOS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D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EDIFICACIONES">#REF!</definedName>
    <definedName name="EE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XTERNA">#REF!</definedName>
    <definedName name="EXTRAORDINARIOS">#REF!</definedName>
    <definedName name="FG">#REF!</definedName>
    <definedName name="FINANCIEROS">#REF!</definedName>
    <definedName name="FONDOS_INTERBANCARIOS_COMPRADOS_Y_PACTOS_DE_RECOMPRA">#REF!</definedName>
    <definedName name="GASTOS_FINANCIEROS_POR_PAGAR">#REF!</definedName>
    <definedName name="GASTOS_PAGADOS_POR_ANTICIPADO">#REF!</definedName>
    <definedName name="GENERALES">#REF!</definedName>
    <definedName name="HECTOR">#REF!</definedName>
    <definedName name="II">#REF!</definedName>
    <definedName name="IMPUESTOS__CONTRIBUCIONES_Y_TASAS_POR_PAGAR">#REF!</definedName>
    <definedName name="IMPUESTOS_AL_VALOR_AGREGADO_IVA">#REF!</definedName>
    <definedName name="INGRESOS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jorge" localSheetId="0">#REF!</definedName>
    <definedName name="jorge">#REF!</definedName>
    <definedName name="JUDI" localSheetId="0">#REF!</definedName>
    <definedName name="JUDI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>#REF!</definedName>
    <definedName name="KJ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UEBLES__ENSERES_Y_EQUIPOS_DE_OFICINA">#REF!</definedName>
    <definedName name="NN">#REF!</definedName>
    <definedName name="NO_TRIBUTARIOS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ino" localSheetId="0">#REF!</definedName>
    <definedName name="pino">#REF!</definedName>
    <definedName name="PLANTAS_Y_DUCTOS">#REF!</definedName>
    <definedName name="PO">#REF!</definedName>
    <definedName name="PP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ERVAS">#REF!</definedName>
    <definedName name="RESPONSABILIDADES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RR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UPERAVIT_POR_DONACION">#REF!</definedName>
    <definedName name="SUPERAVIT_POR_VALORIZACION">#REF!</definedName>
    <definedName name="TERRENOS">#REF!</definedName>
    <definedName name="_xlnm.Print_Titles" localSheetId="1">'E RESULTADOS'!$1:$9</definedName>
    <definedName name="_xlnm.Print_Titles" localSheetId="0">'E S_FINANCIERA'!$1:$7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J">#REF!</definedName>
    <definedName name="UTILIDAD_O_PERDIDA_DE_EJERCICIOS_ANTERIORES">#REF!</definedName>
    <definedName name="VALORIZACIONES">#REF!</definedName>
    <definedName name="VIGENCIA_ANTERIOR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7" i="2" l="1"/>
  <c r="D17" i="2"/>
  <c r="G58" i="2"/>
  <c r="H58" i="2" s="1"/>
  <c r="G53" i="2"/>
  <c r="G52" i="2"/>
  <c r="H52" i="2" s="1"/>
  <c r="F49" i="2"/>
  <c r="D49" i="2"/>
  <c r="G49" i="2" s="1"/>
  <c r="H49" i="2" s="1"/>
  <c r="G45" i="2"/>
  <c r="H45" i="2" s="1"/>
  <c r="G43" i="2"/>
  <c r="H43" i="2" s="1"/>
  <c r="F39" i="2"/>
  <c r="G41" i="2"/>
  <c r="H41" i="2" s="1"/>
  <c r="G37" i="2"/>
  <c r="H37" i="2" s="1"/>
  <c r="G36" i="2"/>
  <c r="H36" i="2" s="1"/>
  <c r="G35" i="2"/>
  <c r="H35" i="2" s="1"/>
  <c r="G34" i="2"/>
  <c r="H34" i="2" s="1"/>
  <c r="G33" i="2"/>
  <c r="H33" i="2" s="1"/>
  <c r="G31" i="2"/>
  <c r="H31" i="2" s="1"/>
  <c r="G20" i="2"/>
  <c r="H20" i="2" s="1"/>
  <c r="G15" i="2"/>
  <c r="G14" i="2"/>
  <c r="H14" i="2" s="1"/>
  <c r="G13" i="2"/>
  <c r="H13" i="2" s="1"/>
  <c r="G12" i="2"/>
  <c r="H12" i="2" s="1"/>
  <c r="F10" i="2"/>
  <c r="D10" i="2"/>
  <c r="E2081" i="1"/>
  <c r="E1533" i="1"/>
  <c r="E1526" i="1"/>
  <c r="P55" i="1"/>
  <c r="Q55" i="1" s="1"/>
  <c r="G55" i="1"/>
  <c r="H55" i="1" s="1"/>
  <c r="P54" i="1"/>
  <c r="D52" i="1"/>
  <c r="P53" i="1"/>
  <c r="Q53" i="1" s="1"/>
  <c r="G53" i="1"/>
  <c r="H53" i="1" s="1"/>
  <c r="O52" i="1"/>
  <c r="M52" i="1"/>
  <c r="F52" i="1"/>
  <c r="G48" i="1"/>
  <c r="H48" i="1" s="1"/>
  <c r="M47" i="1"/>
  <c r="F45" i="1"/>
  <c r="G47" i="1"/>
  <c r="H47" i="1" s="1"/>
  <c r="P45" i="1"/>
  <c r="Q45" i="1" s="1"/>
  <c r="P44" i="1"/>
  <c r="Q44" i="1" s="1"/>
  <c r="O41" i="1"/>
  <c r="P43" i="1"/>
  <c r="Q43" i="1" s="1"/>
  <c r="G43" i="1"/>
  <c r="H43" i="1" s="1"/>
  <c r="G42" i="1"/>
  <c r="H42" i="1" s="1"/>
  <c r="M41" i="1"/>
  <c r="G41" i="1"/>
  <c r="H41" i="1" s="1"/>
  <c r="G40" i="1"/>
  <c r="H40" i="1" s="1"/>
  <c r="G39" i="1"/>
  <c r="H39" i="1" s="1"/>
  <c r="G38" i="1"/>
  <c r="H38" i="1" s="1"/>
  <c r="F34" i="1"/>
  <c r="D34" i="1"/>
  <c r="G36" i="1"/>
  <c r="P35" i="1"/>
  <c r="Q35" i="1" s="1"/>
  <c r="M31" i="1"/>
  <c r="O31" i="1"/>
  <c r="O29" i="1" s="1"/>
  <c r="G31" i="1"/>
  <c r="H31" i="1" s="1"/>
  <c r="F28" i="1"/>
  <c r="D28" i="1"/>
  <c r="P27" i="1"/>
  <c r="Q27" i="1" s="1"/>
  <c r="G26" i="1"/>
  <c r="H26" i="1" s="1"/>
  <c r="M25" i="1"/>
  <c r="F19" i="1"/>
  <c r="D19" i="1"/>
  <c r="G19" i="1" s="1"/>
  <c r="H19" i="1" s="1"/>
  <c r="P23" i="1"/>
  <c r="Q23" i="1" s="1"/>
  <c r="G23" i="1"/>
  <c r="G22" i="1"/>
  <c r="H22" i="1" s="1"/>
  <c r="M21" i="1"/>
  <c r="G21" i="1"/>
  <c r="H21" i="1" s="1"/>
  <c r="P19" i="1"/>
  <c r="Q19" i="1" s="1"/>
  <c r="P18" i="1"/>
  <c r="Q18" i="1" s="1"/>
  <c r="P17" i="1"/>
  <c r="Q17" i="1" s="1"/>
  <c r="G17" i="1"/>
  <c r="P16" i="1"/>
  <c r="Q16" i="1" s="1"/>
  <c r="P15" i="1"/>
  <c r="Q15" i="1" s="1"/>
  <c r="G15" i="1"/>
  <c r="H15" i="1" s="1"/>
  <c r="P14" i="1"/>
  <c r="Q14" i="1" s="1"/>
  <c r="M12" i="1"/>
  <c r="F12" i="1"/>
  <c r="D12" i="1"/>
  <c r="D55" i="2" l="1"/>
  <c r="G55" i="2" s="1"/>
  <c r="H55" i="2" s="1"/>
  <c r="F55" i="2"/>
  <c r="G59" i="2"/>
  <c r="H59" i="2" s="1"/>
  <c r="D29" i="2"/>
  <c r="G25" i="2"/>
  <c r="H25" i="2" s="1"/>
  <c r="F29" i="2"/>
  <c r="F27" i="2" s="1"/>
  <c r="D39" i="2"/>
  <c r="G39" i="2" s="1"/>
  <c r="H39" i="2" s="1"/>
  <c r="G19" i="2"/>
  <c r="H19" i="2" s="1"/>
  <c r="F23" i="2"/>
  <c r="G10" i="2"/>
  <c r="H10" i="2" s="1"/>
  <c r="G32" i="2"/>
  <c r="H32" i="2" s="1"/>
  <c r="G42" i="2"/>
  <c r="H42" i="2" s="1"/>
  <c r="G57" i="2"/>
  <c r="H57" i="2" s="1"/>
  <c r="G51" i="2"/>
  <c r="H51" i="2" s="1"/>
  <c r="F33" i="1"/>
  <c r="G12" i="1"/>
  <c r="H12" i="1" s="1"/>
  <c r="D10" i="1"/>
  <c r="F10" i="1"/>
  <c r="G34" i="1"/>
  <c r="H34" i="1" s="1"/>
  <c r="D33" i="1"/>
  <c r="G33" i="1" s="1"/>
  <c r="H33" i="1" s="1"/>
  <c r="P47" i="1"/>
  <c r="Q47" i="1" s="1"/>
  <c r="M10" i="1"/>
  <c r="M29" i="1"/>
  <c r="P29" i="1" s="1"/>
  <c r="Q29" i="1" s="1"/>
  <c r="P31" i="1"/>
  <c r="Q31" i="1" s="1"/>
  <c r="O47" i="1"/>
  <c r="P41" i="1"/>
  <c r="Q41" i="1" s="1"/>
  <c r="G28" i="1"/>
  <c r="H28" i="1" s="1"/>
  <c r="G37" i="1"/>
  <c r="G14" i="1"/>
  <c r="G24" i="1"/>
  <c r="H24" i="1" s="1"/>
  <c r="G30" i="1"/>
  <c r="H30" i="1" s="1"/>
  <c r="P33" i="1"/>
  <c r="Q33" i="1" s="1"/>
  <c r="D45" i="1"/>
  <c r="G45" i="1" s="1"/>
  <c r="H45" i="1" s="1"/>
  <c r="O21" i="1"/>
  <c r="P21" i="1" s="1"/>
  <c r="Q21" i="1" s="1"/>
  <c r="G54" i="1"/>
  <c r="H54" i="1" s="1"/>
  <c r="O12" i="1"/>
  <c r="P12" i="1" s="1"/>
  <c r="Q12" i="1" s="1"/>
  <c r="O25" i="1"/>
  <c r="P25" i="1" s="1"/>
  <c r="Q25" i="1" s="1"/>
  <c r="D27" i="2" l="1"/>
  <c r="F47" i="2"/>
  <c r="F61" i="2" s="1"/>
  <c r="G27" i="2"/>
  <c r="H27" i="2" s="1"/>
  <c r="G29" i="2"/>
  <c r="H29" i="2" s="1"/>
  <c r="F50" i="1"/>
  <c r="O10" i="1"/>
  <c r="O37" i="1" s="1"/>
  <c r="O50" i="1" s="1"/>
  <c r="D50" i="1"/>
  <c r="G10" i="1"/>
  <c r="H10" i="1" s="1"/>
  <c r="M37" i="1"/>
  <c r="G17" i="2" l="1"/>
  <c r="H17" i="2" s="1"/>
  <c r="D23" i="2"/>
  <c r="P10" i="1"/>
  <c r="Q10" i="1" s="1"/>
  <c r="G50" i="1"/>
  <c r="H50" i="1" s="1"/>
  <c r="P37" i="1"/>
  <c r="Q37" i="1" s="1"/>
  <c r="M50" i="1"/>
  <c r="D47" i="2" l="1"/>
  <c r="G23" i="2"/>
  <c r="H23" i="2" s="1"/>
  <c r="P50" i="1"/>
  <c r="Q50" i="1" s="1"/>
  <c r="D61" i="2" l="1"/>
  <c r="G61" i="2" s="1"/>
  <c r="H61" i="2" s="1"/>
  <c r="G47" i="2"/>
  <c r="H47" i="2" s="1"/>
</calcChain>
</file>

<file path=xl/sharedStrings.xml><?xml version="1.0" encoding="utf-8"?>
<sst xmlns="http://schemas.openxmlformats.org/spreadsheetml/2006/main" count="130" uniqueCount="111">
  <si>
    <t>BOGOTA DISTRITO CAPITAL</t>
  </si>
  <si>
    <t>UNIDAD ADMINISTRATIVA ESPECIAL DE CATASTRO DISTRITAL</t>
  </si>
  <si>
    <t>ESTADO DE SITUACIÓN FINANCIERA</t>
  </si>
  <si>
    <t>A 31 DE MARZO 2024</t>
  </si>
  <si>
    <t>(Cifras en pesos)</t>
  </si>
  <si>
    <t>Variación</t>
  </si>
  <si>
    <t>Var %</t>
  </si>
  <si>
    <t>ACTIVO</t>
  </si>
  <si>
    <t>PASIVO</t>
  </si>
  <si>
    <t>ACTIVO CORRIENTE</t>
  </si>
  <si>
    <t>PASIVO CORRIENTE</t>
  </si>
  <si>
    <t>EQUIVALENTES AL EFECTIVO</t>
  </si>
  <si>
    <t>CUENTAS POR PAGAR</t>
  </si>
  <si>
    <t>CAJA MENOR</t>
  </si>
  <si>
    <t>ADQUISICIÓN DE BIENES Y SERVICIOS NACIONALES</t>
  </si>
  <si>
    <t>DEPÓSITOS EN INSTITUCIONES FINANCIERAS</t>
  </si>
  <si>
    <t>RECURSOS A FAVOR DE TERCEROS</t>
  </si>
  <si>
    <t>DESCUENTOS DE NOMINA</t>
  </si>
  <si>
    <t>INVERSIONES E INSTRUMENTOS DERIVADOS
ACCIONES ORDINARIAS</t>
  </si>
  <si>
    <t>RETENCIÓN EN LA FUENTE E IMPUESTO DE TIMBRE</t>
  </si>
  <si>
    <t>IMPUESTO AL VALOR AGREGADO - IVA</t>
  </si>
  <si>
    <t>CUENTAS POR COBRAR</t>
  </si>
  <si>
    <t>OTRAS CUENTAS POR PAGAR</t>
  </si>
  <si>
    <t>PRESTACIÓN DE SERVICIOS</t>
  </si>
  <si>
    <t>BENEFICIOS A EMPLEADOS</t>
  </si>
  <si>
    <t>OTRAS CUENTAS POR COBRAR</t>
  </si>
  <si>
    <t>DEUDAS DE DIFICIL COBRO</t>
  </si>
  <si>
    <t>BENEFICIOS A EMPLEADOS CORTO PLAZO</t>
  </si>
  <si>
    <t>DETERIORO ACUMULADO DE CUENTAS POR COBRAR (CR)</t>
  </si>
  <si>
    <t>OTROS PASIVOS</t>
  </si>
  <si>
    <t>INVENTARIOS</t>
  </si>
  <si>
    <t>RECURSOS RECIBIDOS EN ADMINISTRACIÓN</t>
  </si>
  <si>
    <t>OTROS ACTIVOS</t>
  </si>
  <si>
    <t>PASIVO NO CORRIENTE</t>
  </si>
  <si>
    <t xml:space="preserve">BIENES Y SERVICIOS PAGADOS POR ANTICIPADO </t>
  </si>
  <si>
    <t>RECURSOS ENTREGADOS EN ADMINISTRACIÓN</t>
  </si>
  <si>
    <t>ACTIVO NO CORRIENTE</t>
  </si>
  <si>
    <t>BENEFICIOS A EMPLEADOS LARGO PLAZO</t>
  </si>
  <si>
    <t>PROPIEDADES, PLANTA Y EQUIPO</t>
  </si>
  <si>
    <t>PROVISIONES LITIGIOS Y DEMANDAS</t>
  </si>
  <si>
    <t>BIENES MUEBLES EN BODEGA</t>
  </si>
  <si>
    <t>PROPIEDADES, PLANTA Y EQUIPO NO EXPLOTADOS</t>
  </si>
  <si>
    <t>TOTAL PASIVO</t>
  </si>
  <si>
    <t>MAQUINARIA Y EQUIPO</t>
  </si>
  <si>
    <t>EQUIPO MÉDICO Y CIENTÍFICO</t>
  </si>
  <si>
    <t>PATRIMONIO</t>
  </si>
  <si>
    <t>MUEBLES, ENSERES Y EQUIPO DE OFICINA</t>
  </si>
  <si>
    <t>EQUIPOS DE COMUNICACIÓN Y COMPUTACIÓN</t>
  </si>
  <si>
    <t xml:space="preserve">PATRIMONIO INSTITUCIONAL </t>
  </si>
  <si>
    <t>EQUIPOS DE TRANSPORTE, TRACCIÓN Y ELEVACIÓN</t>
  </si>
  <si>
    <t>DEPRECIACIÓN ACUMULADA (CR)</t>
  </si>
  <si>
    <t>CAPITAL FISCAL</t>
  </si>
  <si>
    <t>RESULTADOS DE EJERCICIOS ANTERIORES</t>
  </si>
  <si>
    <t>RESULTADOS DEL EJERCICIO</t>
  </si>
  <si>
    <t>INTANGIBLES</t>
  </si>
  <si>
    <t>TOTAL  PATRIMONIO</t>
  </si>
  <si>
    <t>AMORTIZACIÓN ACUMULADA DE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</si>
  <si>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</si>
  <si>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</si>
  <si>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</si>
  <si>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</si>
  <si>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</si>
  <si>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</si>
  <si>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</si>
  <si>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</si>
  <si>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</si>
  <si>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</si>
  <si>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OLGA LUCÍA LÓPEZ MORALES</t>
  </si>
  <si>
    <t>FRANCISCO ESPITIA LÓPEZ</t>
  </si>
  <si>
    <t>GUIOMAR PATRICIA GIL ARDILA</t>
  </si>
  <si>
    <t>CC 52056716</t>
  </si>
  <si>
    <t>CC 79289130</t>
  </si>
  <si>
    <t>CC 52264707</t>
  </si>
  <si>
    <t>Directora</t>
  </si>
  <si>
    <t>Contador TP 44786-T</t>
  </si>
  <si>
    <t>Subgerente Administrativa y Financiera</t>
  </si>
  <si>
    <t>BOGOTA  DISTRITO  CAPITAL</t>
  </si>
  <si>
    <t>ESTADO DE RESULTADOS</t>
  </si>
  <si>
    <t>DEL 01 DE ENERO AL 31 DE MARZO 2024</t>
  </si>
  <si>
    <t>INGRESOS OPERACIONALES VENTA DE SERVICIOS</t>
  </si>
  <si>
    <t>SERVICIOS INFORMATIVOS BOGOTA</t>
  </si>
  <si>
    <t>SERVICIOS CATASTRO MULTIPROPOSITO</t>
  </si>
  <si>
    <t>ANULACION EN VENTA DE SERVICIOS BOGOTA</t>
  </si>
  <si>
    <t>ANULACIONES VENTAS CATASTRO MULTIPROPOSITO</t>
  </si>
  <si>
    <t>COSTO DE VENTAS</t>
  </si>
  <si>
    <t>UTILIDAD EN VENTAS</t>
  </si>
  <si>
    <t>TRANSFERENCIAS DISTRITO Y
OPERACIONES INTERINSTITUCIONALES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</si>
  <si>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</si>
  <si>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</si>
  <si>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</si>
  <si>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</si>
  <si>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</si>
  <si>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</si>
  <si>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</si>
  <si>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</si>
  <si>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</si>
  <si>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</si>
  <si>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</si>
  <si>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</si>
  <si>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PROVISIÓN LITIGIOS Y DEMANDAS</t>
  </si>
  <si>
    <t>OPERACIONES INTERINSTITUCIONALES</t>
  </si>
  <si>
    <t>RESULTADO OPERACIONAL</t>
  </si>
  <si>
    <t>OTROS INGRESOS</t>
  </si>
  <si>
    <t>FINANCIEROS</t>
  </si>
  <si>
    <t>INGRESOS DIVERSOS</t>
  </si>
  <si>
    <t>REVERSIONES PROVISIONES</t>
  </si>
  <si>
    <t>OTROS GASTOS</t>
  </si>
  <si>
    <t>COMISIONES</t>
  </si>
  <si>
    <t>IMPUESTOS ASUMIDOS</t>
  </si>
  <si>
    <t>RESULTADO DEL EJERCICIO</t>
  </si>
  <si>
    <t>Contador - T.P. 44786-T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</si>
</sst>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50" x14ac:knownFonts="1">
    <font>
      <sz val="10"/>
      <name val="Arial"/>
    </font>
    <font>
      <b/>
      <i/>
      <sz val="20"/>
      <name val="Arial"/>
      <family val="2"/>
    </font>
    <font>
      <sz val="16"/>
      <name val="Arial"/>
      <family val="2"/>
    </font>
    <font>
      <sz val="12"/>
      <color theme="0"/>
      <name val="Arial"/>
      <family val="2"/>
    </font>
    <font>
      <b/>
      <sz val="12"/>
      <name val="Arial"/>
      <family val="2"/>
    </font>
    <font>
      <sz val="16"/>
      <color theme="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sz val="14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sz val="12"/>
      <color indexed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11"/>
      <name val="Arial"/>
      <family val="2"/>
    </font>
    <font>
      <sz val="22"/>
      <name val="Arial"/>
      <family val="2"/>
    </font>
    <font>
      <b/>
      <sz val="24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i/>
      <sz val="16"/>
      <color theme="0"/>
      <name val="Arial"/>
      <family val="2"/>
    </font>
    <font>
      <sz val="14"/>
      <color theme="0"/>
      <name val="Arial"/>
      <family val="2"/>
    </font>
    <font>
      <b/>
      <i/>
      <sz val="14"/>
      <name val="Arial"/>
      <family val="2"/>
    </font>
    <font>
      <sz val="14"/>
      <color indexed="10"/>
      <name val="Arial"/>
      <family val="2"/>
    </font>
    <font>
      <b/>
      <u/>
      <sz val="12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4"/>
      <color indexed="10"/>
      <name val="Arial"/>
      <family val="2"/>
    </font>
    <font>
      <b/>
      <u val="double"/>
      <sz val="12"/>
      <name val="Arial"/>
      <family val="2"/>
    </font>
    <font>
      <sz val="13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0" fontId="13" fillId="0" borderId="0"/>
  </cellStyleXfs>
  <cellXfs count="232">
    <xf numFmtId="0" fontId="0" fillId="0" borderId="0" xfId="0"/>
    <xf numFmtId="0" fontId="1" fillId="2" borderId="1" xfId="0" applyFont="1" applyFill="1" applyBorder="1" applyAlignment="1" applyProtection="1"/>
    <xf numFmtId="0" fontId="1" fillId="2" borderId="4" xfId="0" applyFont="1" applyFill="1" applyBorder="1" applyAlignment="1" applyProtection="1"/>
    <xf numFmtId="0" fontId="1" fillId="2" borderId="6" xfId="0" applyFont="1" applyFill="1" applyBorder="1" applyAlignment="1" applyProtection="1"/>
    <xf numFmtId="0" fontId="4" fillId="4" borderId="0" xfId="0" applyFont="1" applyFill="1" applyBorder="1" applyAlignment="1" applyProtection="1">
      <alignment horizontal="center"/>
    </xf>
    <xf numFmtId="164" fontId="7" fillId="4" borderId="0" xfId="0" applyNumberFormat="1" applyFont="1" applyFill="1" applyBorder="1" applyAlignment="1" applyProtection="1">
      <alignment horizontal="center"/>
    </xf>
    <xf numFmtId="164" fontId="4" fillId="4" borderId="0" xfId="0" applyNumberFormat="1" applyFont="1" applyFill="1" applyBorder="1" applyAlignment="1" applyProtection="1">
      <alignment horizontal="center"/>
    </xf>
    <xf numFmtId="3" fontId="11" fillId="4" borderId="0" xfId="0" applyNumberFormat="1" applyFont="1" applyFill="1" applyBorder="1" applyAlignment="1" applyProtection="1">
      <alignment horizontal="right"/>
    </xf>
    <xf numFmtId="0" fontId="11" fillId="3" borderId="0" xfId="0" applyFont="1" applyFill="1" applyBorder="1" applyProtection="1"/>
    <xf numFmtId="165" fontId="7" fillId="4" borderId="0" xfId="0" applyNumberFormat="1" applyFont="1" applyFill="1" applyBorder="1" applyProtection="1"/>
    <xf numFmtId="3" fontId="7" fillId="4" borderId="0" xfId="0" applyNumberFormat="1" applyFont="1" applyFill="1" applyBorder="1" applyProtection="1"/>
    <xf numFmtId="3" fontId="11" fillId="4" borderId="0" xfId="0" applyNumberFormat="1" applyFont="1" applyFill="1" applyBorder="1" applyProtection="1"/>
    <xf numFmtId="3" fontId="11" fillId="4" borderId="9" xfId="0" applyNumberFormat="1" applyFont="1" applyFill="1" applyBorder="1" applyProtection="1"/>
    <xf numFmtId="3" fontId="11" fillId="7" borderId="0" xfId="0" applyNumberFormat="1" applyFont="1" applyFill="1" applyBorder="1" applyProtection="1"/>
    <xf numFmtId="3" fontId="11" fillId="7" borderId="9" xfId="0" applyNumberFormat="1" applyFont="1" applyFill="1" applyBorder="1" applyProtection="1"/>
    <xf numFmtId="165" fontId="7" fillId="4" borderId="10" xfId="0" applyNumberFormat="1" applyFont="1" applyFill="1" applyBorder="1" applyProtection="1"/>
    <xf numFmtId="165" fontId="7" fillId="4" borderId="11" xfId="0" applyNumberFormat="1" applyFont="1" applyFill="1" applyBorder="1" applyProtection="1"/>
    <xf numFmtId="0" fontId="6" fillId="3" borderId="0" xfId="0" applyFont="1" applyFill="1" applyBorder="1" applyProtection="1"/>
    <xf numFmtId="3" fontId="3" fillId="4" borderId="0" xfId="0" applyNumberFormat="1" applyFont="1" applyFill="1" applyBorder="1" applyProtection="1"/>
    <xf numFmtId="0" fontId="0" fillId="3" borderId="0" xfId="0" applyFill="1" applyBorder="1" applyProtection="1"/>
    <xf numFmtId="0" fontId="0" fillId="6" borderId="0" xfId="0" applyFill="1" applyBorder="1" applyProtection="1"/>
    <xf numFmtId="0" fontId="32" fillId="2" borderId="0" xfId="2" applyFont="1" applyFill="1" applyBorder="1" applyAlignment="1" applyProtection="1"/>
    <xf numFmtId="0" fontId="32" fillId="2" borderId="6" xfId="2" applyFont="1" applyFill="1" applyBorder="1" applyAlignment="1" applyProtection="1"/>
    <xf numFmtId="0" fontId="32" fillId="2" borderId="7" xfId="2" applyFont="1" applyFill="1" applyBorder="1" applyAlignment="1" applyProtection="1"/>
    <xf numFmtId="49" fontId="4" fillId="4" borderId="0" xfId="2" applyNumberFormat="1" applyFont="1" applyFill="1" applyBorder="1" applyAlignment="1" applyProtection="1">
      <alignment horizontal="center"/>
    </xf>
    <xf numFmtId="164" fontId="7" fillId="4" borderId="0" xfId="2" applyNumberFormat="1" applyFont="1" applyFill="1" applyBorder="1" applyAlignment="1" applyProtection="1">
      <alignment horizontal="center"/>
    </xf>
    <xf numFmtId="165" fontId="34" fillId="4" borderId="0" xfId="2" applyNumberFormat="1" applyFont="1" applyFill="1" applyBorder="1" applyAlignment="1" applyProtection="1">
      <alignment vertical="center"/>
    </xf>
    <xf numFmtId="3" fontId="6" fillId="4" borderId="0" xfId="2" applyNumberFormat="1" applyFont="1" applyFill="1" applyBorder="1" applyAlignment="1" applyProtection="1">
      <alignment vertical="center"/>
    </xf>
    <xf numFmtId="166" fontId="13" fillId="4" borderId="0" xfId="1" applyNumberFormat="1" applyFont="1" applyFill="1" applyBorder="1" applyAlignment="1" applyProtection="1">
      <alignment vertical="center"/>
    </xf>
    <xf numFmtId="3" fontId="10" fillId="6" borderId="0" xfId="2" applyNumberFormat="1" applyFont="1" applyFill="1" applyAlignment="1" applyProtection="1">
      <alignment vertical="center"/>
    </xf>
    <xf numFmtId="3" fontId="4" fillId="4" borderId="0" xfId="2" applyNumberFormat="1" applyFont="1" applyFill="1" applyBorder="1" applyProtection="1"/>
    <xf numFmtId="3" fontId="22" fillId="4" borderId="0" xfId="2" applyNumberFormat="1" applyFont="1" applyFill="1" applyBorder="1" applyProtection="1"/>
    <xf numFmtId="3" fontId="6" fillId="4" borderId="0" xfId="2" applyNumberFormat="1" applyFont="1" applyFill="1" applyBorder="1" applyProtection="1"/>
    <xf numFmtId="3" fontId="36" fillId="4" borderId="0" xfId="2" applyNumberFormat="1" applyFont="1" applyFill="1" applyBorder="1" applyProtection="1"/>
    <xf numFmtId="3" fontId="4" fillId="4" borderId="0" xfId="2" applyNumberFormat="1" applyFont="1" applyFill="1" applyBorder="1" applyAlignment="1" applyProtection="1">
      <alignment vertical="center"/>
    </xf>
    <xf numFmtId="3" fontId="6" fillId="3" borderId="0" xfId="2" applyNumberFormat="1" applyFont="1" applyFill="1" applyBorder="1" applyProtection="1"/>
    <xf numFmtId="3" fontId="36" fillId="3" borderId="0" xfId="2" applyNumberFormat="1" applyFont="1" applyFill="1" applyBorder="1" applyProtection="1"/>
    <xf numFmtId="3" fontId="6" fillId="4" borderId="9" xfId="2" applyNumberFormat="1" applyFont="1" applyFill="1" applyBorder="1" applyAlignment="1" applyProtection="1">
      <alignment vertical="center"/>
    </xf>
    <xf numFmtId="3" fontId="4" fillId="4" borderId="9" xfId="2" applyNumberFormat="1" applyFont="1" applyFill="1" applyBorder="1" applyAlignment="1" applyProtection="1">
      <alignment vertical="center"/>
    </xf>
    <xf numFmtId="165" fontId="39" fillId="4" borderId="0" xfId="2" applyNumberFormat="1" applyFont="1" applyFill="1" applyBorder="1" applyAlignment="1" applyProtection="1">
      <alignment vertical="center"/>
    </xf>
    <xf numFmtId="0" fontId="37" fillId="3" borderId="0" xfId="2" applyFont="1" applyFill="1" applyBorder="1" applyProtection="1"/>
    <xf numFmtId="0" fontId="47" fillId="3" borderId="0" xfId="2" applyFont="1" applyFill="1" applyBorder="1" applyProtection="1"/>
    <xf numFmtId="0" fontId="0" fillId="0" borderId="0" xfId="0" applyProtection="1"/>
    <xf numFmtId="0" fontId="30" fillId="4" borderId="0" xfId="0" applyFont="1" applyFill="1" applyAlignment="1" applyProtection="1">
      <alignment horizontal="left"/>
    </xf>
    <xf numFmtId="0" fontId="2" fillId="4" borderId="0" xfId="0" applyFont="1" applyFill="1" applyProtection="1"/>
    <xf numFmtId="49" fontId="3" fillId="4" borderId="0" xfId="0" applyNumberFormat="1" applyFont="1" applyFill="1" applyAlignment="1" applyProtection="1">
      <alignment horizontal="center"/>
    </xf>
    <xf numFmtId="0" fontId="5" fillId="4" borderId="0" xfId="0" applyFont="1" applyFill="1" applyBorder="1" applyProtection="1"/>
    <xf numFmtId="0" fontId="2" fillId="4" borderId="0" xfId="0" applyFont="1" applyFill="1" applyBorder="1" applyProtection="1"/>
    <xf numFmtId="49" fontId="3" fillId="4" borderId="0" xfId="0" applyNumberFormat="1" applyFont="1" applyFill="1" applyBorder="1" applyAlignment="1" applyProtection="1">
      <alignment horizontal="center"/>
    </xf>
    <xf numFmtId="49" fontId="4" fillId="4" borderId="0" xfId="0" applyNumberFormat="1" applyFont="1" applyFill="1" applyAlignment="1" applyProtection="1">
      <alignment horizontal="center"/>
    </xf>
    <xf numFmtId="0" fontId="8" fillId="3" borderId="0" xfId="0" applyFont="1" applyFill="1" applyBorder="1" applyProtection="1"/>
    <xf numFmtId="1" fontId="12" fillId="4" borderId="0" xfId="0" applyNumberFormat="1" applyFont="1" applyFill="1" applyBorder="1" applyAlignment="1" applyProtection="1">
      <alignment horizontal="left"/>
    </xf>
    <xf numFmtId="0" fontId="9" fillId="4" borderId="0" xfId="0" applyFont="1" applyFill="1" applyBorder="1" applyAlignment="1" applyProtection="1">
      <alignment horizontal="left"/>
    </xf>
    <xf numFmtId="49" fontId="10" fillId="4" borderId="0" xfId="0" applyNumberFormat="1" applyFont="1" applyFill="1" applyBorder="1" applyAlignment="1" applyProtection="1">
      <alignment horizontal="center"/>
    </xf>
    <xf numFmtId="0" fontId="6" fillId="4" borderId="0" xfId="0" applyFont="1" applyFill="1" applyBorder="1" applyAlignment="1" applyProtection="1">
      <alignment horizontal="right"/>
    </xf>
    <xf numFmtId="0" fontId="12" fillId="4" borderId="0" xfId="0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horizontal="center"/>
    </xf>
    <xf numFmtId="0" fontId="11" fillId="5" borderId="0" xfId="0" applyFont="1" applyFill="1" applyBorder="1" applyAlignment="1" applyProtection="1">
      <alignment horizontal="right"/>
    </xf>
    <xf numFmtId="0" fontId="6" fillId="5" borderId="0" xfId="0" applyFont="1" applyFill="1" applyBorder="1" applyAlignment="1" applyProtection="1">
      <alignment horizontal="right"/>
    </xf>
    <xf numFmtId="0" fontId="8" fillId="5" borderId="0" xfId="0" applyFont="1" applyFill="1" applyBorder="1" applyAlignment="1" applyProtection="1">
      <alignment horizontal="right"/>
    </xf>
    <xf numFmtId="1" fontId="5" fillId="4" borderId="0" xfId="0" applyNumberFormat="1" applyFont="1" applyFill="1" applyBorder="1" applyAlignment="1" applyProtection="1">
      <alignment horizontal="left"/>
    </xf>
    <xf numFmtId="9" fontId="6" fillId="4" borderId="0" xfId="1" applyFont="1" applyFill="1" applyBorder="1" applyAlignment="1" applyProtection="1">
      <alignment horizontal="right"/>
    </xf>
    <xf numFmtId="3" fontId="4" fillId="4" borderId="0" xfId="0" applyNumberFormat="1" applyFont="1" applyFill="1" applyBorder="1" applyAlignment="1" applyProtection="1">
      <alignment horizontal="right"/>
    </xf>
    <xf numFmtId="9" fontId="2" fillId="3" borderId="0" xfId="1" applyNumberFormat="1" applyFont="1" applyFill="1" applyBorder="1" applyProtection="1"/>
    <xf numFmtId="0" fontId="14" fillId="5" borderId="0" xfId="0" applyFont="1" applyFill="1" applyBorder="1" applyAlignment="1" applyProtection="1">
      <alignment horizontal="right"/>
    </xf>
    <xf numFmtId="0" fontId="0" fillId="5" borderId="0" xfId="0" applyFill="1" applyBorder="1" applyAlignment="1" applyProtection="1">
      <alignment horizontal="right"/>
    </xf>
    <xf numFmtId="49" fontId="4" fillId="4" borderId="0" xfId="0" applyNumberFormat="1" applyFont="1" applyFill="1" applyBorder="1" applyAlignment="1" applyProtection="1">
      <alignment horizontal="center"/>
    </xf>
    <xf numFmtId="0" fontId="2" fillId="3" borderId="0" xfId="0" applyFont="1" applyFill="1" applyBorder="1" applyProtection="1"/>
    <xf numFmtId="0" fontId="5" fillId="4" borderId="0" xfId="0" applyFont="1" applyFill="1" applyBorder="1" applyAlignment="1" applyProtection="1">
      <alignment horizontal="left"/>
    </xf>
    <xf numFmtId="0" fontId="2" fillId="4" borderId="0" xfId="0" applyFont="1" applyFill="1" applyBorder="1" applyAlignment="1" applyProtection="1">
      <alignment horizontal="left"/>
    </xf>
    <xf numFmtId="165" fontId="8" fillId="0" borderId="0" xfId="0" applyNumberFormat="1" applyFont="1" applyProtection="1"/>
    <xf numFmtId="0" fontId="9" fillId="4" borderId="0" xfId="0" applyFont="1" applyFill="1" applyBorder="1" applyAlignment="1" applyProtection="1">
      <alignment horizontal="left" wrapText="1"/>
    </xf>
    <xf numFmtId="0" fontId="8" fillId="0" borderId="0" xfId="0" applyFont="1" applyProtection="1"/>
    <xf numFmtId="3" fontId="11" fillId="6" borderId="0" xfId="0" applyNumberFormat="1" applyFont="1" applyFill="1" applyBorder="1" applyProtection="1"/>
    <xf numFmtId="0" fontId="9" fillId="3" borderId="0" xfId="0" applyFont="1" applyFill="1" applyBorder="1" applyProtection="1"/>
    <xf numFmtId="0" fontId="15" fillId="3" borderId="0" xfId="0" applyFont="1" applyFill="1" applyBorder="1" applyProtection="1"/>
    <xf numFmtId="49" fontId="6" fillId="0" borderId="0" xfId="0" applyNumberFormat="1" applyFont="1" applyFill="1" applyBorder="1" applyAlignment="1" applyProtection="1">
      <alignment horizontal="center"/>
    </xf>
    <xf numFmtId="0" fontId="12" fillId="4" borderId="0" xfId="0" applyFont="1" applyFill="1" applyProtection="1"/>
    <xf numFmtId="0" fontId="12" fillId="4" borderId="0" xfId="0" applyFont="1" applyFill="1" applyBorder="1" applyAlignment="1" applyProtection="1">
      <alignment horizontal="left" vertical="center"/>
    </xf>
    <xf numFmtId="0" fontId="9" fillId="4" borderId="0" xfId="0" applyFont="1" applyFill="1" applyBorder="1" applyAlignment="1" applyProtection="1">
      <alignment horizontal="left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left" vertical="center"/>
    </xf>
    <xf numFmtId="0" fontId="16" fillId="3" borderId="0" xfId="0" applyFont="1" applyFill="1" applyBorder="1" applyProtection="1"/>
    <xf numFmtId="3" fontId="7" fillId="4" borderId="9" xfId="0" applyNumberFormat="1" applyFont="1" applyFill="1" applyBorder="1" applyProtection="1"/>
    <xf numFmtId="49" fontId="3" fillId="0" borderId="0" xfId="0" applyNumberFormat="1" applyFont="1" applyAlignment="1" applyProtection="1">
      <alignment horizontal="center"/>
    </xf>
    <xf numFmtId="0" fontId="5" fillId="0" borderId="0" xfId="0" applyFont="1" applyProtection="1"/>
    <xf numFmtId="165" fontId="7" fillId="4" borderId="9" xfId="0" applyNumberFormat="1" applyFont="1" applyFill="1" applyBorder="1" applyProtection="1"/>
    <xf numFmtId="0" fontId="2" fillId="0" borderId="0" xfId="0" applyFont="1" applyProtection="1"/>
    <xf numFmtId="49" fontId="4" fillId="0" borderId="0" xfId="0" applyNumberFormat="1" applyFont="1" applyFill="1" applyAlignment="1" applyProtection="1">
      <alignment horizontal="center"/>
    </xf>
    <xf numFmtId="0" fontId="11" fillId="0" borderId="0" xfId="0" applyFont="1" applyBorder="1" applyProtection="1"/>
    <xf numFmtId="10" fontId="6" fillId="3" borderId="0" xfId="1" applyNumberFormat="1" applyFont="1" applyFill="1" applyBorder="1" applyProtection="1"/>
    <xf numFmtId="9" fontId="6" fillId="3" borderId="0" xfId="1" applyNumberFormat="1" applyFont="1" applyFill="1" applyBorder="1" applyProtection="1"/>
    <xf numFmtId="0" fontId="5" fillId="3" borderId="0" xfId="0" applyFont="1" applyFill="1" applyAlignment="1" applyProtection="1">
      <alignment horizontal="left"/>
    </xf>
    <xf numFmtId="166" fontId="6" fillId="4" borderId="0" xfId="1" applyNumberFormat="1" applyFont="1" applyFill="1" applyBorder="1" applyAlignment="1" applyProtection="1">
      <alignment horizontal="right"/>
    </xf>
    <xf numFmtId="0" fontId="12" fillId="4" borderId="0" xfId="0" applyFont="1" applyFill="1" applyBorder="1" applyProtection="1"/>
    <xf numFmtId="165" fontId="11" fillId="3" borderId="0" xfId="0" applyNumberFormat="1" applyFont="1" applyFill="1" applyBorder="1" applyProtection="1"/>
    <xf numFmtId="165" fontId="13" fillId="3" borderId="0" xfId="0" applyNumberFormat="1" applyFont="1" applyFill="1" applyBorder="1" applyProtection="1"/>
    <xf numFmtId="49" fontId="6" fillId="0" borderId="0" xfId="0" applyNumberFormat="1" applyFont="1" applyAlignment="1" applyProtection="1">
      <alignment horizontal="center"/>
    </xf>
    <xf numFmtId="0" fontId="6" fillId="0" borderId="0" xfId="0" applyFont="1" applyBorder="1" applyProtection="1"/>
    <xf numFmtId="3" fontId="17" fillId="4" borderId="0" xfId="0" applyNumberFormat="1" applyFont="1" applyFill="1" applyBorder="1" applyProtection="1"/>
    <xf numFmtId="3" fontId="6" fillId="4" borderId="0" xfId="0" applyNumberFormat="1" applyFont="1" applyFill="1" applyBorder="1" applyProtection="1"/>
    <xf numFmtId="49" fontId="6" fillId="3" borderId="0" xfId="0" applyNumberFormat="1" applyFont="1" applyFill="1" applyBorder="1" applyAlignment="1" applyProtection="1">
      <alignment horizontal="center"/>
    </xf>
    <xf numFmtId="0" fontId="6" fillId="0" borderId="0" xfId="0" applyFont="1" applyProtection="1"/>
    <xf numFmtId="49" fontId="3" fillId="0" borderId="0" xfId="0" applyNumberFormat="1" applyFont="1" applyFill="1" applyAlignment="1" applyProtection="1">
      <alignment horizontal="center"/>
    </xf>
    <xf numFmtId="49" fontId="4" fillId="6" borderId="0" xfId="0" applyNumberFormat="1" applyFont="1" applyFill="1" applyBorder="1" applyAlignment="1" applyProtection="1"/>
    <xf numFmtId="0" fontId="14" fillId="6" borderId="0" xfId="0" applyFont="1" applyFill="1" applyBorder="1" applyAlignment="1" applyProtection="1">
      <alignment horizontal="center"/>
    </xf>
    <xf numFmtId="49" fontId="18" fillId="6" borderId="0" xfId="0" applyNumberFormat="1" applyFont="1" applyFill="1" applyBorder="1" applyAlignment="1" applyProtection="1"/>
    <xf numFmtId="0" fontId="17" fillId="4" borderId="0" xfId="0" applyFont="1" applyFill="1" applyBorder="1" applyAlignment="1" applyProtection="1">
      <alignment horizontal="left"/>
    </xf>
    <xf numFmtId="49" fontId="19" fillId="4" borderId="0" xfId="0" applyNumberFormat="1" applyFont="1" applyFill="1" applyBorder="1" applyAlignment="1" applyProtection="1">
      <alignment horizontal="center"/>
    </xf>
    <xf numFmtId="0" fontId="8" fillId="6" borderId="0" xfId="0" applyFont="1" applyFill="1" applyBorder="1" applyAlignment="1" applyProtection="1">
      <alignment horizontal="center"/>
    </xf>
    <xf numFmtId="0" fontId="8" fillId="6" borderId="0" xfId="0" applyFont="1" applyFill="1" applyBorder="1" applyAlignment="1" applyProtection="1"/>
    <xf numFmtId="0" fontId="22" fillId="6" borderId="0" xfId="0" quotePrefix="1" applyFont="1" applyFill="1" applyBorder="1" applyAlignment="1" applyProtection="1">
      <alignment horizontal="left"/>
    </xf>
    <xf numFmtId="3" fontId="14" fillId="6" borderId="0" xfId="0" applyNumberFormat="1" applyFont="1" applyFill="1" applyBorder="1" applyAlignment="1" applyProtection="1">
      <alignment horizontal="right"/>
    </xf>
    <xf numFmtId="49" fontId="20" fillId="6" borderId="0" xfId="0" applyNumberFormat="1" applyFont="1" applyFill="1" applyBorder="1" applyAlignment="1" applyProtection="1">
      <alignment horizontal="center"/>
    </xf>
    <xf numFmtId="0" fontId="23" fillId="6" borderId="0" xfId="0" applyFont="1" applyFill="1" applyBorder="1" applyAlignment="1" applyProtection="1">
      <alignment horizontal="centerContinuous"/>
    </xf>
    <xf numFmtId="0" fontId="13" fillId="3" borderId="0" xfId="0" applyFont="1" applyFill="1" applyBorder="1" applyProtection="1"/>
    <xf numFmtId="0" fontId="24" fillId="6" borderId="0" xfId="0" applyFont="1" applyFill="1" applyBorder="1" applyAlignment="1" applyProtection="1">
      <alignment horizontal="center"/>
    </xf>
    <xf numFmtId="49" fontId="25" fillId="6" borderId="0" xfId="0" applyNumberFormat="1" applyFont="1" applyFill="1" applyBorder="1" applyAlignment="1" applyProtection="1">
      <alignment horizontal="center"/>
    </xf>
    <xf numFmtId="4" fontId="26" fillId="3" borderId="0" xfId="0" applyNumberFormat="1" applyFont="1" applyFill="1" applyBorder="1" applyProtection="1"/>
    <xf numFmtId="49" fontId="27" fillId="3" borderId="0" xfId="0" applyNumberFormat="1" applyFont="1" applyFill="1" applyBorder="1" applyAlignment="1" applyProtection="1">
      <alignment horizontal="center"/>
    </xf>
    <xf numFmtId="0" fontId="11" fillId="6" borderId="0" xfId="0" applyFont="1" applyFill="1" applyBorder="1" applyProtection="1"/>
    <xf numFmtId="0" fontId="23" fillId="6" borderId="0" xfId="0" applyFont="1" applyFill="1" applyBorder="1" applyAlignment="1" applyProtection="1">
      <alignment horizontal="center"/>
    </xf>
    <xf numFmtId="49" fontId="28" fillId="6" borderId="0" xfId="0" quotePrefix="1" applyNumberFormat="1" applyFont="1" applyFill="1" applyBorder="1" applyAlignment="1" applyProtection="1">
      <alignment horizontal="center"/>
    </xf>
    <xf numFmtId="4" fontId="26" fillId="6" borderId="0" xfId="0" applyNumberFormat="1" applyFont="1" applyFill="1" applyBorder="1" applyProtection="1"/>
    <xf numFmtId="49" fontId="29" fillId="3" borderId="0" xfId="0" applyNumberFormat="1" applyFont="1" applyFill="1" applyBorder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0" fillId="3" borderId="0" xfId="0" applyFill="1" applyProtection="1"/>
    <xf numFmtId="49" fontId="29" fillId="3" borderId="0" xfId="0" applyNumberFormat="1" applyFont="1" applyFill="1" applyAlignment="1" applyProtection="1">
      <alignment horizontal="center"/>
    </xf>
    <xf numFmtId="0" fontId="0" fillId="0" borderId="0" xfId="0" applyBorder="1" applyProtection="1"/>
    <xf numFmtId="49" fontId="29" fillId="0" borderId="0" xfId="0" applyNumberFormat="1" applyFont="1" applyAlignment="1" applyProtection="1">
      <alignment horizontal="center"/>
    </xf>
    <xf numFmtId="0" fontId="13" fillId="0" borderId="0" xfId="0" applyFont="1" applyProtection="1"/>
    <xf numFmtId="0" fontId="11" fillId="3" borderId="0" xfId="2" applyFont="1" applyFill="1" applyBorder="1" applyAlignment="1" applyProtection="1"/>
    <xf numFmtId="0" fontId="31" fillId="3" borderId="0" xfId="2" applyFont="1" applyFill="1" applyBorder="1" applyProtection="1"/>
    <xf numFmtId="0" fontId="11" fillId="3" borderId="0" xfId="2" applyFont="1" applyFill="1" applyBorder="1" applyProtection="1"/>
    <xf numFmtId="0" fontId="11" fillId="3" borderId="7" xfId="2" applyFont="1" applyFill="1" applyBorder="1" applyProtection="1"/>
    <xf numFmtId="0" fontId="11" fillId="3" borderId="8" xfId="2" applyFont="1" applyFill="1" applyBorder="1" applyProtection="1"/>
    <xf numFmtId="0" fontId="11" fillId="3" borderId="0" xfId="2" applyFont="1" applyFill="1" applyBorder="1" applyAlignment="1" applyProtection="1">
      <alignment horizontal="left"/>
    </xf>
    <xf numFmtId="0" fontId="7" fillId="3" borderId="0" xfId="2" applyFont="1" applyFill="1" applyBorder="1" applyAlignment="1" applyProtection="1">
      <alignment horizontal="left"/>
    </xf>
    <xf numFmtId="0" fontId="33" fillId="3" borderId="0" xfId="2" applyFont="1" applyFill="1" applyBorder="1" applyProtection="1"/>
    <xf numFmtId="49" fontId="7" fillId="3" borderId="0" xfId="2" applyNumberFormat="1" applyFont="1" applyFill="1" applyBorder="1" applyAlignment="1" applyProtection="1">
      <alignment horizontal="center"/>
    </xf>
    <xf numFmtId="0" fontId="7" fillId="3" borderId="0" xfId="2" applyFont="1" applyFill="1" applyBorder="1" applyAlignment="1" applyProtection="1">
      <alignment horizontal="left" vertical="center"/>
    </xf>
    <xf numFmtId="0" fontId="4" fillId="3" borderId="0" xfId="2" applyFont="1" applyFill="1" applyBorder="1" applyAlignment="1" applyProtection="1">
      <alignment horizontal="left" vertical="center" wrapText="1"/>
    </xf>
    <xf numFmtId="49" fontId="4" fillId="3" borderId="0" xfId="2" applyNumberFormat="1" applyFont="1" applyFill="1" applyBorder="1" applyAlignment="1" applyProtection="1">
      <alignment horizontal="center" vertical="center"/>
    </xf>
    <xf numFmtId="0" fontId="6" fillId="3" borderId="0" xfId="2" applyFont="1" applyFill="1" applyBorder="1" applyAlignment="1" applyProtection="1">
      <alignment vertical="center"/>
    </xf>
    <xf numFmtId="0" fontId="35" fillId="3" borderId="0" xfId="2" applyFont="1" applyFill="1" applyBorder="1" applyProtection="1"/>
    <xf numFmtId="9" fontId="35" fillId="3" borderId="0" xfId="1" applyNumberFormat="1" applyFont="1" applyFill="1" applyBorder="1" applyProtection="1"/>
    <xf numFmtId="3" fontId="35" fillId="3" borderId="0" xfId="2" applyNumberFormat="1" applyFont="1" applyFill="1" applyBorder="1" applyProtection="1"/>
    <xf numFmtId="0" fontId="22" fillId="3" borderId="0" xfId="2" applyFont="1" applyFill="1" applyBorder="1" applyAlignment="1" applyProtection="1">
      <alignment horizontal="left"/>
    </xf>
    <xf numFmtId="49" fontId="4" fillId="3" borderId="0" xfId="2" applyNumberFormat="1" applyFont="1" applyFill="1" applyBorder="1" applyAlignment="1" applyProtection="1">
      <alignment horizontal="center"/>
    </xf>
    <xf numFmtId="0" fontId="6" fillId="3" borderId="0" xfId="2" applyFont="1" applyFill="1" applyBorder="1" applyProtection="1"/>
    <xf numFmtId="0" fontId="36" fillId="4" borderId="0" xfId="2" applyFont="1" applyFill="1" applyBorder="1" applyAlignment="1" applyProtection="1">
      <alignment horizontal="left"/>
    </xf>
    <xf numFmtId="49" fontId="6" fillId="4" borderId="0" xfId="2" applyNumberFormat="1" applyFont="1" applyFill="1" applyBorder="1" applyAlignment="1" applyProtection="1">
      <alignment horizontal="center"/>
    </xf>
    <xf numFmtId="3" fontId="37" fillId="3" borderId="0" xfId="2" applyNumberFormat="1" applyFont="1" applyFill="1" applyBorder="1" applyProtection="1"/>
    <xf numFmtId="0" fontId="7" fillId="3" borderId="0" xfId="2" applyFont="1" applyFill="1" applyProtection="1"/>
    <xf numFmtId="9" fontId="38" fillId="3" borderId="0" xfId="1" applyNumberFormat="1" applyFont="1" applyFill="1" applyBorder="1" applyProtection="1"/>
    <xf numFmtId="3" fontId="7" fillId="3" borderId="0" xfId="2" applyNumberFormat="1" applyFont="1" applyFill="1" applyProtection="1"/>
    <xf numFmtId="3" fontId="38" fillId="3" borderId="0" xfId="2" applyNumberFormat="1" applyFont="1" applyFill="1" applyBorder="1" applyProtection="1"/>
    <xf numFmtId="0" fontId="11" fillId="4" borderId="0" xfId="2" applyFont="1" applyFill="1" applyBorder="1" applyAlignment="1" applyProtection="1">
      <alignment horizontal="left" vertical="center"/>
    </xf>
    <xf numFmtId="49" fontId="6" fillId="4" borderId="0" xfId="2" applyNumberFormat="1" applyFont="1" applyFill="1" applyBorder="1" applyAlignment="1" applyProtection="1">
      <alignment horizontal="center" vertical="center"/>
    </xf>
    <xf numFmtId="0" fontId="7" fillId="4" borderId="0" xfId="2" applyFont="1" applyFill="1" applyBorder="1" applyAlignment="1" applyProtection="1">
      <alignment horizontal="left" vertical="center"/>
    </xf>
    <xf numFmtId="166" fontId="35" fillId="3" borderId="0" xfId="1" applyNumberFormat="1" applyFont="1" applyFill="1" applyBorder="1" applyProtection="1"/>
    <xf numFmtId="0" fontId="36" fillId="3" borderId="0" xfId="2" applyFont="1" applyFill="1" applyBorder="1" applyAlignment="1" applyProtection="1">
      <alignment horizontal="left"/>
    </xf>
    <xf numFmtId="49" fontId="6" fillId="3" borderId="0" xfId="2" applyNumberFormat="1" applyFont="1" applyFill="1" applyBorder="1" applyAlignment="1" applyProtection="1">
      <alignment horizontal="center"/>
    </xf>
    <xf numFmtId="0" fontId="4" fillId="4" borderId="0" xfId="2" applyFont="1" applyFill="1" applyBorder="1" applyAlignment="1" applyProtection="1">
      <alignment horizontal="left"/>
    </xf>
    <xf numFmtId="0" fontId="22" fillId="4" borderId="0" xfId="2" applyFont="1" applyFill="1" applyBorder="1" applyAlignment="1" applyProtection="1">
      <alignment horizontal="left"/>
    </xf>
    <xf numFmtId="0" fontId="36" fillId="3" borderId="0" xfId="2" applyFont="1" applyFill="1" applyBorder="1" applyProtection="1"/>
    <xf numFmtId="0" fontId="4" fillId="4" borderId="0" xfId="2" applyFont="1" applyFill="1" applyBorder="1" applyAlignment="1" applyProtection="1">
      <alignment horizontal="left" vertical="center"/>
    </xf>
    <xf numFmtId="0" fontId="4" fillId="4" borderId="0" xfId="2" applyFont="1" applyFill="1" applyBorder="1" applyAlignment="1" applyProtection="1">
      <alignment horizontal="left" vertical="center" wrapText="1"/>
    </xf>
    <xf numFmtId="0" fontId="36" fillId="4" borderId="0" xfId="2" applyFont="1" applyFill="1" applyBorder="1" applyAlignment="1" applyProtection="1">
      <alignment horizontal="left" vertical="center"/>
    </xf>
    <xf numFmtId="0" fontId="36" fillId="3" borderId="0" xfId="2" applyFont="1" applyFill="1" applyProtection="1"/>
    <xf numFmtId="49" fontId="4" fillId="4" borderId="0" xfId="2" applyNumberFormat="1" applyFont="1" applyFill="1" applyBorder="1" applyAlignment="1" applyProtection="1">
      <alignment horizontal="center" vertical="center"/>
    </xf>
    <xf numFmtId="0" fontId="40" fillId="3" borderId="0" xfId="2" applyFont="1" applyFill="1" applyProtection="1"/>
    <xf numFmtId="3" fontId="40" fillId="3" borderId="0" xfId="2" applyNumberFormat="1" applyFont="1" applyFill="1" applyProtection="1"/>
    <xf numFmtId="0" fontId="36" fillId="3" borderId="0" xfId="2" applyFont="1" applyFill="1" applyAlignment="1" applyProtection="1">
      <alignment horizontal="centerContinuous"/>
    </xf>
    <xf numFmtId="49" fontId="41" fillId="3" borderId="0" xfId="2" applyNumberFormat="1" applyFont="1" applyFill="1" applyAlignment="1" applyProtection="1">
      <alignment horizontal="center"/>
    </xf>
    <xf numFmtId="0" fontId="6" fillId="3" borderId="0" xfId="2" applyFont="1" applyFill="1" applyBorder="1" applyAlignment="1" applyProtection="1">
      <alignment horizontal="center"/>
    </xf>
    <xf numFmtId="0" fontId="6" fillId="3" borderId="0" xfId="2" applyFont="1" applyFill="1" applyProtection="1"/>
    <xf numFmtId="0" fontId="41" fillId="3" borderId="0" xfId="2" applyFont="1" applyFill="1" applyProtection="1"/>
    <xf numFmtId="0" fontId="36" fillId="3" borderId="0" xfId="2" applyFont="1" applyFill="1" applyAlignment="1" applyProtection="1">
      <alignment horizontal="left"/>
    </xf>
    <xf numFmtId="0" fontId="22" fillId="6" borderId="0" xfId="2" applyFont="1" applyFill="1" applyBorder="1" applyAlignment="1" applyProtection="1">
      <alignment horizontal="center"/>
    </xf>
    <xf numFmtId="49" fontId="42" fillId="6" borderId="0" xfId="2" applyNumberFormat="1" applyFont="1" applyFill="1" applyBorder="1" applyAlignment="1" applyProtection="1">
      <alignment horizontal="center"/>
    </xf>
    <xf numFmtId="49" fontId="18" fillId="6" borderId="0" xfId="2" applyNumberFormat="1" applyFont="1" applyFill="1" applyBorder="1" applyAlignment="1" applyProtection="1"/>
    <xf numFmtId="0" fontId="3" fillId="3" borderId="0" xfId="2" applyFont="1" applyFill="1" applyBorder="1" applyProtection="1"/>
    <xf numFmtId="0" fontId="6" fillId="0" borderId="0" xfId="2" applyFont="1" applyProtection="1"/>
    <xf numFmtId="49" fontId="19" fillId="6" borderId="0" xfId="2" applyNumberFormat="1" applyFont="1" applyFill="1" applyBorder="1" applyAlignment="1" applyProtection="1"/>
    <xf numFmtId="0" fontId="36" fillId="6" borderId="0" xfId="2" applyFont="1" applyFill="1" applyBorder="1" applyAlignment="1" applyProtection="1">
      <alignment horizontal="centerContinuous"/>
    </xf>
    <xf numFmtId="49" fontId="43" fillId="6" borderId="0" xfId="2" applyNumberFormat="1" applyFont="1" applyFill="1" applyBorder="1" applyAlignment="1" applyProtection="1">
      <alignment horizontal="center"/>
    </xf>
    <xf numFmtId="0" fontId="41" fillId="3" borderId="0" xfId="2" applyFont="1" applyFill="1" applyBorder="1" applyProtection="1"/>
    <xf numFmtId="49" fontId="43" fillId="3" borderId="0" xfId="2" applyNumberFormat="1" applyFont="1" applyFill="1" applyAlignment="1" applyProtection="1">
      <alignment horizontal="center"/>
    </xf>
    <xf numFmtId="0" fontId="44" fillId="3" borderId="0" xfId="2" quotePrefix="1" applyFont="1" applyFill="1" applyBorder="1" applyAlignment="1" applyProtection="1">
      <alignment horizontal="left"/>
    </xf>
    <xf numFmtId="0" fontId="45" fillId="3" borderId="0" xfId="2" applyFont="1" applyFill="1" applyBorder="1" applyProtection="1"/>
    <xf numFmtId="49" fontId="46" fillId="3" borderId="0" xfId="2" applyNumberFormat="1" applyFont="1" applyFill="1" applyBorder="1" applyAlignment="1" applyProtection="1">
      <alignment horizontal="center"/>
    </xf>
    <xf numFmtId="0" fontId="37" fillId="3" borderId="0" xfId="2" applyFont="1" applyFill="1" applyBorder="1" applyAlignment="1" applyProtection="1">
      <alignment horizontal="left"/>
    </xf>
    <xf numFmtId="49" fontId="43" fillId="3" borderId="0" xfId="2" applyNumberFormat="1" applyFont="1" applyFill="1" applyBorder="1" applyAlignment="1" applyProtection="1">
      <alignment horizontal="center"/>
    </xf>
    <xf numFmtId="0" fontId="22" fillId="3" borderId="0" xfId="2" applyFont="1" applyFill="1" applyBorder="1" applyAlignment="1" applyProtection="1">
      <alignment horizontal="centerContinuous"/>
    </xf>
    <xf numFmtId="49" fontId="28" fillId="3" borderId="0" xfId="2" applyNumberFormat="1" applyFont="1" applyFill="1" applyBorder="1" applyAlignment="1" applyProtection="1">
      <alignment horizontal="center"/>
    </xf>
    <xf numFmtId="0" fontId="47" fillId="3" borderId="0" xfId="2" applyFont="1" applyFill="1" applyBorder="1" applyAlignment="1" applyProtection="1">
      <alignment horizontal="left"/>
    </xf>
    <xf numFmtId="0" fontId="15" fillId="3" borderId="0" xfId="2" applyFont="1" applyFill="1" applyBorder="1" applyAlignment="1" applyProtection="1">
      <alignment horizontal="centerContinuous"/>
    </xf>
    <xf numFmtId="49" fontId="48" fillId="3" borderId="0" xfId="2" applyNumberFormat="1" applyFont="1" applyFill="1" applyBorder="1" applyAlignment="1" applyProtection="1">
      <alignment horizontal="center"/>
    </xf>
    <xf numFmtId="0" fontId="49" fillId="3" borderId="0" xfId="2" applyFont="1" applyFill="1" applyBorder="1" applyProtection="1"/>
    <xf numFmtId="0" fontId="13" fillId="3" borderId="0" xfId="2" applyFill="1" applyBorder="1" applyProtection="1"/>
    <xf numFmtId="0" fontId="13" fillId="3" borderId="0" xfId="2" applyFill="1" applyBorder="1" applyAlignment="1" applyProtection="1">
      <alignment horizontal="left"/>
    </xf>
    <xf numFmtId="49" fontId="29" fillId="3" borderId="0" xfId="2" applyNumberFormat="1" applyFont="1" applyFill="1" applyBorder="1" applyAlignment="1" applyProtection="1">
      <alignment horizontal="center"/>
    </xf>
    <xf numFmtId="0" fontId="13" fillId="3" borderId="0" xfId="2" applyFill="1" applyAlignment="1" applyProtection="1">
      <alignment horizontal="left"/>
    </xf>
    <xf numFmtId="0" fontId="13" fillId="3" borderId="0" xfId="2" applyFill="1" applyProtection="1"/>
    <xf numFmtId="49" fontId="29" fillId="3" borderId="0" xfId="2" applyNumberFormat="1" applyFont="1" applyFill="1" applyAlignment="1" applyProtection="1">
      <alignment horizontal="center"/>
    </xf>
    <xf numFmtId="0" fontId="8" fillId="6" borderId="0" xfId="0" applyFont="1" applyFill="1" applyBorder="1" applyAlignment="1" applyProtection="1">
      <alignment horizontal="center"/>
    </xf>
    <xf numFmtId="49" fontId="21" fillId="6" borderId="0" xfId="0" applyNumberFormat="1" applyFont="1" applyFill="1" applyBorder="1" applyAlignment="1" applyProtection="1">
      <alignment horizontal="center"/>
    </xf>
    <xf numFmtId="0" fontId="14" fillId="6" borderId="0" xfId="0" applyFont="1" applyFill="1" applyBorder="1" applyAlignment="1" applyProtection="1">
      <alignment horizontal="center"/>
    </xf>
    <xf numFmtId="49" fontId="20" fillId="6" borderId="0" xfId="0" applyNumberFormat="1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center"/>
    </xf>
    <xf numFmtId="0" fontId="4" fillId="6" borderId="0" xfId="0" applyFont="1" applyFill="1" applyBorder="1" applyAlignment="1" applyProtection="1">
      <alignment horizontal="center"/>
    </xf>
    <xf numFmtId="0" fontId="4" fillId="6" borderId="0" xfId="2" applyFont="1" applyFill="1" applyBorder="1" applyAlignment="1" applyProtection="1">
      <alignment horizontal="center"/>
    </xf>
    <xf numFmtId="0" fontId="6" fillId="6" borderId="0" xfId="2" applyFont="1" applyFill="1" applyBorder="1" applyAlignment="1" applyProtection="1">
      <alignment horizontal="center"/>
    </xf>
    <xf numFmtId="49" fontId="6" fillId="6" borderId="0" xfId="2" applyNumberFormat="1" applyFont="1" applyFill="1" applyBorder="1" applyAlignment="1" applyProtection="1">
      <alignment horizontal="center"/>
    </xf>
    <xf numFmtId="49" fontId="19" fillId="6" borderId="0" xfId="2" applyNumberFormat="1" applyFont="1" applyFill="1" applyBorder="1" applyAlignment="1" applyProtection="1">
      <alignment horizontal="center"/>
    </xf>
    <xf numFmtId="0" fontId="32" fillId="2" borderId="1" xfId="2" applyFont="1" applyFill="1" applyBorder="1" applyAlignment="1" applyProtection="1">
      <alignment horizontal="center"/>
    </xf>
    <xf numFmtId="0" fontId="32" fillId="2" borderId="2" xfId="2" applyFont="1" applyFill="1" applyBorder="1" applyAlignment="1" applyProtection="1">
      <alignment horizontal="center"/>
    </xf>
    <xf numFmtId="0" fontId="32" fillId="2" borderId="3" xfId="2" applyFont="1" applyFill="1" applyBorder="1" applyAlignment="1" applyProtection="1">
      <alignment horizontal="center"/>
    </xf>
    <xf numFmtId="0" fontId="32" fillId="2" borderId="4" xfId="2" applyFont="1" applyFill="1" applyBorder="1" applyAlignment="1" applyProtection="1">
      <alignment horizontal="center"/>
    </xf>
    <xf numFmtId="0" fontId="32" fillId="2" borderId="0" xfId="2" applyFont="1" applyFill="1" applyBorder="1" applyAlignment="1" applyProtection="1">
      <alignment horizontal="center"/>
    </xf>
    <xf numFmtId="0" fontId="32" fillId="2" borderId="5" xfId="2" applyFont="1" applyFill="1" applyBorder="1" applyAlignment="1" applyProtection="1">
      <alignment horizontal="center"/>
    </xf>
    <xf numFmtId="49" fontId="4" fillId="6" borderId="0" xfId="2" applyNumberFormat="1" applyFont="1" applyFill="1" applyBorder="1" applyAlignment="1" applyProtection="1">
      <alignment horizontal="center"/>
    </xf>
    <xf numFmtId="49" fontId="18" fillId="6" borderId="0" xfId="2" applyNumberFormat="1" applyFont="1" applyFill="1" applyBorder="1" applyAlignment="1" applyProtection="1">
      <alignment horizontal="center"/>
    </xf>
  </cellXfs>
  <cellStyles count="3">
    <cellStyle name="Normal" xfId="0" builtinId="0"/>
    <cellStyle name="Normal 2" xfId="2" xr:uid="{04A215B9-04C8-4B61-A48C-9CFB8B8800BF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5B574-0EB5-4940-A0D6-15B7992593FC}">
  <sheetPr>
    <tabColor theme="8" tint="0.39997558519241921"/>
  </sheetPr>
  <dimension ref="A1:IV2081"/>
  <sheetViews>
    <sheetView showGridLines="0" tabSelected="1" view="pageBreakPreview" zoomScale="50" zoomScaleNormal="50" zoomScaleSheetLayoutView="50" workbookViewId="0">
      <selection activeCell="K51" sqref="K51"/>
    </sheetView>
  </sheetViews>
  <sheetFormatPr baseColWidth="10" defaultRowHeight="12.75" x14ac:dyDescent="0.2"/>
  <cols>
    <col min="1" max="1" width="13.42578125" style="42" customWidth="1"/>
    <col min="2" max="2" width="68.140625" style="42" customWidth="1"/>
    <col min="3" max="3" width="10.7109375" style="129" customWidth="1"/>
    <col min="4" max="4" width="25.7109375" style="128" customWidth="1"/>
    <col min="5" max="5" width="4.7109375" style="128" customWidth="1"/>
    <col min="6" max="7" width="25.7109375" style="20" customWidth="1"/>
    <col min="8" max="8" width="12.7109375" style="130" customWidth="1"/>
    <col min="9" max="9" width="4.7109375" style="130" customWidth="1"/>
    <col min="10" max="10" width="13" style="42" customWidth="1"/>
    <col min="11" max="11" width="75.7109375" style="42" customWidth="1"/>
    <col min="12" max="12" width="10.85546875" style="129" customWidth="1"/>
    <col min="13" max="13" width="25.7109375" style="128" customWidth="1"/>
    <col min="14" max="14" width="4.7109375" style="128" customWidth="1"/>
    <col min="15" max="15" width="25.7109375" style="20" customWidth="1"/>
    <col min="16" max="16" width="25.7109375" style="42" customWidth="1"/>
    <col min="17" max="17" width="12.7109375" style="42" customWidth="1"/>
    <col min="18" max="18" width="18" style="42" customWidth="1"/>
    <col min="19" max="19" width="23.85546875" style="42" customWidth="1"/>
    <col min="20" max="20" width="11.42578125" style="42" customWidth="1"/>
    <col min="21" max="24" width="11.42578125" style="42"/>
    <col min="25" max="25" width="36.42578125" style="42" customWidth="1"/>
    <col min="26" max="16384" width="11.42578125" style="42"/>
  </cols>
  <sheetData>
    <row r="1" spans="1:256" ht="27" customHeight="1" x14ac:dyDescent="0.35">
      <c r="A1" s="1"/>
      <c r="B1" s="210" t="s">
        <v>0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2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</row>
    <row r="2" spans="1:256" ht="27" customHeight="1" x14ac:dyDescent="0.35">
      <c r="A2" s="2"/>
      <c r="B2" s="213" t="s">
        <v>1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5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</row>
    <row r="3" spans="1:256" ht="27" customHeight="1" x14ac:dyDescent="0.35">
      <c r="A3" s="2"/>
      <c r="B3" s="213" t="s">
        <v>2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5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</row>
    <row r="4" spans="1:256" ht="27" customHeight="1" x14ac:dyDescent="0.35">
      <c r="A4" s="2"/>
      <c r="B4" s="213" t="s">
        <v>3</v>
      </c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5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</row>
    <row r="5" spans="1:256" ht="27" customHeight="1" thickBot="1" x14ac:dyDescent="0.4">
      <c r="A5" s="3"/>
      <c r="B5" s="216" t="s">
        <v>4</v>
      </c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8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</row>
    <row r="6" spans="1:256" ht="27" customHeight="1" x14ac:dyDescent="0.3">
      <c r="A6" s="43"/>
      <c r="B6" s="44"/>
      <c r="C6" s="45"/>
      <c r="D6" s="4"/>
      <c r="E6" s="4"/>
      <c r="F6" s="4"/>
      <c r="G6" s="4"/>
      <c r="H6" s="4"/>
      <c r="I6" s="4"/>
      <c r="J6" s="46"/>
      <c r="K6" s="47"/>
      <c r="L6" s="48"/>
      <c r="M6" s="4"/>
      <c r="N6" s="4"/>
      <c r="O6" s="4"/>
      <c r="P6" s="17"/>
      <c r="Q6" s="17"/>
      <c r="R6" s="19"/>
      <c r="S6" s="19"/>
      <c r="T6" s="19"/>
      <c r="U6" s="19"/>
      <c r="V6" s="19"/>
      <c r="W6" s="19"/>
      <c r="X6" s="19"/>
      <c r="Y6" s="19"/>
      <c r="Z6" s="19"/>
    </row>
    <row r="7" spans="1:256" ht="27" customHeight="1" x14ac:dyDescent="0.35">
      <c r="A7" s="43"/>
      <c r="B7" s="44"/>
      <c r="C7" s="49"/>
      <c r="D7" s="5">
        <v>45382</v>
      </c>
      <c r="E7" s="5"/>
      <c r="F7" s="5">
        <v>45291</v>
      </c>
      <c r="G7" s="5" t="s">
        <v>5</v>
      </c>
      <c r="H7" s="6" t="s">
        <v>6</v>
      </c>
      <c r="I7" s="6"/>
      <c r="J7" s="46"/>
      <c r="K7" s="47"/>
      <c r="L7" s="49"/>
      <c r="M7" s="5">
        <v>45382</v>
      </c>
      <c r="N7" s="5"/>
      <c r="O7" s="5">
        <v>45291</v>
      </c>
      <c r="P7" s="5" t="s">
        <v>5</v>
      </c>
      <c r="Q7" s="6" t="s">
        <v>6</v>
      </c>
      <c r="R7" s="50"/>
      <c r="S7" s="50"/>
      <c r="T7" s="50"/>
      <c r="U7" s="50"/>
      <c r="V7" s="50"/>
      <c r="W7" s="50"/>
    </row>
    <row r="8" spans="1:256" ht="27" customHeight="1" x14ac:dyDescent="0.35">
      <c r="A8" s="51">
        <v>1</v>
      </c>
      <c r="B8" s="52" t="s">
        <v>7</v>
      </c>
      <c r="C8" s="53"/>
      <c r="D8" s="7"/>
      <c r="E8" s="8"/>
      <c r="F8" s="7"/>
      <c r="G8" s="7"/>
      <c r="H8" s="54"/>
      <c r="I8" s="54"/>
      <c r="J8" s="55">
        <v>2</v>
      </c>
      <c r="K8" s="52" t="s">
        <v>8</v>
      </c>
      <c r="L8" s="56"/>
      <c r="M8" s="7"/>
      <c r="N8" s="7"/>
      <c r="O8" s="7"/>
      <c r="P8" s="57"/>
      <c r="Q8" s="58"/>
      <c r="R8" s="59"/>
      <c r="S8" s="59"/>
      <c r="T8" s="59"/>
      <c r="U8" s="59"/>
      <c r="V8" s="59"/>
      <c r="W8" s="59"/>
    </row>
    <row r="9" spans="1:256" ht="27" customHeight="1" x14ac:dyDescent="0.35">
      <c r="A9" s="60"/>
      <c r="B9" s="52"/>
      <c r="C9" s="53"/>
      <c r="D9" s="7"/>
      <c r="E9" s="8"/>
      <c r="F9" s="7"/>
      <c r="G9" s="7"/>
      <c r="H9" s="54"/>
      <c r="I9" s="54"/>
      <c r="J9" s="55"/>
      <c r="K9" s="52"/>
      <c r="L9" s="56"/>
      <c r="M9" s="7"/>
      <c r="N9" s="11"/>
      <c r="O9" s="7"/>
      <c r="P9" s="57"/>
      <c r="Q9" s="58"/>
      <c r="R9" s="59"/>
      <c r="S9" s="59"/>
      <c r="T9" s="59"/>
      <c r="U9" s="59"/>
      <c r="V9" s="59"/>
      <c r="W9" s="59"/>
    </row>
    <row r="10" spans="1:256" ht="27" customHeight="1" x14ac:dyDescent="0.4">
      <c r="A10" s="51"/>
      <c r="B10" s="52" t="s">
        <v>9</v>
      </c>
      <c r="C10" s="53"/>
      <c r="D10" s="9">
        <f>D12+D17+D19+D26+D28</f>
        <v>10240480748.029999</v>
      </c>
      <c r="E10" s="8"/>
      <c r="F10" s="9">
        <f>F12+F17+F19+F26+F28</f>
        <v>12609243822.889999</v>
      </c>
      <c r="G10" s="10">
        <f>(D10-F10)</f>
        <v>-2368763074.8600006</v>
      </c>
      <c r="H10" s="61">
        <f>G10/F10</f>
        <v>-0.18785924898683476</v>
      </c>
      <c r="I10" s="62"/>
      <c r="J10" s="55"/>
      <c r="K10" s="52" t="s">
        <v>10</v>
      </c>
      <c r="L10" s="56"/>
      <c r="M10" s="9">
        <f>M12+M21+M25</f>
        <v>12820595297</v>
      </c>
      <c r="N10" s="11"/>
      <c r="O10" s="9">
        <f>O12+O21+O25</f>
        <v>15621658741.98</v>
      </c>
      <c r="P10" s="9">
        <f>(M10-O10)</f>
        <v>-2801063444.9799995</v>
      </c>
      <c r="Q10" s="61">
        <f>P10/O10</f>
        <v>-0.17930640345206855</v>
      </c>
      <c r="R10" s="63"/>
      <c r="S10" s="64"/>
      <c r="T10" s="64"/>
      <c r="U10" s="64"/>
      <c r="V10" s="64"/>
      <c r="W10" s="64"/>
    </row>
    <row r="11" spans="1:256" ht="27" customHeight="1" x14ac:dyDescent="0.3">
      <c r="A11" s="60"/>
      <c r="B11" s="52"/>
      <c r="C11" s="53"/>
      <c r="D11" s="7"/>
      <c r="E11" s="8"/>
      <c r="F11" s="7"/>
      <c r="G11" s="7"/>
      <c r="H11" s="62"/>
      <c r="I11" s="62"/>
      <c r="J11" s="55"/>
      <c r="K11" s="52"/>
      <c r="L11" s="56"/>
      <c r="M11" s="7"/>
      <c r="N11" s="11"/>
      <c r="O11" s="7"/>
      <c r="P11" s="57"/>
      <c r="Q11" s="58"/>
      <c r="R11" s="65"/>
      <c r="S11" s="65"/>
      <c r="T11" s="65"/>
      <c r="U11" s="65"/>
      <c r="V11" s="65"/>
      <c r="W11" s="65"/>
    </row>
    <row r="12" spans="1:256" ht="27" customHeight="1" x14ac:dyDescent="0.3">
      <c r="A12" s="55">
        <v>11</v>
      </c>
      <c r="B12" s="52" t="s">
        <v>11</v>
      </c>
      <c r="C12" s="66"/>
      <c r="D12" s="10">
        <f>SUM(D14:D15)</f>
        <v>1151596798.0299997</v>
      </c>
      <c r="E12" s="10"/>
      <c r="F12" s="10">
        <f>SUM(F14:F15)</f>
        <v>810995280.88999939</v>
      </c>
      <c r="G12" s="10">
        <f>(D12-F12)</f>
        <v>340601517.14000034</v>
      </c>
      <c r="H12" s="61">
        <f>G12/F12</f>
        <v>0.41997965360071976</v>
      </c>
      <c r="I12" s="62"/>
      <c r="J12" s="55">
        <v>24</v>
      </c>
      <c r="K12" s="52" t="s">
        <v>12</v>
      </c>
      <c r="L12" s="56"/>
      <c r="M12" s="10">
        <f>SUM(M14:M19)</f>
        <v>2834982163</v>
      </c>
      <c r="N12" s="11"/>
      <c r="O12" s="10">
        <f>SUM(O14:O19)</f>
        <v>4677796904.9799995</v>
      </c>
      <c r="P12" s="10">
        <f>(M12-O12)</f>
        <v>-1842814741.9799995</v>
      </c>
      <c r="Q12" s="61">
        <f>P12/O12</f>
        <v>-0.39394928412093572</v>
      </c>
      <c r="R12" s="63"/>
      <c r="S12" s="67"/>
      <c r="T12" s="67"/>
      <c r="U12" s="67"/>
      <c r="V12" s="67"/>
      <c r="W12" s="67"/>
    </row>
    <row r="13" spans="1:256" ht="27" customHeight="1" x14ac:dyDescent="0.3">
      <c r="A13" s="55"/>
      <c r="B13" s="52"/>
      <c r="C13" s="53"/>
      <c r="D13" s="10"/>
      <c r="E13" s="10"/>
      <c r="F13" s="10"/>
      <c r="G13" s="10"/>
      <c r="H13" s="62"/>
      <c r="I13" s="62"/>
      <c r="J13" s="55"/>
      <c r="K13" s="52"/>
      <c r="L13" s="56"/>
      <c r="M13" s="10"/>
      <c r="N13" s="11"/>
      <c r="O13" s="10"/>
      <c r="P13" s="8"/>
      <c r="Q13" s="17"/>
      <c r="R13" s="67"/>
      <c r="S13" s="67"/>
      <c r="T13" s="67"/>
      <c r="U13" s="67"/>
      <c r="V13" s="67"/>
      <c r="W13" s="67"/>
    </row>
    <row r="14" spans="1:256" ht="27" customHeight="1" x14ac:dyDescent="0.3">
      <c r="A14" s="68">
        <v>1105</v>
      </c>
      <c r="B14" s="69" t="s">
        <v>13</v>
      </c>
      <c r="C14" s="53"/>
      <c r="D14" s="11">
        <v>15000000</v>
      </c>
      <c r="E14" s="10"/>
      <c r="F14" s="11">
        <v>0</v>
      </c>
      <c r="G14" s="11">
        <f>(D14-F14)</f>
        <v>15000000</v>
      </c>
      <c r="H14" s="61"/>
      <c r="I14" s="62"/>
      <c r="J14" s="68">
        <v>2401</v>
      </c>
      <c r="K14" s="69" t="s">
        <v>14</v>
      </c>
      <c r="L14" s="56"/>
      <c r="M14" s="11">
        <v>1952079215.0000002</v>
      </c>
      <c r="N14" s="11"/>
      <c r="O14" s="11">
        <v>3089653789.8400002</v>
      </c>
      <c r="P14" s="11">
        <f t="shared" ref="P14:P19" si="0">(M14-O14)</f>
        <v>-1137574574.8399999</v>
      </c>
      <c r="Q14" s="61">
        <f t="shared" ref="Q14:Q19" si="1">P14/O14</f>
        <v>-0.36818836420468648</v>
      </c>
      <c r="R14" s="67"/>
      <c r="S14" s="67"/>
      <c r="T14" s="67"/>
      <c r="U14" s="67"/>
      <c r="V14" s="67"/>
      <c r="W14" s="67"/>
    </row>
    <row r="15" spans="1:256" ht="27" customHeight="1" x14ac:dyDescent="0.3">
      <c r="A15" s="68">
        <v>1110</v>
      </c>
      <c r="B15" s="69" t="s">
        <v>15</v>
      </c>
      <c r="C15" s="48"/>
      <c r="D15" s="12">
        <v>1136596798.0299997</v>
      </c>
      <c r="E15" s="8"/>
      <c r="F15" s="12">
        <v>810995280.88999939</v>
      </c>
      <c r="G15" s="11">
        <f>(D15-F15)</f>
        <v>325601517.14000034</v>
      </c>
      <c r="H15" s="61">
        <f>G15/F15</f>
        <v>0.40148386163564348</v>
      </c>
      <c r="I15" s="62"/>
      <c r="J15" s="68">
        <v>2407</v>
      </c>
      <c r="K15" s="69" t="s">
        <v>16</v>
      </c>
      <c r="L15" s="56"/>
      <c r="M15" s="11">
        <v>26308166</v>
      </c>
      <c r="N15" s="11"/>
      <c r="O15" s="11">
        <v>458412031.13999999</v>
      </c>
      <c r="P15" s="11">
        <f t="shared" si="0"/>
        <v>-432103865.13999999</v>
      </c>
      <c r="Q15" s="61">
        <f t="shared" si="1"/>
        <v>-0.94261021916336785</v>
      </c>
      <c r="R15" s="67"/>
      <c r="S15" s="67"/>
      <c r="T15" s="67"/>
      <c r="U15" s="67"/>
      <c r="V15" s="67"/>
      <c r="W15" s="67"/>
    </row>
    <row r="16" spans="1:256" ht="27" customHeight="1" x14ac:dyDescent="0.35">
      <c r="A16" s="68"/>
      <c r="B16" s="69"/>
      <c r="C16" s="48"/>
      <c r="D16" s="11"/>
      <c r="E16" s="8"/>
      <c r="F16" s="11"/>
      <c r="G16" s="11"/>
      <c r="H16" s="61"/>
      <c r="I16" s="62"/>
      <c r="J16" s="68">
        <v>2424</v>
      </c>
      <c r="K16" s="69" t="s">
        <v>17</v>
      </c>
      <c r="L16" s="56"/>
      <c r="M16" s="11">
        <v>254100565</v>
      </c>
      <c r="N16" s="11"/>
      <c r="O16" s="11">
        <v>19602244</v>
      </c>
      <c r="P16" s="11">
        <f t="shared" si="0"/>
        <v>234498321</v>
      </c>
      <c r="Q16" s="61">
        <f t="shared" si="1"/>
        <v>11.962830429005985</v>
      </c>
      <c r="R16" s="67"/>
      <c r="S16" s="67"/>
      <c r="T16" s="67"/>
      <c r="U16" s="67"/>
      <c r="V16" s="67"/>
      <c r="W16" s="67"/>
      <c r="Y16" s="70"/>
    </row>
    <row r="17" spans="1:25" ht="60.75" customHeight="1" x14ac:dyDescent="0.35">
      <c r="A17" s="55">
        <v>12</v>
      </c>
      <c r="B17" s="71" t="s">
        <v>18</v>
      </c>
      <c r="C17" s="66"/>
      <c r="D17" s="10">
        <v>2548000000</v>
      </c>
      <c r="E17" s="8"/>
      <c r="F17" s="10">
        <v>2548000000</v>
      </c>
      <c r="G17" s="10">
        <f>(D17-F17)</f>
        <v>0</v>
      </c>
      <c r="H17" s="61"/>
      <c r="I17" s="62"/>
      <c r="J17" s="68">
        <v>2436</v>
      </c>
      <c r="K17" s="69" t="s">
        <v>19</v>
      </c>
      <c r="L17" s="56"/>
      <c r="M17" s="11">
        <v>326753420</v>
      </c>
      <c r="N17" s="11"/>
      <c r="O17" s="11">
        <v>734205576</v>
      </c>
      <c r="P17" s="11">
        <f t="shared" si="0"/>
        <v>-407452156</v>
      </c>
      <c r="Q17" s="61">
        <f t="shared" si="1"/>
        <v>-0.55495649899558919</v>
      </c>
      <c r="R17" s="67"/>
      <c r="S17" s="67"/>
      <c r="T17" s="67"/>
      <c r="U17" s="67"/>
      <c r="V17" s="67"/>
      <c r="W17" s="67"/>
      <c r="Y17" s="72"/>
    </row>
    <row r="18" spans="1:25" ht="27" customHeight="1" x14ac:dyDescent="0.3">
      <c r="A18" s="68"/>
      <c r="B18" s="69"/>
      <c r="C18" s="48"/>
      <c r="D18" s="11"/>
      <c r="E18" s="8"/>
      <c r="F18" s="11"/>
      <c r="G18" s="11"/>
      <c r="H18" s="61"/>
      <c r="I18" s="62"/>
      <c r="J18" s="68">
        <v>2445</v>
      </c>
      <c r="K18" s="69" t="s">
        <v>20</v>
      </c>
      <c r="L18" s="56"/>
      <c r="M18" s="11">
        <v>131608243</v>
      </c>
      <c r="N18" s="11"/>
      <c r="O18" s="11">
        <v>375300975</v>
      </c>
      <c r="P18" s="11">
        <f t="shared" si="0"/>
        <v>-243692732</v>
      </c>
      <c r="Q18" s="61">
        <f t="shared" si="1"/>
        <v>-0.64932613617643808</v>
      </c>
      <c r="R18" s="67"/>
      <c r="S18" s="67"/>
      <c r="T18" s="67"/>
      <c r="U18" s="67"/>
      <c r="V18" s="67"/>
      <c r="W18" s="67"/>
    </row>
    <row r="19" spans="1:25" ht="27" customHeight="1" x14ac:dyDescent="0.35">
      <c r="A19" s="55">
        <v>13</v>
      </c>
      <c r="B19" s="52" t="s">
        <v>21</v>
      </c>
      <c r="C19" s="66"/>
      <c r="D19" s="10">
        <f>SUM(D21:D24)</f>
        <v>1777655048</v>
      </c>
      <c r="E19" s="8"/>
      <c r="F19" s="10">
        <f>SUM(F21:F24)</f>
        <v>3082046295</v>
      </c>
      <c r="G19" s="10">
        <f>(D19-F19)</f>
        <v>-1304391247</v>
      </c>
      <c r="H19" s="61">
        <f>G19/F19</f>
        <v>-0.42322247044637595</v>
      </c>
      <c r="I19" s="62"/>
      <c r="J19" s="68">
        <v>2490</v>
      </c>
      <c r="K19" s="69" t="s">
        <v>22</v>
      </c>
      <c r="L19" s="56"/>
      <c r="M19" s="12">
        <v>144132554</v>
      </c>
      <c r="N19" s="11"/>
      <c r="O19" s="12">
        <v>622289</v>
      </c>
      <c r="P19" s="11">
        <f t="shared" si="0"/>
        <v>143510265</v>
      </c>
      <c r="Q19" s="61">
        <f t="shared" si="1"/>
        <v>230.61674720266629</v>
      </c>
      <c r="R19" s="67"/>
      <c r="S19" s="67"/>
      <c r="T19" s="67"/>
      <c r="U19" s="67"/>
      <c r="V19" s="67"/>
      <c r="W19" s="67"/>
      <c r="Y19" s="72"/>
    </row>
    <row r="20" spans="1:25" ht="27" customHeight="1" x14ac:dyDescent="0.3">
      <c r="A20" s="68"/>
      <c r="B20" s="69"/>
      <c r="C20" s="48"/>
      <c r="D20" s="11"/>
      <c r="E20" s="8"/>
      <c r="F20" s="73"/>
      <c r="G20" s="73"/>
      <c r="H20" s="62"/>
      <c r="I20" s="62"/>
      <c r="J20" s="68"/>
      <c r="K20" s="69"/>
      <c r="L20" s="56"/>
      <c r="M20" s="11"/>
      <c r="N20" s="11"/>
      <c r="O20" s="11"/>
      <c r="P20" s="11"/>
      <c r="Q20" s="61"/>
      <c r="R20" s="67"/>
      <c r="S20" s="67"/>
      <c r="T20" s="67"/>
      <c r="U20" s="67"/>
      <c r="V20" s="67"/>
      <c r="W20" s="67"/>
    </row>
    <row r="21" spans="1:25" ht="27" customHeight="1" x14ac:dyDescent="0.3">
      <c r="A21" s="68">
        <v>1317</v>
      </c>
      <c r="B21" s="69" t="s">
        <v>23</v>
      </c>
      <c r="C21" s="48"/>
      <c r="D21" s="11">
        <v>1518261429</v>
      </c>
      <c r="E21" s="8"/>
      <c r="F21" s="11">
        <v>2847314613</v>
      </c>
      <c r="G21" s="11">
        <f>(D21-F21)</f>
        <v>-1329053184</v>
      </c>
      <c r="H21" s="61">
        <f>G21/F21</f>
        <v>-0.46677426440054587</v>
      </c>
      <c r="I21" s="62"/>
      <c r="J21" s="55">
        <v>2511</v>
      </c>
      <c r="K21" s="52" t="s">
        <v>24</v>
      </c>
      <c r="L21" s="56"/>
      <c r="M21" s="10">
        <f>M23</f>
        <v>9334845067</v>
      </c>
      <c r="N21" s="11"/>
      <c r="O21" s="10">
        <f>O23</f>
        <v>10290093770</v>
      </c>
      <c r="P21" s="10">
        <f>(M21-O21)</f>
        <v>-955248703</v>
      </c>
      <c r="Q21" s="61">
        <f>P21/O21</f>
        <v>-9.2831875428089516E-2</v>
      </c>
      <c r="R21" s="67"/>
      <c r="S21" s="67"/>
      <c r="T21" s="67"/>
      <c r="U21" s="67"/>
      <c r="V21" s="67"/>
      <c r="W21" s="67"/>
    </row>
    <row r="22" spans="1:25" ht="27" customHeight="1" x14ac:dyDescent="0.3">
      <c r="A22" s="68">
        <v>1384</v>
      </c>
      <c r="B22" s="69" t="s">
        <v>25</v>
      </c>
      <c r="C22" s="48"/>
      <c r="D22" s="11">
        <v>56675246</v>
      </c>
      <c r="E22" s="8"/>
      <c r="F22" s="11">
        <v>325233907</v>
      </c>
      <c r="G22" s="11">
        <f>(D22-F22)</f>
        <v>-268558661</v>
      </c>
      <c r="H22" s="61">
        <f>G22/F22</f>
        <v>-0.82574004499475506</v>
      </c>
      <c r="I22" s="62"/>
      <c r="J22" s="55"/>
      <c r="K22" s="52"/>
      <c r="L22" s="56"/>
      <c r="M22" s="10"/>
      <c r="N22" s="11"/>
      <c r="O22" s="10"/>
      <c r="P22" s="10"/>
      <c r="Q22" s="61"/>
      <c r="R22" s="67"/>
      <c r="S22" s="67"/>
      <c r="T22" s="67"/>
      <c r="U22" s="67"/>
      <c r="V22" s="67"/>
      <c r="W22" s="67"/>
    </row>
    <row r="23" spans="1:25" ht="27" customHeight="1" x14ac:dyDescent="0.3">
      <c r="A23" s="68">
        <v>1385</v>
      </c>
      <c r="B23" s="69" t="s">
        <v>26</v>
      </c>
      <c r="C23" s="48"/>
      <c r="D23" s="11">
        <v>293220598</v>
      </c>
      <c r="E23" s="8"/>
      <c r="F23" s="11">
        <v>0</v>
      </c>
      <c r="G23" s="11">
        <f>(D23-F23)</f>
        <v>293220598</v>
      </c>
      <c r="H23" s="61"/>
      <c r="I23" s="62"/>
      <c r="J23" s="55">
        <v>2511</v>
      </c>
      <c r="K23" s="69" t="s">
        <v>27</v>
      </c>
      <c r="L23" s="56"/>
      <c r="M23" s="12">
        <v>9334845067</v>
      </c>
      <c r="N23" s="11"/>
      <c r="O23" s="12">
        <v>10290093770</v>
      </c>
      <c r="P23" s="10">
        <f>(M23-O23)</f>
        <v>-955248703</v>
      </c>
      <c r="Q23" s="61">
        <f>P23/O23</f>
        <v>-9.2831875428089516E-2</v>
      </c>
      <c r="R23" s="67"/>
      <c r="S23" s="67"/>
      <c r="T23" s="67"/>
      <c r="U23" s="67"/>
      <c r="V23" s="67"/>
      <c r="W23" s="67"/>
    </row>
    <row r="24" spans="1:25" ht="27" customHeight="1" x14ac:dyDescent="0.3">
      <c r="A24" s="68">
        <v>1386</v>
      </c>
      <c r="B24" s="69" t="s">
        <v>28</v>
      </c>
      <c r="C24" s="48"/>
      <c r="D24" s="12">
        <v>-90502225</v>
      </c>
      <c r="E24" s="8"/>
      <c r="F24" s="12">
        <v>-90502225</v>
      </c>
      <c r="G24" s="11">
        <f>(D24-F24)</f>
        <v>0</v>
      </c>
      <c r="H24" s="61">
        <f>G24/F24</f>
        <v>0</v>
      </c>
      <c r="I24" s="62"/>
      <c r="J24" s="55"/>
      <c r="K24" s="52"/>
      <c r="L24" s="56"/>
      <c r="M24" s="10"/>
      <c r="N24" s="11"/>
      <c r="O24" s="10"/>
      <c r="P24" s="10"/>
      <c r="Q24" s="61"/>
      <c r="R24" s="67"/>
      <c r="S24" s="67"/>
      <c r="T24" s="74"/>
      <c r="U24" s="74"/>
      <c r="V24" s="74"/>
      <c r="W24" s="74"/>
    </row>
    <row r="25" spans="1:25" ht="27" customHeight="1" x14ac:dyDescent="0.3">
      <c r="A25" s="68"/>
      <c r="B25" s="69"/>
      <c r="C25" s="48"/>
      <c r="D25" s="11"/>
      <c r="E25" s="8"/>
      <c r="F25" s="11"/>
      <c r="G25" s="11"/>
      <c r="H25" s="61"/>
      <c r="I25" s="62"/>
      <c r="J25" s="68"/>
      <c r="K25" s="52" t="s">
        <v>29</v>
      </c>
      <c r="L25" s="56"/>
      <c r="M25" s="10">
        <f>M27+M28</f>
        <v>650768067</v>
      </c>
      <c r="N25" s="11"/>
      <c r="O25" s="10">
        <f>O27+O28</f>
        <v>653768067</v>
      </c>
      <c r="P25" s="10">
        <f>(M25-O25)</f>
        <v>-3000000</v>
      </c>
      <c r="Q25" s="61">
        <f>P25/O25</f>
        <v>-4.5887833184730942E-3</v>
      </c>
      <c r="R25" s="74"/>
      <c r="S25" s="74"/>
      <c r="T25" s="74"/>
      <c r="U25" s="74"/>
      <c r="V25" s="74"/>
      <c r="W25" s="74"/>
    </row>
    <row r="26" spans="1:25" ht="27" customHeight="1" x14ac:dyDescent="0.3">
      <c r="A26" s="55">
        <v>15</v>
      </c>
      <c r="B26" s="52" t="s">
        <v>30</v>
      </c>
      <c r="C26" s="48"/>
      <c r="D26" s="10">
        <v>1887334063</v>
      </c>
      <c r="E26" s="8"/>
      <c r="F26" s="10">
        <v>1177474909</v>
      </c>
      <c r="G26" s="11">
        <f>(D26-F26)</f>
        <v>709859154</v>
      </c>
      <c r="H26" s="61">
        <f>G26/F26</f>
        <v>0.60286563099919099</v>
      </c>
      <c r="I26" s="62"/>
      <c r="J26" s="68"/>
      <c r="K26" s="52"/>
      <c r="L26" s="56"/>
      <c r="M26" s="11"/>
      <c r="N26" s="11"/>
      <c r="O26" s="11"/>
      <c r="P26" s="11"/>
      <c r="Q26" s="61"/>
      <c r="R26" s="63"/>
      <c r="S26" s="75"/>
      <c r="T26" s="75"/>
      <c r="U26" s="75"/>
      <c r="V26" s="75"/>
      <c r="W26" s="75"/>
    </row>
    <row r="27" spans="1:25" ht="27" customHeight="1" x14ac:dyDescent="0.3">
      <c r="A27" s="68"/>
      <c r="B27" s="69"/>
      <c r="C27" s="48"/>
      <c r="D27" s="11"/>
      <c r="E27" s="8"/>
      <c r="F27" s="11"/>
      <c r="G27" s="11"/>
      <c r="H27" s="62"/>
      <c r="I27" s="62"/>
      <c r="J27" s="68">
        <v>2902</v>
      </c>
      <c r="K27" s="69" t="s">
        <v>31</v>
      </c>
      <c r="L27" s="76"/>
      <c r="M27" s="12">
        <v>650768067</v>
      </c>
      <c r="N27" s="11"/>
      <c r="O27" s="12">
        <v>653768067</v>
      </c>
      <c r="P27" s="11">
        <f>(M27-O27)</f>
        <v>-3000000</v>
      </c>
      <c r="Q27" s="61">
        <f t="shared" ref="Q27" si="2">P27/O27</f>
        <v>-4.5887833184730942E-3</v>
      </c>
      <c r="R27" s="63"/>
      <c r="S27" s="75"/>
      <c r="T27" s="75"/>
      <c r="U27" s="75"/>
      <c r="V27" s="75"/>
      <c r="W27" s="75"/>
    </row>
    <row r="28" spans="1:25" ht="27" customHeight="1" x14ac:dyDescent="0.3">
      <c r="A28" s="55">
        <v>19</v>
      </c>
      <c r="B28" s="52" t="s">
        <v>32</v>
      </c>
      <c r="C28" s="66"/>
      <c r="D28" s="10">
        <f>SUM(D30:D31)</f>
        <v>2875894839</v>
      </c>
      <c r="E28" s="8"/>
      <c r="F28" s="10">
        <f>SUM(F30:F31)</f>
        <v>4990727338</v>
      </c>
      <c r="G28" s="10">
        <f>(D28-F28)</f>
        <v>-2114832499</v>
      </c>
      <c r="H28" s="61">
        <f>G28/F28</f>
        <v>-0.42375236228543489</v>
      </c>
      <c r="I28" s="62"/>
      <c r="J28" s="68"/>
      <c r="K28" s="69"/>
      <c r="L28" s="76"/>
      <c r="M28" s="11"/>
      <c r="N28" s="11"/>
      <c r="O28" s="11"/>
      <c r="P28" s="11"/>
      <c r="Q28" s="61"/>
      <c r="R28" s="63"/>
      <c r="S28" s="75"/>
      <c r="T28" s="75"/>
      <c r="U28" s="75"/>
      <c r="V28" s="75"/>
      <c r="W28" s="75"/>
    </row>
    <row r="29" spans="1:25" ht="27" customHeight="1" x14ac:dyDescent="0.3">
      <c r="A29" s="68"/>
      <c r="B29" s="69"/>
      <c r="C29" s="48"/>
      <c r="D29" s="11"/>
      <c r="E29" s="8"/>
      <c r="F29" s="11"/>
      <c r="G29" s="11"/>
      <c r="H29" s="62"/>
      <c r="I29" s="62"/>
      <c r="J29" s="77"/>
      <c r="K29" s="52" t="s">
        <v>33</v>
      </c>
      <c r="L29" s="56"/>
      <c r="M29" s="9">
        <f>M31+M35</f>
        <v>4605504435</v>
      </c>
      <c r="N29" s="9"/>
      <c r="O29" s="9">
        <f>O31+O35</f>
        <v>5198711931</v>
      </c>
      <c r="P29" s="9">
        <f>(M29-O29)</f>
        <v>-593207496</v>
      </c>
      <c r="Q29" s="61">
        <f>P29/O29</f>
        <v>-0.11410662946386671</v>
      </c>
      <c r="R29" s="63"/>
      <c r="S29" s="8"/>
      <c r="T29" s="8"/>
      <c r="U29" s="8"/>
      <c r="V29" s="8"/>
      <c r="W29" s="8"/>
    </row>
    <row r="30" spans="1:25" ht="27" customHeight="1" x14ac:dyDescent="0.3">
      <c r="A30" s="68">
        <v>1905</v>
      </c>
      <c r="B30" s="69" t="s">
        <v>34</v>
      </c>
      <c r="C30" s="48"/>
      <c r="D30" s="11">
        <v>2814985851</v>
      </c>
      <c r="E30" s="8"/>
      <c r="F30" s="11">
        <v>4830426962</v>
      </c>
      <c r="G30" s="11">
        <f>(D30-F30)</f>
        <v>-2015441111</v>
      </c>
      <c r="H30" s="61">
        <f>G30/F30</f>
        <v>-0.41723870930149054</v>
      </c>
      <c r="I30" s="62"/>
      <c r="J30" s="77"/>
      <c r="K30" s="52"/>
      <c r="L30" s="56"/>
      <c r="M30" s="9"/>
      <c r="N30" s="9"/>
      <c r="O30" s="9"/>
      <c r="P30" s="9"/>
      <c r="Q30" s="61"/>
      <c r="R30" s="63"/>
      <c r="S30" s="8"/>
      <c r="T30" s="8"/>
      <c r="U30" s="8"/>
      <c r="V30" s="8"/>
      <c r="W30" s="8"/>
    </row>
    <row r="31" spans="1:25" ht="27" customHeight="1" x14ac:dyDescent="0.3">
      <c r="A31" s="68">
        <v>1908</v>
      </c>
      <c r="B31" s="69" t="s">
        <v>35</v>
      </c>
      <c r="C31" s="48"/>
      <c r="D31" s="12">
        <v>60908988</v>
      </c>
      <c r="E31" s="8"/>
      <c r="F31" s="12">
        <v>160300376</v>
      </c>
      <c r="G31" s="11">
        <f>(D31-F31)</f>
        <v>-99391388</v>
      </c>
      <c r="H31" s="61">
        <f>G31/F31</f>
        <v>-0.62003215762887542</v>
      </c>
      <c r="I31" s="62"/>
      <c r="J31" s="78">
        <v>2512</v>
      </c>
      <c r="K31" s="79" t="s">
        <v>24</v>
      </c>
      <c r="L31" s="80"/>
      <c r="M31" s="10">
        <f>M33</f>
        <v>2819135606</v>
      </c>
      <c r="N31" s="10"/>
      <c r="O31" s="10">
        <f>O33</f>
        <v>3305376398</v>
      </c>
      <c r="P31" s="9">
        <f>(M31-O31)</f>
        <v>-486240792</v>
      </c>
      <c r="Q31" s="61">
        <f>P31/O31</f>
        <v>-0.14710602771115933</v>
      </c>
      <c r="R31" s="63"/>
      <c r="S31" s="8"/>
      <c r="T31" s="8"/>
      <c r="U31" s="8"/>
      <c r="V31" s="8"/>
      <c r="W31" s="8"/>
    </row>
    <row r="32" spans="1:25" ht="19.5" customHeight="1" x14ac:dyDescent="0.3">
      <c r="A32" s="68"/>
      <c r="B32" s="69"/>
      <c r="C32" s="48"/>
      <c r="D32" s="11"/>
      <c r="E32" s="8"/>
      <c r="F32" s="11"/>
      <c r="G32" s="11"/>
      <c r="H32" s="61"/>
      <c r="I32" s="62"/>
      <c r="J32" s="78"/>
      <c r="K32" s="79"/>
      <c r="L32" s="80"/>
      <c r="M32" s="10"/>
      <c r="N32" s="10"/>
      <c r="O32" s="10"/>
      <c r="P32" s="9"/>
      <c r="Q32" s="61"/>
      <c r="R32" s="63"/>
      <c r="S32" s="8"/>
      <c r="T32" s="8"/>
      <c r="U32" s="8"/>
      <c r="V32" s="8"/>
      <c r="W32" s="8"/>
    </row>
    <row r="33" spans="1:23" ht="26.25" customHeight="1" x14ac:dyDescent="0.3">
      <c r="A33" s="51"/>
      <c r="B33" s="52" t="s">
        <v>36</v>
      </c>
      <c r="C33" s="53"/>
      <c r="D33" s="9">
        <f>D34+D45</f>
        <v>11463056066.190001</v>
      </c>
      <c r="E33" s="8"/>
      <c r="F33" s="9">
        <f>F34+F45</f>
        <v>12044346413.190001</v>
      </c>
      <c r="G33" s="9">
        <f>(D33-F33)</f>
        <v>-581290347</v>
      </c>
      <c r="H33" s="61">
        <f>G33/F33</f>
        <v>-4.8262506495447319E-2</v>
      </c>
      <c r="I33" s="62"/>
      <c r="J33" s="78"/>
      <c r="K33" s="81" t="s">
        <v>37</v>
      </c>
      <c r="L33" s="80"/>
      <c r="M33" s="12">
        <v>2819135606</v>
      </c>
      <c r="N33" s="11"/>
      <c r="O33" s="12">
        <v>3305376398</v>
      </c>
      <c r="P33" s="9">
        <f>(M33-O33)</f>
        <v>-486240792</v>
      </c>
      <c r="Q33" s="61">
        <f>P33/O33</f>
        <v>-0.14710602771115933</v>
      </c>
      <c r="R33" s="63"/>
      <c r="S33" s="8"/>
      <c r="T33" s="19"/>
      <c r="U33" s="19"/>
      <c r="V33" s="19"/>
      <c r="W33" s="19"/>
    </row>
    <row r="34" spans="1:23" ht="32.25" customHeight="1" x14ac:dyDescent="0.35">
      <c r="A34" s="55">
        <v>16</v>
      </c>
      <c r="B34" s="52" t="s">
        <v>38</v>
      </c>
      <c r="C34" s="66"/>
      <c r="D34" s="10">
        <f>SUM(D35:D43)</f>
        <v>3157883734.8600006</v>
      </c>
      <c r="E34" s="8"/>
      <c r="F34" s="10">
        <f>SUM(F35:F43)</f>
        <v>3344673861.8600006</v>
      </c>
      <c r="G34" s="10">
        <f>(D34-F34)</f>
        <v>-186790127</v>
      </c>
      <c r="H34" s="61">
        <f>G34/F34</f>
        <v>-5.5847037623011915E-2</v>
      </c>
      <c r="I34" s="62"/>
      <c r="J34" s="78"/>
      <c r="K34" s="79"/>
      <c r="L34" s="56"/>
      <c r="M34" s="10"/>
      <c r="N34" s="10"/>
      <c r="O34" s="10"/>
      <c r="P34" s="9"/>
      <c r="Q34" s="61"/>
      <c r="R34" s="19"/>
      <c r="S34" s="19"/>
      <c r="T34" s="19"/>
      <c r="U34" s="19"/>
      <c r="V34" s="19"/>
      <c r="W34" s="82"/>
    </row>
    <row r="35" spans="1:23" ht="27" customHeight="1" x14ac:dyDescent="0.3">
      <c r="A35" s="55"/>
      <c r="B35" s="52"/>
      <c r="C35" s="53"/>
      <c r="D35" s="10"/>
      <c r="E35" s="8"/>
      <c r="F35" s="10"/>
      <c r="G35" s="10"/>
      <c r="H35" s="62"/>
      <c r="I35" s="62"/>
      <c r="J35" s="55">
        <v>2701</v>
      </c>
      <c r="K35" s="52" t="s">
        <v>39</v>
      </c>
      <c r="L35" s="56"/>
      <c r="M35" s="83">
        <v>1786368829</v>
      </c>
      <c r="N35" s="11"/>
      <c r="O35" s="83">
        <v>1893335533</v>
      </c>
      <c r="P35" s="10">
        <f>(M35-O35)</f>
        <v>-106966704</v>
      </c>
      <c r="Q35" s="61">
        <f>P35/O35</f>
        <v>-5.6496432954232206E-2</v>
      </c>
      <c r="R35" s="8"/>
      <c r="S35" s="19"/>
      <c r="T35" s="19"/>
      <c r="U35" s="19"/>
      <c r="V35" s="19"/>
      <c r="W35" s="19"/>
    </row>
    <row r="36" spans="1:23" ht="27" customHeight="1" x14ac:dyDescent="0.3">
      <c r="A36" s="68">
        <v>1635</v>
      </c>
      <c r="B36" s="69" t="s">
        <v>40</v>
      </c>
      <c r="C36" s="48"/>
      <c r="D36" s="11">
        <v>4389042.67</v>
      </c>
      <c r="E36" s="8"/>
      <c r="F36" s="13">
        <v>4389042.67</v>
      </c>
      <c r="G36" s="11">
        <f t="shared" ref="G36:G43" si="3">(D36-F36)</f>
        <v>0</v>
      </c>
      <c r="H36" s="61"/>
      <c r="I36" s="62"/>
      <c r="J36" s="55"/>
      <c r="K36" s="52"/>
      <c r="L36" s="56"/>
      <c r="M36" s="10"/>
      <c r="N36" s="11"/>
      <c r="O36" s="10"/>
      <c r="P36" s="10"/>
      <c r="Q36" s="61"/>
      <c r="R36" s="8"/>
      <c r="S36" s="8"/>
      <c r="T36" s="19"/>
      <c r="U36" s="19"/>
      <c r="V36" s="19"/>
      <c r="W36" s="19"/>
    </row>
    <row r="37" spans="1:23" ht="27" customHeight="1" x14ac:dyDescent="0.3">
      <c r="A37" s="68">
        <v>1637</v>
      </c>
      <c r="B37" s="69" t="s">
        <v>41</v>
      </c>
      <c r="C37" s="84"/>
      <c r="D37" s="11">
        <v>306332449.75999999</v>
      </c>
      <c r="E37" s="8"/>
      <c r="F37" s="13">
        <v>294872987.75999999</v>
      </c>
      <c r="G37" s="11">
        <f t="shared" si="3"/>
        <v>11459462</v>
      </c>
      <c r="H37" s="61"/>
      <c r="I37" s="62"/>
      <c r="J37" s="85"/>
      <c r="K37" s="52" t="s">
        <v>42</v>
      </c>
      <c r="L37" s="56"/>
      <c r="M37" s="86">
        <f>M10+M29</f>
        <v>17426099732</v>
      </c>
      <c r="N37" s="11"/>
      <c r="O37" s="86">
        <f>O10+O29</f>
        <v>20820370672.98</v>
      </c>
      <c r="P37" s="86">
        <f>(M37-O37)</f>
        <v>-3394270940.9799995</v>
      </c>
      <c r="Q37" s="61">
        <f>P37/O37</f>
        <v>-0.16302644147373294</v>
      </c>
      <c r="R37" s="8"/>
      <c r="S37" s="8"/>
      <c r="T37" s="8"/>
      <c r="U37" s="8"/>
      <c r="V37" s="8"/>
      <c r="W37" s="8"/>
    </row>
    <row r="38" spans="1:23" ht="27" customHeight="1" x14ac:dyDescent="0.3">
      <c r="A38" s="68">
        <v>1655</v>
      </c>
      <c r="B38" s="69" t="s">
        <v>43</v>
      </c>
      <c r="C38" s="48"/>
      <c r="D38" s="11">
        <v>240097784</v>
      </c>
      <c r="E38" s="10"/>
      <c r="F38" s="13">
        <v>240097784</v>
      </c>
      <c r="G38" s="11">
        <f t="shared" si="3"/>
        <v>0</v>
      </c>
      <c r="H38" s="61">
        <f t="shared" ref="H38:H43" si="4">G38/F38</f>
        <v>0</v>
      </c>
      <c r="I38" s="62"/>
      <c r="J38" s="85"/>
      <c r="K38" s="52"/>
      <c r="L38" s="56"/>
      <c r="M38" s="9"/>
      <c r="N38" s="11"/>
      <c r="O38" s="9"/>
      <c r="P38" s="9"/>
      <c r="Q38" s="61"/>
      <c r="R38" s="8"/>
      <c r="S38" s="8"/>
      <c r="T38" s="8"/>
      <c r="U38" s="8"/>
      <c r="V38" s="8"/>
      <c r="W38" s="8"/>
    </row>
    <row r="39" spans="1:23" ht="27" customHeight="1" x14ac:dyDescent="0.3">
      <c r="A39" s="68">
        <v>1660</v>
      </c>
      <c r="B39" s="69" t="s">
        <v>44</v>
      </c>
      <c r="C39" s="48"/>
      <c r="D39" s="11">
        <v>50510131</v>
      </c>
      <c r="E39" s="8"/>
      <c r="F39" s="13">
        <v>50510131</v>
      </c>
      <c r="G39" s="11">
        <f t="shared" si="3"/>
        <v>0</v>
      </c>
      <c r="H39" s="61">
        <f t="shared" si="4"/>
        <v>0</v>
      </c>
      <c r="I39" s="62"/>
      <c r="J39" s="55">
        <v>3</v>
      </c>
      <c r="K39" s="52" t="s">
        <v>45</v>
      </c>
      <c r="L39" s="56"/>
      <c r="M39" s="11"/>
      <c r="N39" s="11"/>
      <c r="O39" s="11"/>
      <c r="P39" s="8"/>
      <c r="Q39" s="17"/>
      <c r="R39" s="8"/>
      <c r="S39" s="8"/>
      <c r="T39" s="8"/>
      <c r="U39" s="8"/>
      <c r="V39" s="8"/>
      <c r="W39" s="8"/>
    </row>
    <row r="40" spans="1:23" ht="27" customHeight="1" x14ac:dyDescent="0.3">
      <c r="A40" s="68">
        <v>1665</v>
      </c>
      <c r="B40" s="69" t="s">
        <v>46</v>
      </c>
      <c r="C40" s="48"/>
      <c r="D40" s="11">
        <v>888637290.94000006</v>
      </c>
      <c r="E40" s="8"/>
      <c r="F40" s="13">
        <v>888637290.94000006</v>
      </c>
      <c r="G40" s="11">
        <f t="shared" si="3"/>
        <v>0</v>
      </c>
      <c r="H40" s="61">
        <f t="shared" si="4"/>
        <v>0</v>
      </c>
      <c r="I40" s="62"/>
      <c r="J40" s="55"/>
      <c r="K40" s="52"/>
      <c r="L40" s="56"/>
      <c r="M40" s="11"/>
      <c r="N40" s="11"/>
      <c r="O40" s="11"/>
      <c r="P40" s="8"/>
      <c r="Q40" s="17"/>
      <c r="R40" s="8"/>
      <c r="S40" s="8"/>
      <c r="T40" s="8"/>
      <c r="U40" s="8"/>
      <c r="V40" s="8"/>
      <c r="W40" s="8"/>
    </row>
    <row r="41" spans="1:23" ht="27" customHeight="1" x14ac:dyDescent="0.3">
      <c r="A41" s="68">
        <v>1670</v>
      </c>
      <c r="B41" s="69" t="s">
        <v>47</v>
      </c>
      <c r="C41" s="48"/>
      <c r="D41" s="11">
        <v>6077106498.4900007</v>
      </c>
      <c r="E41" s="8"/>
      <c r="F41" s="13">
        <v>6088565960.4900007</v>
      </c>
      <c r="G41" s="11">
        <f t="shared" si="3"/>
        <v>-11459462</v>
      </c>
      <c r="H41" s="61">
        <f t="shared" si="4"/>
        <v>-1.8821282506197496E-3</v>
      </c>
      <c r="I41" s="62"/>
      <c r="J41" s="55">
        <v>31</v>
      </c>
      <c r="K41" s="52" t="s">
        <v>48</v>
      </c>
      <c r="L41" s="56"/>
      <c r="M41" s="10">
        <f>SUM(M43:M45)</f>
        <v>4277437082.2199993</v>
      </c>
      <c r="N41" s="11"/>
      <c r="O41" s="10">
        <f>SUM(O43:O45)</f>
        <v>3833219563.1999998</v>
      </c>
      <c r="P41" s="10">
        <f>(M41-O41)</f>
        <v>444217519.0199995</v>
      </c>
      <c r="Q41" s="61">
        <f>P41/O41</f>
        <v>0.11588627045646284</v>
      </c>
      <c r="R41" s="8"/>
      <c r="S41" s="8"/>
      <c r="T41" s="8"/>
      <c r="U41" s="8"/>
      <c r="V41" s="8"/>
      <c r="W41" s="8"/>
    </row>
    <row r="42" spans="1:23" ht="27" customHeight="1" x14ac:dyDescent="0.3">
      <c r="A42" s="68">
        <v>1675</v>
      </c>
      <c r="B42" s="69" t="s">
        <v>49</v>
      </c>
      <c r="C42" s="48"/>
      <c r="D42" s="11">
        <v>1159622000</v>
      </c>
      <c r="E42" s="8"/>
      <c r="F42" s="13">
        <v>1159622000</v>
      </c>
      <c r="G42" s="11">
        <f t="shared" si="3"/>
        <v>0</v>
      </c>
      <c r="H42" s="61">
        <f t="shared" si="4"/>
        <v>0</v>
      </c>
      <c r="I42" s="62"/>
      <c r="J42" s="85"/>
      <c r="K42" s="87"/>
      <c r="L42" s="88"/>
      <c r="M42" s="89"/>
      <c r="N42" s="11"/>
      <c r="O42" s="89"/>
      <c r="P42" s="8"/>
      <c r="Q42" s="17"/>
      <c r="R42" s="63"/>
      <c r="S42" s="8"/>
      <c r="T42" s="8"/>
      <c r="U42" s="8"/>
      <c r="V42" s="8"/>
      <c r="W42" s="8"/>
    </row>
    <row r="43" spans="1:23" ht="27" customHeight="1" x14ac:dyDescent="0.3">
      <c r="A43" s="68">
        <v>1685</v>
      </c>
      <c r="B43" s="69" t="s">
        <v>50</v>
      </c>
      <c r="C43" s="48"/>
      <c r="D43" s="12">
        <v>-5568811462</v>
      </c>
      <c r="E43" s="8"/>
      <c r="F43" s="14">
        <v>-5382021335</v>
      </c>
      <c r="G43" s="11">
        <f t="shared" si="3"/>
        <v>-186790127</v>
      </c>
      <c r="H43" s="61">
        <f t="shared" si="4"/>
        <v>3.470631485335797E-2</v>
      </c>
      <c r="I43" s="62"/>
      <c r="J43" s="68">
        <v>3105</v>
      </c>
      <c r="K43" s="69" t="s">
        <v>51</v>
      </c>
      <c r="L43" s="56"/>
      <c r="M43" s="11">
        <v>3155748284.4899998</v>
      </c>
      <c r="N43" s="11"/>
      <c r="O43" s="11">
        <v>3155748284.4899998</v>
      </c>
      <c r="P43" s="11">
        <f>(M43-O43)</f>
        <v>0</v>
      </c>
      <c r="Q43" s="61">
        <f>P43/O43</f>
        <v>0</v>
      </c>
      <c r="R43" s="90"/>
      <c r="S43" s="8"/>
      <c r="T43" s="8"/>
      <c r="U43" s="8"/>
      <c r="V43" s="8"/>
      <c r="W43" s="8"/>
    </row>
    <row r="44" spans="1:23" ht="27" customHeight="1" x14ac:dyDescent="0.3">
      <c r="A44" s="85"/>
      <c r="B44" s="87"/>
      <c r="C44" s="84"/>
      <c r="D44" s="89"/>
      <c r="E44" s="8"/>
      <c r="F44" s="11"/>
      <c r="G44" s="11"/>
      <c r="H44" s="62"/>
      <c r="I44" s="62"/>
      <c r="J44" s="68">
        <v>3109</v>
      </c>
      <c r="K44" s="69" t="s">
        <v>52</v>
      </c>
      <c r="L44" s="56"/>
      <c r="M44" s="11">
        <v>441931261.61000001</v>
      </c>
      <c r="N44" s="11"/>
      <c r="O44" s="11">
        <v>4624167594.71</v>
      </c>
      <c r="P44" s="11">
        <f>(M44-O44)</f>
        <v>-4182236333.0999999</v>
      </c>
      <c r="Q44" s="61">
        <f>P44/O44</f>
        <v>-0.90443009416104103</v>
      </c>
      <c r="R44" s="90"/>
      <c r="S44" s="8"/>
      <c r="T44" s="8"/>
      <c r="U44" s="8"/>
      <c r="V44" s="8"/>
      <c r="W44" s="8"/>
    </row>
    <row r="45" spans="1:23" ht="27" customHeight="1" x14ac:dyDescent="0.3">
      <c r="A45" s="55">
        <v>19</v>
      </c>
      <c r="B45" s="52" t="s">
        <v>32</v>
      </c>
      <c r="C45" s="66"/>
      <c r="D45" s="10">
        <f>SUM(D47:D48)</f>
        <v>8305172331.3299999</v>
      </c>
      <c r="E45" s="8"/>
      <c r="F45" s="10">
        <f>SUM(F47:F48)</f>
        <v>8699672551.3299999</v>
      </c>
      <c r="G45" s="10">
        <f>(D45-F45)</f>
        <v>-394500220</v>
      </c>
      <c r="H45" s="61">
        <f>G45/F45</f>
        <v>-4.5346559617314458E-2</v>
      </c>
      <c r="I45" s="62"/>
      <c r="J45" s="68">
        <v>3110</v>
      </c>
      <c r="K45" s="69" t="s">
        <v>53</v>
      </c>
      <c r="L45" s="56"/>
      <c r="M45" s="11">
        <v>679757536.11999917</v>
      </c>
      <c r="N45" s="11"/>
      <c r="O45" s="11">
        <v>-3946696316</v>
      </c>
      <c r="P45" s="11">
        <f>(M45-O45)</f>
        <v>4626453852.1199989</v>
      </c>
      <c r="Q45" s="61">
        <f>P45/O45</f>
        <v>-1.1722345682803732</v>
      </c>
      <c r="R45" s="19"/>
      <c r="S45" s="8"/>
      <c r="T45" s="8"/>
      <c r="U45" s="8"/>
      <c r="V45" s="8"/>
      <c r="W45" s="8"/>
    </row>
    <row r="46" spans="1:23" ht="27" customHeight="1" x14ac:dyDescent="0.3">
      <c r="A46" s="55"/>
      <c r="B46" s="52"/>
      <c r="C46" s="53"/>
      <c r="D46" s="10"/>
      <c r="E46" s="8"/>
      <c r="F46" s="10"/>
      <c r="G46" s="10"/>
      <c r="H46" s="61"/>
      <c r="I46" s="62"/>
      <c r="J46" s="68"/>
      <c r="K46" s="69"/>
      <c r="L46" s="56"/>
      <c r="M46" s="11"/>
      <c r="N46" s="11"/>
      <c r="O46" s="11"/>
      <c r="P46" s="8"/>
      <c r="Q46" s="17"/>
      <c r="R46" s="63"/>
      <c r="S46" s="8"/>
      <c r="T46" s="8"/>
      <c r="U46" s="8"/>
      <c r="V46" s="8"/>
      <c r="W46" s="8"/>
    </row>
    <row r="47" spans="1:23" ht="27" customHeight="1" x14ac:dyDescent="0.3">
      <c r="A47" s="68">
        <v>1970</v>
      </c>
      <c r="B47" s="69" t="s">
        <v>54</v>
      </c>
      <c r="C47" s="48"/>
      <c r="D47" s="11">
        <v>15145466109.33</v>
      </c>
      <c r="E47" s="8"/>
      <c r="F47" s="11">
        <v>15145466109.33</v>
      </c>
      <c r="G47" s="11">
        <f>(D47-F47)</f>
        <v>0</v>
      </c>
      <c r="H47" s="61">
        <f>G47/F47</f>
        <v>0</v>
      </c>
      <c r="I47" s="62"/>
      <c r="J47" s="85"/>
      <c r="K47" s="52" t="s">
        <v>55</v>
      </c>
      <c r="L47" s="56"/>
      <c r="M47" s="15">
        <f>M41</f>
        <v>4277437082.2199993</v>
      </c>
      <c r="N47" s="11"/>
      <c r="O47" s="15">
        <f>O41</f>
        <v>3833219563.1999998</v>
      </c>
      <c r="P47" s="15">
        <f>(M47-O47)</f>
        <v>444217519.0199995</v>
      </c>
      <c r="Q47" s="61">
        <f>P47/O47</f>
        <v>0.11588627045646284</v>
      </c>
      <c r="R47" s="8"/>
      <c r="S47" s="8"/>
      <c r="T47" s="8"/>
      <c r="U47" s="8"/>
      <c r="V47" s="8"/>
      <c r="W47" s="8"/>
    </row>
    <row r="48" spans="1:23" ht="27" customHeight="1" x14ac:dyDescent="0.3">
      <c r="A48" s="68">
        <v>1975</v>
      </c>
      <c r="B48" s="69" t="s">
        <v>56</v>
      </c>
      <c r="C48" s="48"/>
      <c r="D48" s="12">
        <v>-6840293778</v>
      </c>
      <c r="E48" s="8"/>
      <c r="F48" s="12">
        <v>-6445793558</v>
      </c>
      <c r="G48" s="11">
        <f>(D48-F48)</f>
        <v>-394500220</v>
      </c>
      <c r="H48" s="61">
        <f>G48/F48</f>
        <v>6.1202738879277026E-2</v>
      </c>
      <c r="I48" s="62"/>
      <c r="J48" s="85"/>
      <c r="K48" s="52"/>
      <c r="L48" s="56"/>
      <c r="M48" s="9"/>
      <c r="N48" s="11"/>
      <c r="O48" s="9"/>
      <c r="P48" s="9"/>
      <c r="Q48" s="61"/>
      <c r="R48" s="8"/>
      <c r="S48" s="8"/>
      <c r="T48" s="8"/>
      <c r="U48" s="8"/>
      <c r="V48" s="8"/>
      <c r="W48" s="8"/>
    </row>
    <row r="49" spans="1:23" ht="27" customHeight="1" x14ac:dyDescent="0.3">
      <c r="A49" s="85"/>
      <c r="B49" s="87"/>
      <c r="C49" s="84"/>
      <c r="D49" s="89"/>
      <c r="E49" s="8"/>
      <c r="F49" s="10"/>
      <c r="G49" s="10"/>
      <c r="H49" s="62"/>
      <c r="I49" s="62"/>
      <c r="J49" s="85"/>
      <c r="K49" s="52"/>
      <c r="L49" s="56"/>
      <c r="M49" s="10"/>
      <c r="N49" s="11"/>
      <c r="O49" s="10"/>
      <c r="P49" s="8"/>
      <c r="Q49" s="91"/>
      <c r="R49" s="8"/>
      <c r="S49" s="19"/>
      <c r="T49" s="8"/>
      <c r="U49" s="8"/>
      <c r="V49" s="8"/>
      <c r="W49" s="8"/>
    </row>
    <row r="50" spans="1:23" ht="27" customHeight="1" thickBot="1" x14ac:dyDescent="0.35">
      <c r="A50" s="92"/>
      <c r="B50" s="52" t="s">
        <v>57</v>
      </c>
      <c r="C50" s="53"/>
      <c r="D50" s="16">
        <f>D10+D33</f>
        <v>21703536814.220001</v>
      </c>
      <c r="E50" s="8"/>
      <c r="F50" s="16">
        <f>F10+F33</f>
        <v>24653590236.080002</v>
      </c>
      <c r="G50" s="16">
        <f>(D50-F50)</f>
        <v>-2950053421.8600006</v>
      </c>
      <c r="H50" s="93">
        <f>G50/F50</f>
        <v>-0.1196601952742226</v>
      </c>
      <c r="I50" s="62"/>
      <c r="J50" s="94"/>
      <c r="K50" s="52" t="s">
        <v>58</v>
      </c>
      <c r="L50" s="56"/>
      <c r="M50" s="16">
        <f>M37+M47</f>
        <v>21703536814.220001</v>
      </c>
      <c r="N50" s="11"/>
      <c r="O50" s="16">
        <f>O37+O47</f>
        <v>24653590236.18</v>
      </c>
      <c r="P50" s="16">
        <f>(M50-O50)</f>
        <v>-2950053421.9599991</v>
      </c>
      <c r="Q50" s="93">
        <f>P50/O50</f>
        <v>-0.11966019527779338</v>
      </c>
      <c r="R50" s="19"/>
      <c r="S50" s="95"/>
      <c r="T50" s="8"/>
      <c r="U50" s="8"/>
      <c r="V50" s="8"/>
      <c r="W50" s="8"/>
    </row>
    <row r="51" spans="1:23" ht="27" customHeight="1" thickTop="1" x14ac:dyDescent="0.3">
      <c r="A51" s="85"/>
      <c r="B51" s="87"/>
      <c r="C51" s="84"/>
      <c r="D51" s="89"/>
      <c r="E51" s="8"/>
      <c r="F51" s="11"/>
      <c r="G51" s="11"/>
      <c r="H51" s="62"/>
      <c r="I51" s="62"/>
      <c r="J51" s="94"/>
      <c r="K51" s="52"/>
      <c r="L51" s="56"/>
      <c r="M51" s="9"/>
      <c r="N51" s="11"/>
      <c r="O51" s="9"/>
      <c r="P51" s="9"/>
      <c r="Q51" s="93"/>
      <c r="R51" s="19"/>
      <c r="S51" s="8"/>
      <c r="T51" s="8"/>
      <c r="U51" s="8"/>
      <c r="V51" s="8"/>
      <c r="W51" s="8"/>
    </row>
    <row r="52" spans="1:23" ht="27" customHeight="1" x14ac:dyDescent="0.3">
      <c r="A52" s="55">
        <v>8</v>
      </c>
      <c r="B52" s="52" t="s">
        <v>59</v>
      </c>
      <c r="C52" s="66"/>
      <c r="D52" s="10">
        <f>SUM(D53:D55)</f>
        <v>0</v>
      </c>
      <c r="E52" s="8"/>
      <c r="F52" s="10">
        <f>SUM(F53:F55)</f>
        <v>0</v>
      </c>
      <c r="G52" s="11"/>
      <c r="H52" s="62"/>
      <c r="I52" s="62"/>
      <c r="J52" s="55">
        <v>9</v>
      </c>
      <c r="K52" s="52" t="s">
        <v>60</v>
      </c>
      <c r="L52" s="56"/>
      <c r="M52" s="10">
        <f>SUM(M53:M55)</f>
        <v>0</v>
      </c>
      <c r="N52" s="11"/>
      <c r="O52" s="10">
        <f>SUM(O53:O55)</f>
        <v>0</v>
      </c>
      <c r="P52" s="8"/>
      <c r="Q52" s="17"/>
      <c r="R52" s="19"/>
      <c r="S52" s="19"/>
      <c r="T52" s="19"/>
      <c r="U52" s="19"/>
      <c r="V52" s="19"/>
      <c r="W52" s="19"/>
    </row>
    <row r="53" spans="1:23" ht="27" customHeight="1" x14ac:dyDescent="0.3">
      <c r="A53" s="68">
        <v>81</v>
      </c>
      <c r="B53" s="69" t="s">
        <v>61</v>
      </c>
      <c r="C53" s="66"/>
      <c r="D53" s="11">
        <v>9754377795</v>
      </c>
      <c r="E53" s="8"/>
      <c r="F53" s="11">
        <v>9754377795</v>
      </c>
      <c r="G53" s="11">
        <f>(D53-F53)</f>
        <v>0</v>
      </c>
      <c r="H53" s="61">
        <f>G53/F53</f>
        <v>0</v>
      </c>
      <c r="I53" s="62"/>
      <c r="J53" s="68">
        <v>91</v>
      </c>
      <c r="K53" s="69" t="s">
        <v>62</v>
      </c>
      <c r="L53" s="56"/>
      <c r="M53" s="11">
        <v>198289090620</v>
      </c>
      <c r="N53" s="11"/>
      <c r="O53" s="11">
        <v>189478772739</v>
      </c>
      <c r="P53" s="11">
        <f>(M53-O53)</f>
        <v>8810317881</v>
      </c>
      <c r="Q53" s="61">
        <f>P53/O53</f>
        <v>4.6497651180883927E-2</v>
      </c>
      <c r="R53" s="19"/>
      <c r="S53" s="95"/>
      <c r="T53" s="19"/>
      <c r="U53" s="19"/>
      <c r="V53" s="19"/>
      <c r="W53" s="19"/>
    </row>
    <row r="54" spans="1:23" ht="27" customHeight="1" x14ac:dyDescent="0.3">
      <c r="A54" s="68">
        <v>83</v>
      </c>
      <c r="B54" s="69" t="s">
        <v>63</v>
      </c>
      <c r="C54" s="48"/>
      <c r="D54" s="11">
        <v>556654</v>
      </c>
      <c r="E54" s="8"/>
      <c r="F54" s="11">
        <v>556654</v>
      </c>
      <c r="G54" s="11">
        <f>(D54-F54)</f>
        <v>0</v>
      </c>
      <c r="H54" s="61">
        <f>G54/F54</f>
        <v>0</v>
      </c>
      <c r="I54" s="62"/>
      <c r="J54" s="68">
        <v>93</v>
      </c>
      <c r="K54" s="69" t="s">
        <v>64</v>
      </c>
      <c r="L54" s="56"/>
      <c r="M54" s="11">
        <v>0</v>
      </c>
      <c r="N54" s="11"/>
      <c r="O54" s="11">
        <v>0</v>
      </c>
      <c r="P54" s="11">
        <f>(M54-O54)</f>
        <v>0</v>
      </c>
      <c r="Q54" s="61"/>
      <c r="R54" s="19"/>
      <c r="S54" s="19"/>
      <c r="T54" s="19"/>
      <c r="U54" s="19"/>
      <c r="V54" s="19"/>
      <c r="W54" s="19"/>
    </row>
    <row r="55" spans="1:23" ht="27" customHeight="1" x14ac:dyDescent="0.3">
      <c r="A55" s="68">
        <v>89</v>
      </c>
      <c r="B55" s="69" t="s">
        <v>65</v>
      </c>
      <c r="C55" s="48"/>
      <c r="D55" s="12">
        <v>-9754934449</v>
      </c>
      <c r="E55" s="8"/>
      <c r="F55" s="12">
        <v>-9754934449</v>
      </c>
      <c r="G55" s="12">
        <f>(D55-F55)</f>
        <v>0</v>
      </c>
      <c r="H55" s="61">
        <f>G55/F55</f>
        <v>0</v>
      </c>
      <c r="I55" s="62"/>
      <c r="J55" s="68">
        <v>99</v>
      </c>
      <c r="K55" s="69" t="s">
        <v>66</v>
      </c>
      <c r="L55" s="56"/>
      <c r="M55" s="12">
        <v>-198289090620</v>
      </c>
      <c r="N55" s="11"/>
      <c r="O55" s="12">
        <v>-189478772739</v>
      </c>
      <c r="P55" s="12">
        <f>(M55-O55)</f>
        <v>-8810317881</v>
      </c>
      <c r="Q55" s="61">
        <f>P55/O55</f>
        <v>4.6497651180883927E-2</v>
      </c>
      <c r="R55" s="19"/>
      <c r="S55" s="96"/>
      <c r="T55" s="19"/>
      <c r="U55" s="19"/>
      <c r="V55" s="19"/>
      <c r="W55" s="19"/>
    </row>
    <row r="56" spans="1:23" ht="27" customHeight="1" x14ac:dyDescent="0.3">
      <c r="A56" s="87"/>
      <c r="B56" s="87"/>
      <c r="C56" s="97"/>
      <c r="D56" s="98"/>
      <c r="E56" s="17"/>
      <c r="F56" s="18"/>
      <c r="G56" s="18"/>
      <c r="H56" s="62"/>
      <c r="I56" s="62"/>
      <c r="J56" s="87"/>
      <c r="K56" s="87"/>
      <c r="L56" s="88"/>
      <c r="M56" s="98"/>
      <c r="N56" s="99"/>
      <c r="O56" s="100"/>
      <c r="P56" s="17"/>
      <c r="Q56" s="91"/>
      <c r="R56" s="63"/>
      <c r="S56" s="19"/>
      <c r="T56" s="19"/>
      <c r="U56" s="19"/>
      <c r="V56" s="19"/>
      <c r="W56" s="19"/>
    </row>
    <row r="57" spans="1:23" ht="27" customHeight="1" x14ac:dyDescent="0.3">
      <c r="A57" s="17"/>
      <c r="B57" s="17"/>
      <c r="C57" s="101"/>
      <c r="D57" s="17"/>
      <c r="E57" s="17"/>
      <c r="F57" s="18"/>
      <c r="G57" s="18"/>
      <c r="H57" s="62"/>
      <c r="I57" s="62"/>
      <c r="J57" s="102"/>
      <c r="K57" s="102"/>
      <c r="L57" s="103"/>
      <c r="M57" s="98"/>
      <c r="N57" s="99"/>
      <c r="O57" s="100"/>
      <c r="P57" s="17"/>
      <c r="Q57" s="91"/>
      <c r="R57" s="63"/>
      <c r="S57" s="19"/>
      <c r="T57" s="19"/>
      <c r="U57" s="19"/>
      <c r="V57" s="19"/>
      <c r="W57" s="19"/>
    </row>
    <row r="58" spans="1:23" ht="27" customHeight="1" x14ac:dyDescent="0.3">
      <c r="A58" s="17"/>
      <c r="B58" s="17"/>
      <c r="C58" s="101"/>
      <c r="D58" s="17"/>
      <c r="E58" s="17"/>
      <c r="F58" s="18"/>
      <c r="G58" s="18"/>
      <c r="H58" s="62"/>
      <c r="I58" s="62"/>
      <c r="J58" s="104"/>
      <c r="K58" s="102"/>
      <c r="L58" s="103"/>
      <c r="M58" s="98"/>
      <c r="N58" s="99"/>
      <c r="O58" s="100"/>
      <c r="P58" s="17"/>
      <c r="Q58" s="91"/>
      <c r="R58" s="63"/>
      <c r="S58" s="19"/>
      <c r="T58" s="19"/>
      <c r="U58" s="19"/>
      <c r="V58" s="19"/>
      <c r="W58" s="19"/>
    </row>
    <row r="59" spans="1:23" ht="27" customHeight="1" x14ac:dyDescent="0.4">
      <c r="A59" s="17"/>
      <c r="B59" s="17"/>
      <c r="C59" s="101"/>
      <c r="D59" s="17"/>
      <c r="E59" s="17"/>
      <c r="F59" s="18"/>
      <c r="G59" s="18"/>
      <c r="H59" s="62"/>
      <c r="I59" s="62"/>
      <c r="J59" s="105"/>
      <c r="K59" s="102"/>
      <c r="L59" s="103"/>
      <c r="M59" s="98"/>
      <c r="N59" s="99"/>
      <c r="O59" s="100"/>
      <c r="P59" s="17"/>
      <c r="Q59" s="91"/>
      <c r="R59" s="63"/>
      <c r="S59" s="19"/>
      <c r="T59" s="19"/>
      <c r="U59" s="19"/>
      <c r="V59" s="19"/>
      <c r="W59" s="19"/>
    </row>
    <row r="60" spans="1:23" ht="26.25" x14ac:dyDescent="0.4">
      <c r="A60" s="219"/>
      <c r="B60" s="219"/>
      <c r="C60" s="106"/>
      <c r="D60" s="106"/>
      <c r="E60" s="104"/>
      <c r="F60" s="104"/>
      <c r="G60" s="104"/>
      <c r="H60" s="104"/>
      <c r="I60" s="104"/>
      <c r="J60" s="105"/>
      <c r="K60" s="107"/>
      <c r="L60" s="108"/>
      <c r="M60" s="99"/>
      <c r="N60" s="99"/>
      <c r="O60" s="99"/>
      <c r="P60" s="17"/>
      <c r="Q60" s="17"/>
      <c r="R60" s="19"/>
      <c r="S60" s="19"/>
      <c r="T60" s="19"/>
      <c r="U60" s="19"/>
      <c r="V60" s="19"/>
      <c r="W60" s="19"/>
    </row>
    <row r="61" spans="1:23" ht="30" customHeight="1" x14ac:dyDescent="0.4">
      <c r="A61" s="208" t="s">
        <v>67</v>
      </c>
      <c r="B61" s="208"/>
      <c r="C61" s="208"/>
      <c r="D61" s="208"/>
      <c r="E61" s="208"/>
      <c r="F61" s="208"/>
      <c r="G61" s="208" t="s">
        <v>68</v>
      </c>
      <c r="H61" s="208"/>
      <c r="I61" s="208"/>
      <c r="J61" s="208"/>
      <c r="K61" s="105"/>
      <c r="L61" s="209" t="s">
        <v>69</v>
      </c>
      <c r="M61" s="209"/>
      <c r="N61" s="209"/>
      <c r="O61" s="209"/>
      <c r="P61" s="209"/>
      <c r="Q61" s="209"/>
      <c r="R61" s="19"/>
      <c r="S61" s="19"/>
      <c r="T61" s="19"/>
      <c r="U61" s="19"/>
      <c r="V61" s="19"/>
      <c r="W61" s="19"/>
    </row>
    <row r="62" spans="1:23" ht="26.25" customHeight="1" x14ac:dyDescent="0.35">
      <c r="A62" s="206" t="s">
        <v>70</v>
      </c>
      <c r="B62" s="206"/>
      <c r="C62" s="206"/>
      <c r="D62" s="206"/>
      <c r="E62" s="206"/>
      <c r="F62" s="206"/>
      <c r="G62" s="206" t="s">
        <v>71</v>
      </c>
      <c r="H62" s="206"/>
      <c r="I62" s="206"/>
      <c r="J62" s="206"/>
      <c r="K62" s="109"/>
      <c r="L62" s="207" t="s">
        <v>72</v>
      </c>
      <c r="M62" s="207"/>
      <c r="N62" s="207"/>
      <c r="O62" s="207"/>
      <c r="P62" s="207"/>
      <c r="Q62" s="207"/>
      <c r="R62" s="19"/>
      <c r="S62" s="19"/>
      <c r="T62" s="19"/>
      <c r="U62" s="19"/>
      <c r="V62" s="19"/>
      <c r="W62" s="19"/>
    </row>
    <row r="63" spans="1:23" ht="26.25" customHeight="1" x14ac:dyDescent="0.35">
      <c r="A63" s="206" t="s">
        <v>73</v>
      </c>
      <c r="B63" s="206"/>
      <c r="C63" s="206"/>
      <c r="D63" s="206"/>
      <c r="E63" s="206"/>
      <c r="F63" s="206"/>
      <c r="G63" s="206" t="s">
        <v>74</v>
      </c>
      <c r="H63" s="206"/>
      <c r="I63" s="206"/>
      <c r="J63" s="206"/>
      <c r="K63" s="109"/>
      <c r="L63" s="207" t="s">
        <v>75</v>
      </c>
      <c r="M63" s="207"/>
      <c r="N63" s="207"/>
      <c r="O63" s="207"/>
      <c r="P63" s="207"/>
      <c r="Q63" s="207"/>
      <c r="R63" s="19"/>
      <c r="S63" s="19"/>
      <c r="T63" s="19"/>
      <c r="U63" s="19"/>
      <c r="V63" s="19"/>
      <c r="W63" s="19"/>
    </row>
    <row r="64" spans="1:23" ht="25.5" x14ac:dyDescent="0.35">
      <c r="A64" s="110"/>
      <c r="B64" s="110"/>
      <c r="C64" s="110"/>
      <c r="D64" s="110"/>
      <c r="E64" s="110"/>
      <c r="F64" s="110"/>
      <c r="G64" s="110"/>
      <c r="H64" s="110"/>
      <c r="I64" s="110"/>
      <c r="J64" s="111"/>
      <c r="K64" s="110"/>
      <c r="L64" s="110"/>
      <c r="M64" s="110"/>
      <c r="N64" s="110"/>
      <c r="O64" s="110"/>
      <c r="P64" s="110"/>
      <c r="Q64" s="110"/>
      <c r="R64" s="19"/>
      <c r="S64" s="19"/>
      <c r="T64" s="19"/>
      <c r="U64" s="19"/>
      <c r="V64" s="19"/>
      <c r="W64" s="19"/>
    </row>
    <row r="65" spans="1:23" ht="30" x14ac:dyDescent="0.4">
      <c r="A65" s="112"/>
      <c r="B65" s="112"/>
      <c r="C65" s="113"/>
      <c r="D65" s="114"/>
      <c r="E65" s="114"/>
      <c r="F65" s="114"/>
      <c r="G65" s="114"/>
      <c r="H65" s="115"/>
      <c r="I65" s="115"/>
      <c r="J65" s="116"/>
      <c r="K65" s="114"/>
      <c r="L65" s="117"/>
      <c r="M65" s="114"/>
      <c r="N65" s="118"/>
      <c r="O65" s="114"/>
      <c r="P65" s="19"/>
      <c r="Q65" s="115"/>
      <c r="R65" s="19"/>
      <c r="S65" s="19"/>
      <c r="T65" s="19"/>
      <c r="U65" s="19"/>
      <c r="V65" s="19"/>
      <c r="W65" s="19"/>
    </row>
    <row r="66" spans="1:23" ht="30" x14ac:dyDescent="0.4">
      <c r="A66" s="8"/>
      <c r="B66" s="8"/>
      <c r="C66" s="119"/>
      <c r="D66" s="8"/>
      <c r="E66" s="8"/>
      <c r="F66" s="120"/>
      <c r="G66" s="120"/>
      <c r="H66" s="115"/>
      <c r="I66" s="115"/>
      <c r="J66" s="121"/>
      <c r="K66" s="111"/>
      <c r="L66" s="122"/>
      <c r="M66" s="118"/>
      <c r="N66" s="116"/>
      <c r="O66" s="123"/>
      <c r="P66" s="19"/>
      <c r="Q66" s="115"/>
      <c r="R66" s="19"/>
      <c r="S66" s="19"/>
      <c r="T66" s="19"/>
      <c r="U66" s="19"/>
      <c r="V66" s="19"/>
      <c r="W66" s="19"/>
    </row>
    <row r="67" spans="1:23" ht="30" x14ac:dyDescent="0.4">
      <c r="A67" s="116"/>
      <c r="B67" s="116"/>
      <c r="C67" s="116"/>
      <c r="D67" s="116"/>
      <c r="E67" s="116"/>
      <c r="F67" s="116"/>
      <c r="G67" s="116"/>
      <c r="H67" s="116"/>
      <c r="I67" s="116"/>
      <c r="J67" s="121"/>
      <c r="K67" s="116"/>
      <c r="L67" s="116"/>
      <c r="M67" s="116"/>
      <c r="N67" s="121"/>
      <c r="O67" s="116"/>
      <c r="P67" s="19"/>
      <c r="Q67" s="115"/>
      <c r="R67" s="19"/>
      <c r="S67" s="19"/>
      <c r="T67" s="19"/>
      <c r="U67" s="19"/>
      <c r="V67" s="19"/>
      <c r="W67" s="19"/>
    </row>
    <row r="68" spans="1:23" ht="27" x14ac:dyDescent="0.35">
      <c r="A68" s="121"/>
      <c r="B68" s="121"/>
      <c r="C68" s="121"/>
      <c r="D68" s="121"/>
      <c r="E68" s="121"/>
      <c r="F68" s="121"/>
      <c r="G68" s="121"/>
      <c r="H68" s="121"/>
      <c r="I68" s="121"/>
      <c r="J68" s="19"/>
      <c r="K68" s="121"/>
      <c r="L68" s="121"/>
      <c r="M68" s="121"/>
      <c r="N68" s="121"/>
      <c r="O68" s="121"/>
      <c r="P68" s="19"/>
      <c r="Q68" s="115"/>
      <c r="R68" s="19"/>
      <c r="S68" s="19"/>
      <c r="T68" s="19"/>
      <c r="U68" s="19"/>
      <c r="V68" s="19"/>
      <c r="W68" s="19"/>
    </row>
    <row r="69" spans="1:23" ht="27" x14ac:dyDescent="0.35">
      <c r="A69" s="121"/>
      <c r="B69" s="121"/>
      <c r="C69" s="121"/>
      <c r="D69" s="121"/>
      <c r="E69" s="121"/>
      <c r="F69" s="121"/>
      <c r="G69" s="121"/>
      <c r="H69" s="121"/>
      <c r="I69" s="121"/>
      <c r="J69" s="19"/>
      <c r="K69" s="121"/>
      <c r="L69" s="121"/>
      <c r="M69" s="121"/>
      <c r="N69" s="19"/>
      <c r="O69" s="121"/>
      <c r="P69" s="19"/>
      <c r="Q69" s="115"/>
      <c r="R69" s="19"/>
      <c r="S69" s="19"/>
      <c r="T69" s="19"/>
      <c r="U69" s="19"/>
      <c r="V69" s="19"/>
      <c r="W69" s="19"/>
    </row>
    <row r="70" spans="1:23" x14ac:dyDescent="0.2">
      <c r="A70" s="19"/>
      <c r="B70" s="19"/>
      <c r="C70" s="124"/>
      <c r="D70" s="19"/>
      <c r="E70" s="19"/>
      <c r="H70" s="115"/>
      <c r="I70" s="115"/>
      <c r="J70" s="19"/>
      <c r="K70" s="19"/>
      <c r="L70" s="124"/>
      <c r="M70" s="19"/>
      <c r="N70" s="19"/>
      <c r="P70" s="19"/>
      <c r="Q70" s="115"/>
      <c r="R70" s="19"/>
      <c r="S70" s="19"/>
      <c r="T70" s="19"/>
      <c r="U70" s="19"/>
      <c r="V70" s="19"/>
      <c r="W70" s="19"/>
    </row>
    <row r="71" spans="1:23" x14ac:dyDescent="0.2">
      <c r="A71" s="19"/>
      <c r="B71" s="19"/>
      <c r="C71" s="124"/>
      <c r="D71" s="19"/>
      <c r="E71" s="19"/>
      <c r="H71" s="115"/>
      <c r="I71" s="115"/>
      <c r="J71" s="19"/>
      <c r="K71" s="19"/>
      <c r="L71" s="124"/>
      <c r="M71" s="19"/>
      <c r="N71" s="19"/>
      <c r="P71" s="19"/>
      <c r="Q71" s="115"/>
      <c r="R71" s="19"/>
      <c r="S71" s="19"/>
      <c r="T71" s="19"/>
      <c r="U71" s="19"/>
      <c r="V71" s="19"/>
      <c r="W71" s="19"/>
    </row>
    <row r="72" spans="1:23" x14ac:dyDescent="0.2">
      <c r="A72" s="19"/>
      <c r="B72" s="19"/>
      <c r="C72" s="124"/>
      <c r="D72" s="19"/>
      <c r="E72" s="19"/>
      <c r="H72" s="115"/>
      <c r="I72" s="115"/>
      <c r="J72" s="19"/>
      <c r="K72" s="19"/>
      <c r="L72" s="124"/>
      <c r="M72" s="19"/>
      <c r="N72" s="19"/>
      <c r="P72" s="19"/>
      <c r="Q72" s="115"/>
      <c r="R72" s="19"/>
      <c r="S72" s="19"/>
      <c r="T72" s="19"/>
      <c r="U72" s="19"/>
      <c r="V72" s="19"/>
      <c r="W72" s="19"/>
    </row>
    <row r="73" spans="1:23" x14ac:dyDescent="0.2">
      <c r="A73" s="19"/>
      <c r="B73" s="19"/>
      <c r="C73" s="124"/>
      <c r="D73" s="19"/>
      <c r="E73" s="19"/>
      <c r="H73" s="115"/>
      <c r="I73" s="115"/>
      <c r="J73" s="19"/>
      <c r="K73" s="19"/>
      <c r="L73" s="124"/>
      <c r="M73" s="19"/>
      <c r="N73" s="19"/>
      <c r="P73" s="19"/>
      <c r="Q73" s="115"/>
      <c r="R73" s="19"/>
      <c r="S73" s="19"/>
      <c r="T73" s="19"/>
      <c r="U73" s="19"/>
      <c r="V73" s="19"/>
      <c r="W73" s="19"/>
    </row>
    <row r="74" spans="1:23" x14ac:dyDescent="0.2">
      <c r="A74" s="19"/>
      <c r="B74" s="19"/>
      <c r="C74" s="124"/>
      <c r="D74" s="19"/>
      <c r="E74" s="19"/>
      <c r="H74" s="115"/>
      <c r="I74" s="115"/>
      <c r="J74" s="19"/>
      <c r="K74" s="19"/>
      <c r="L74" s="124"/>
      <c r="M74" s="19"/>
      <c r="N74" s="19"/>
      <c r="P74" s="19"/>
      <c r="Q74" s="115"/>
      <c r="R74" s="19"/>
      <c r="S74" s="19"/>
      <c r="T74" s="19"/>
      <c r="U74" s="19"/>
      <c r="V74" s="19"/>
      <c r="W74" s="19"/>
    </row>
    <row r="75" spans="1:23" x14ac:dyDescent="0.2">
      <c r="A75" s="19"/>
      <c r="B75" s="19"/>
      <c r="C75" s="124"/>
      <c r="D75" s="19"/>
      <c r="E75" s="19"/>
      <c r="H75" s="115"/>
      <c r="I75" s="115"/>
      <c r="J75" s="19"/>
      <c r="K75" s="19"/>
      <c r="L75" s="124"/>
      <c r="M75" s="19"/>
      <c r="N75" s="19"/>
      <c r="P75" s="19"/>
      <c r="Q75" s="115"/>
      <c r="R75" s="19"/>
      <c r="S75" s="19"/>
      <c r="T75" s="19"/>
      <c r="U75" s="19"/>
      <c r="V75" s="19"/>
      <c r="W75" s="19"/>
    </row>
    <row r="76" spans="1:23" x14ac:dyDescent="0.2">
      <c r="A76" s="125"/>
      <c r="B76" s="126"/>
      <c r="C76" s="127"/>
      <c r="D76" s="19"/>
      <c r="E76" s="19"/>
      <c r="H76" s="115"/>
      <c r="I76" s="115"/>
      <c r="J76" s="19"/>
      <c r="K76" s="19"/>
      <c r="L76" s="124"/>
      <c r="M76" s="19"/>
      <c r="N76" s="19"/>
      <c r="P76" s="19"/>
      <c r="Q76" s="115"/>
      <c r="R76" s="19"/>
      <c r="S76" s="19"/>
      <c r="T76" s="19"/>
      <c r="U76" s="19"/>
      <c r="V76" s="19"/>
      <c r="W76" s="19"/>
    </row>
    <row r="77" spans="1:23" x14ac:dyDescent="0.2">
      <c r="A77" s="125"/>
      <c r="B77" s="126"/>
      <c r="C77" s="127"/>
      <c r="D77" s="19"/>
      <c r="E77" s="19"/>
      <c r="H77" s="115"/>
      <c r="I77" s="115"/>
      <c r="J77" s="19"/>
      <c r="K77" s="19"/>
      <c r="L77" s="124"/>
      <c r="M77" s="19"/>
      <c r="N77" s="19"/>
      <c r="P77" s="19"/>
      <c r="Q77" s="115"/>
      <c r="R77" s="19"/>
      <c r="S77" s="19"/>
      <c r="T77" s="19"/>
      <c r="U77" s="19"/>
      <c r="V77" s="19"/>
      <c r="W77" s="19"/>
    </row>
    <row r="78" spans="1:23" x14ac:dyDescent="0.2">
      <c r="A78" s="125"/>
      <c r="B78" s="126"/>
      <c r="C78" s="127"/>
      <c r="D78" s="19"/>
      <c r="E78" s="19"/>
      <c r="H78" s="115"/>
      <c r="I78" s="115"/>
      <c r="J78" s="19"/>
      <c r="K78" s="19"/>
      <c r="L78" s="124"/>
      <c r="M78" s="19"/>
      <c r="N78" s="19"/>
      <c r="P78" s="19"/>
      <c r="Q78" s="115"/>
      <c r="R78" s="19"/>
      <c r="S78" s="19"/>
      <c r="T78" s="19"/>
      <c r="U78" s="19"/>
      <c r="V78" s="19"/>
      <c r="W78" s="19"/>
    </row>
    <row r="79" spans="1:23" x14ac:dyDescent="0.2">
      <c r="A79" s="125"/>
      <c r="B79" s="126"/>
      <c r="C79" s="127"/>
      <c r="D79" s="19"/>
      <c r="E79" s="19"/>
      <c r="H79" s="115"/>
      <c r="I79" s="115"/>
      <c r="J79" s="19"/>
      <c r="K79" s="19"/>
      <c r="L79" s="124"/>
      <c r="M79" s="19"/>
      <c r="N79" s="19"/>
      <c r="P79" s="19"/>
      <c r="Q79" s="115"/>
      <c r="R79" s="19"/>
      <c r="S79" s="19"/>
      <c r="T79" s="19"/>
      <c r="U79" s="19"/>
      <c r="V79" s="19"/>
      <c r="W79" s="19"/>
    </row>
    <row r="80" spans="1:23" x14ac:dyDescent="0.2">
      <c r="A80" s="125"/>
      <c r="B80" s="126"/>
      <c r="C80" s="127"/>
      <c r="D80" s="19"/>
      <c r="E80" s="19"/>
      <c r="H80" s="115"/>
      <c r="I80" s="115"/>
      <c r="J80" s="19"/>
      <c r="K80" s="19"/>
      <c r="L80" s="124"/>
      <c r="M80" s="19"/>
      <c r="N80" s="19"/>
      <c r="P80" s="19"/>
      <c r="Q80" s="115"/>
      <c r="R80" s="19"/>
      <c r="S80" s="19"/>
      <c r="T80" s="19"/>
      <c r="U80" s="19"/>
      <c r="V80" s="19"/>
      <c r="W80" s="19"/>
    </row>
    <row r="81" spans="1:23" x14ac:dyDescent="0.2">
      <c r="A81" s="125"/>
      <c r="B81" s="126"/>
      <c r="C81" s="127"/>
      <c r="D81" s="19"/>
      <c r="E81" s="19"/>
      <c r="H81" s="115"/>
      <c r="I81" s="115"/>
      <c r="J81" s="19"/>
      <c r="K81" s="19"/>
      <c r="L81" s="124"/>
      <c r="M81" s="19"/>
      <c r="N81" s="19"/>
      <c r="P81" s="19"/>
      <c r="Q81" s="115"/>
      <c r="R81" s="19"/>
      <c r="S81" s="19"/>
      <c r="T81" s="19"/>
      <c r="U81" s="19"/>
      <c r="V81" s="19"/>
      <c r="W81" s="19"/>
    </row>
    <row r="82" spans="1:23" x14ac:dyDescent="0.2">
      <c r="A82" s="125"/>
      <c r="B82" s="126"/>
      <c r="C82" s="127"/>
      <c r="D82" s="19"/>
      <c r="E82" s="19"/>
      <c r="H82" s="115"/>
      <c r="I82" s="115"/>
      <c r="J82" s="19"/>
      <c r="K82" s="19"/>
      <c r="L82" s="124"/>
      <c r="M82" s="19"/>
      <c r="N82" s="19"/>
      <c r="P82" s="19"/>
      <c r="Q82" s="115"/>
      <c r="R82" s="19"/>
      <c r="S82" s="19"/>
      <c r="T82" s="19"/>
      <c r="U82" s="19"/>
      <c r="V82" s="19"/>
      <c r="W82" s="19"/>
    </row>
    <row r="83" spans="1:23" x14ac:dyDescent="0.2">
      <c r="A83" s="125"/>
      <c r="B83" s="126"/>
      <c r="C83" s="127"/>
      <c r="D83" s="19"/>
      <c r="E83" s="19"/>
      <c r="H83" s="115"/>
      <c r="I83" s="115"/>
      <c r="J83" s="19"/>
      <c r="K83" s="19"/>
      <c r="L83" s="124"/>
      <c r="M83" s="19"/>
      <c r="N83" s="19"/>
      <c r="P83" s="19"/>
      <c r="Q83" s="115"/>
      <c r="R83" s="19"/>
      <c r="S83" s="19"/>
      <c r="T83" s="19"/>
      <c r="U83" s="19"/>
      <c r="V83" s="19"/>
      <c r="W83" s="19"/>
    </row>
    <row r="84" spans="1:23" x14ac:dyDescent="0.2">
      <c r="A84" s="125"/>
      <c r="B84" s="126"/>
      <c r="C84" s="127"/>
      <c r="D84" s="19"/>
      <c r="E84" s="19"/>
      <c r="H84" s="115"/>
      <c r="I84" s="115"/>
      <c r="J84" s="19"/>
      <c r="K84" s="19"/>
      <c r="L84" s="124"/>
      <c r="M84" s="19"/>
      <c r="N84" s="19"/>
      <c r="P84" s="19"/>
      <c r="Q84" s="115"/>
      <c r="R84" s="19"/>
      <c r="S84" s="19"/>
      <c r="T84" s="19"/>
      <c r="U84" s="19"/>
      <c r="V84" s="19"/>
      <c r="W84" s="19"/>
    </row>
    <row r="85" spans="1:23" x14ac:dyDescent="0.2">
      <c r="A85" s="125"/>
      <c r="B85" s="126"/>
      <c r="C85" s="127"/>
      <c r="D85" s="19"/>
      <c r="E85" s="19"/>
      <c r="H85" s="115"/>
      <c r="I85" s="115"/>
      <c r="J85" s="19"/>
      <c r="K85" s="19"/>
      <c r="L85" s="124"/>
      <c r="M85" s="19"/>
      <c r="N85" s="19"/>
      <c r="P85" s="19"/>
      <c r="Q85" s="115"/>
      <c r="R85" s="19"/>
      <c r="S85" s="19"/>
      <c r="T85" s="19"/>
      <c r="U85" s="19"/>
      <c r="V85" s="19"/>
      <c r="W85" s="19"/>
    </row>
    <row r="86" spans="1:23" x14ac:dyDescent="0.2">
      <c r="A86" s="125"/>
      <c r="B86" s="126"/>
      <c r="C86" s="127"/>
      <c r="D86" s="19"/>
      <c r="E86" s="19"/>
      <c r="H86" s="115"/>
      <c r="I86" s="115"/>
      <c r="J86" s="19"/>
      <c r="K86" s="19"/>
      <c r="L86" s="124"/>
      <c r="M86" s="19"/>
      <c r="N86" s="19"/>
      <c r="P86" s="19"/>
      <c r="Q86" s="115"/>
      <c r="R86" s="19"/>
      <c r="S86" s="19"/>
      <c r="T86" s="19"/>
      <c r="U86" s="19"/>
      <c r="V86" s="19"/>
      <c r="W86" s="19"/>
    </row>
    <row r="87" spans="1:23" x14ac:dyDescent="0.2">
      <c r="A87" s="125"/>
      <c r="B87" s="126"/>
      <c r="C87" s="127"/>
      <c r="D87" s="19"/>
      <c r="E87" s="19"/>
      <c r="H87" s="115"/>
      <c r="I87" s="115"/>
      <c r="J87" s="19"/>
      <c r="K87" s="19"/>
      <c r="L87" s="124"/>
      <c r="M87" s="19"/>
      <c r="N87" s="19"/>
      <c r="P87" s="19"/>
      <c r="Q87" s="115"/>
      <c r="R87" s="19"/>
      <c r="S87" s="19"/>
      <c r="T87" s="19"/>
      <c r="U87" s="19"/>
      <c r="V87" s="19"/>
      <c r="W87" s="19"/>
    </row>
    <row r="88" spans="1:23" x14ac:dyDescent="0.2">
      <c r="A88" s="125"/>
      <c r="B88" s="126"/>
      <c r="C88" s="127"/>
      <c r="D88" s="19"/>
      <c r="E88" s="19"/>
      <c r="H88" s="115"/>
      <c r="I88" s="115"/>
      <c r="J88" s="19"/>
      <c r="K88" s="19"/>
      <c r="L88" s="124"/>
      <c r="M88" s="19"/>
      <c r="N88" s="19"/>
      <c r="P88" s="19"/>
      <c r="Q88" s="115"/>
      <c r="R88" s="19"/>
      <c r="S88" s="19"/>
      <c r="T88" s="19"/>
      <c r="U88" s="19"/>
      <c r="V88" s="19"/>
      <c r="W88" s="19"/>
    </row>
    <row r="89" spans="1:23" x14ac:dyDescent="0.2">
      <c r="A89" s="125"/>
      <c r="B89" s="126"/>
      <c r="C89" s="127"/>
      <c r="D89" s="19"/>
      <c r="E89" s="19"/>
      <c r="H89" s="115"/>
      <c r="I89" s="115"/>
      <c r="J89" s="19"/>
      <c r="K89" s="19"/>
      <c r="L89" s="124"/>
      <c r="M89" s="19"/>
      <c r="N89" s="19"/>
      <c r="P89" s="19"/>
      <c r="Q89" s="19"/>
      <c r="R89" s="19"/>
      <c r="S89" s="19"/>
      <c r="T89" s="19"/>
      <c r="U89" s="19"/>
      <c r="V89" s="19"/>
      <c r="W89" s="19"/>
    </row>
    <row r="90" spans="1:23" x14ac:dyDescent="0.2">
      <c r="A90" s="125"/>
      <c r="B90" s="126"/>
      <c r="C90" s="127"/>
      <c r="D90" s="19"/>
      <c r="E90" s="19"/>
      <c r="H90" s="115"/>
      <c r="I90" s="115"/>
      <c r="J90" s="19"/>
      <c r="K90" s="19"/>
      <c r="L90" s="124"/>
      <c r="M90" s="19"/>
      <c r="N90" s="19"/>
      <c r="P90" s="19"/>
      <c r="Q90" s="19"/>
      <c r="R90" s="19"/>
      <c r="S90" s="19"/>
      <c r="T90" s="19"/>
      <c r="U90" s="19"/>
      <c r="V90" s="19"/>
      <c r="W90" s="19"/>
    </row>
    <row r="91" spans="1:23" x14ac:dyDescent="0.2">
      <c r="A91" s="125"/>
      <c r="B91" s="126"/>
      <c r="C91" s="127"/>
      <c r="D91" s="19"/>
      <c r="E91" s="19"/>
      <c r="H91" s="115"/>
      <c r="I91" s="115"/>
      <c r="J91" s="19"/>
      <c r="K91" s="19"/>
      <c r="L91" s="124"/>
      <c r="M91" s="19"/>
      <c r="N91" s="19"/>
      <c r="P91" s="19"/>
      <c r="Q91" s="19"/>
      <c r="R91" s="19"/>
      <c r="S91" s="19"/>
      <c r="T91" s="19"/>
      <c r="U91" s="19"/>
      <c r="V91" s="19"/>
      <c r="W91" s="19"/>
    </row>
    <row r="92" spans="1:23" x14ac:dyDescent="0.2">
      <c r="A92" s="125"/>
      <c r="B92" s="126"/>
      <c r="C92" s="127"/>
      <c r="D92" s="19"/>
      <c r="E92" s="19"/>
      <c r="H92" s="115"/>
      <c r="I92" s="115"/>
      <c r="J92" s="19"/>
      <c r="K92" s="19"/>
      <c r="L92" s="124"/>
      <c r="M92" s="19"/>
      <c r="N92" s="19"/>
      <c r="P92" s="19"/>
      <c r="Q92" s="19"/>
      <c r="R92" s="19"/>
      <c r="S92" s="19"/>
      <c r="T92" s="19"/>
      <c r="U92" s="19"/>
      <c r="V92" s="19"/>
      <c r="W92" s="19"/>
    </row>
    <row r="93" spans="1:23" x14ac:dyDescent="0.2">
      <c r="A93" s="125"/>
      <c r="B93" s="126"/>
      <c r="C93" s="127"/>
      <c r="D93" s="19"/>
      <c r="E93" s="19"/>
      <c r="H93" s="115"/>
      <c r="I93" s="115"/>
      <c r="J93" s="19"/>
      <c r="K93" s="19"/>
      <c r="L93" s="124"/>
      <c r="M93" s="19"/>
      <c r="N93" s="19"/>
      <c r="P93" s="19"/>
      <c r="Q93" s="19"/>
      <c r="R93" s="19"/>
      <c r="S93" s="19"/>
      <c r="T93" s="19"/>
      <c r="U93" s="19"/>
      <c r="V93" s="19"/>
      <c r="W93" s="19"/>
    </row>
    <row r="94" spans="1:23" x14ac:dyDescent="0.2">
      <c r="A94" s="125"/>
      <c r="B94" s="126"/>
      <c r="C94" s="127"/>
      <c r="D94" s="19"/>
      <c r="E94" s="19"/>
      <c r="H94" s="115"/>
      <c r="I94" s="115"/>
      <c r="J94" s="19"/>
      <c r="K94" s="19"/>
      <c r="L94" s="124"/>
      <c r="M94" s="19"/>
      <c r="N94" s="19"/>
      <c r="P94" s="19"/>
      <c r="Q94" s="19"/>
      <c r="R94" s="19"/>
      <c r="S94" s="19"/>
      <c r="T94" s="19"/>
      <c r="U94" s="19"/>
      <c r="V94" s="19"/>
      <c r="W94" s="19"/>
    </row>
    <row r="95" spans="1:23" x14ac:dyDescent="0.2">
      <c r="A95" s="125"/>
      <c r="B95" s="126"/>
      <c r="C95" s="127"/>
      <c r="D95" s="19"/>
      <c r="E95" s="19"/>
      <c r="H95" s="115"/>
      <c r="I95" s="115"/>
      <c r="J95" s="19"/>
      <c r="K95" s="19"/>
      <c r="L95" s="124"/>
      <c r="M95" s="19"/>
      <c r="N95" s="19"/>
      <c r="P95" s="19"/>
      <c r="Q95" s="19"/>
      <c r="R95" s="19"/>
      <c r="S95" s="19"/>
      <c r="T95" s="19"/>
      <c r="U95" s="19"/>
      <c r="V95" s="19"/>
      <c r="W95" s="19"/>
    </row>
    <row r="96" spans="1:23" x14ac:dyDescent="0.2">
      <c r="A96" s="125"/>
      <c r="B96" s="126"/>
      <c r="C96" s="127"/>
      <c r="D96" s="19"/>
      <c r="E96" s="19"/>
      <c r="H96" s="115"/>
      <c r="I96" s="115"/>
      <c r="J96" s="19"/>
      <c r="K96" s="19"/>
      <c r="L96" s="124"/>
      <c r="M96" s="19"/>
      <c r="N96" s="19"/>
      <c r="P96" s="19"/>
      <c r="Q96" s="19"/>
      <c r="R96" s="19"/>
      <c r="S96" s="19"/>
      <c r="T96" s="19"/>
      <c r="U96" s="19"/>
      <c r="V96" s="19"/>
      <c r="W96" s="19"/>
    </row>
    <row r="97" spans="1:23" x14ac:dyDescent="0.2">
      <c r="A97" s="125"/>
      <c r="B97" s="126"/>
      <c r="C97" s="127"/>
      <c r="D97" s="19"/>
      <c r="E97" s="19"/>
      <c r="H97" s="115"/>
      <c r="I97" s="115"/>
      <c r="K97" s="19"/>
      <c r="L97" s="124"/>
      <c r="M97" s="19"/>
      <c r="N97" s="19"/>
      <c r="P97" s="19"/>
      <c r="Q97" s="19"/>
      <c r="R97" s="19"/>
      <c r="S97" s="19"/>
      <c r="T97" s="19"/>
      <c r="U97" s="19"/>
      <c r="V97" s="19"/>
      <c r="W97" s="19"/>
    </row>
    <row r="98" spans="1:23" x14ac:dyDescent="0.2">
      <c r="A98" s="125"/>
      <c r="B98" s="126"/>
      <c r="C98" s="127"/>
      <c r="D98" s="19"/>
      <c r="E98" s="19"/>
      <c r="H98" s="115"/>
      <c r="I98" s="115"/>
      <c r="K98" s="19"/>
      <c r="L98" s="124"/>
      <c r="M98" s="19"/>
      <c r="P98" s="19"/>
      <c r="Q98" s="19"/>
      <c r="R98" s="19"/>
      <c r="S98" s="19"/>
      <c r="T98" s="19"/>
      <c r="U98" s="19"/>
      <c r="V98" s="19"/>
      <c r="W98" s="19"/>
    </row>
    <row r="99" spans="1:23" x14ac:dyDescent="0.2">
      <c r="P99" s="19"/>
      <c r="Q99" s="19"/>
      <c r="R99" s="19"/>
      <c r="S99" s="19"/>
      <c r="T99" s="19"/>
      <c r="U99" s="19"/>
      <c r="V99" s="19"/>
      <c r="W99" s="19"/>
    </row>
    <row r="100" spans="1:23" x14ac:dyDescent="0.2">
      <c r="Q100" s="19"/>
      <c r="R100" s="19"/>
      <c r="S100" s="19"/>
      <c r="T100" s="19"/>
      <c r="U100" s="19"/>
      <c r="V100" s="19"/>
      <c r="W100" s="19"/>
    </row>
    <row r="101" spans="1:23" x14ac:dyDescent="0.2">
      <c r="S101" s="19"/>
      <c r="T101" s="19"/>
      <c r="U101" s="19"/>
      <c r="V101" s="19"/>
      <c r="W101" s="19"/>
    </row>
    <row r="102" spans="1:23" x14ac:dyDescent="0.2">
      <c r="V102" s="19"/>
      <c r="W102" s="19"/>
    </row>
    <row r="1526" spans="3:15" x14ac:dyDescent="0.2">
      <c r="C1526" s="42"/>
      <c r="D1526" s="42"/>
      <c r="E1526" s="128" t="e">
        <f>VLOOKUP(A1526,#REF!,11,0)+1</f>
        <v>#REF!</v>
      </c>
      <c r="F1526" s="42"/>
      <c r="G1526" s="42"/>
      <c r="H1526" s="42"/>
      <c r="I1526" s="42"/>
      <c r="L1526" s="42"/>
      <c r="M1526" s="42"/>
      <c r="N1526" s="42"/>
      <c r="O1526" s="42"/>
    </row>
    <row r="1533" spans="3:15" x14ac:dyDescent="0.2">
      <c r="C1533" s="42"/>
      <c r="D1533" s="42"/>
      <c r="E1533" s="128" t="e">
        <f>VLOOKUP(A1533,#REF!,11,0)</f>
        <v>#REF!</v>
      </c>
      <c r="F1533" s="42"/>
      <c r="G1533" s="42"/>
      <c r="H1533" s="42"/>
      <c r="I1533" s="42"/>
      <c r="L1533" s="42"/>
      <c r="M1533" s="42"/>
      <c r="N1533" s="42"/>
      <c r="O1533" s="42"/>
    </row>
    <row r="2081" spans="3:15" x14ac:dyDescent="0.2">
      <c r="C2081" s="42"/>
      <c r="D2081" s="42"/>
      <c r="E2081" s="128" t="e">
        <f>VLOOKUP(A2081,#REF!,11,0)</f>
        <v>#REF!</v>
      </c>
      <c r="F2081" s="42"/>
      <c r="G2081" s="42"/>
      <c r="H2081" s="42"/>
      <c r="I2081" s="42"/>
      <c r="L2081" s="42"/>
      <c r="M2081" s="42"/>
      <c r="N2081" s="42"/>
      <c r="O2081" s="42"/>
    </row>
  </sheetData>
  <sheetProtection algorithmName="SHA-512" hashValue="b/T30wxa9OKIv4b7hQzI9dMATkK3hRSlkeni6XJ9le7IsEEBE0K8WTiSBIwQkcjIZ99aSWetPWxT3l0zHPRcrQ==" saltValue="aeRgNpl1/wNF0KEWivnfRA==" spinCount="100000" sheet="1" objects="1" scenarios="1"/>
  <mergeCells count="15">
    <mergeCell ref="A60:B60"/>
    <mergeCell ref="B1:Q1"/>
    <mergeCell ref="B2:Q2"/>
    <mergeCell ref="B3:Q3"/>
    <mergeCell ref="B4:Q4"/>
    <mergeCell ref="B5:Q5"/>
    <mergeCell ref="A63:F63"/>
    <mergeCell ref="G63:J63"/>
    <mergeCell ref="L63:Q63"/>
    <mergeCell ref="A61:F61"/>
    <mergeCell ref="G61:J61"/>
    <mergeCell ref="L61:Q61"/>
    <mergeCell ref="A62:F62"/>
    <mergeCell ref="G62:J62"/>
    <mergeCell ref="L62:Q62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scale="34" fitToWidth="0" fitToHeight="0" orientation="landscape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E08E8-7C54-4369-95BE-E4EBCEB5949E}">
  <sheetPr>
    <tabColor theme="9" tint="-0.249977111117893"/>
    <pageSetUpPr fitToPage="1"/>
  </sheetPr>
  <dimension ref="A1:IR265"/>
  <sheetViews>
    <sheetView view="pageBreakPreview" topLeftCell="A10" zoomScale="85" zoomScaleNormal="80" zoomScaleSheetLayoutView="85" workbookViewId="0">
      <selection activeCell="D10" sqref="D10"/>
    </sheetView>
  </sheetViews>
  <sheetFormatPr baseColWidth="10" defaultRowHeight="12.75" x14ac:dyDescent="0.2"/>
  <cols>
    <col min="1" max="1" width="10" style="203" customWidth="1"/>
    <col min="2" max="2" width="62.28515625" style="204" customWidth="1"/>
    <col min="3" max="3" width="14.85546875" style="205" customWidth="1"/>
    <col min="4" max="4" width="20.7109375" style="200" customWidth="1"/>
    <col min="5" max="5" width="3.42578125" style="200" customWidth="1"/>
    <col min="6" max="7" width="20.7109375" style="200" customWidth="1"/>
    <col min="8" max="8" width="10.28515625" style="200" customWidth="1"/>
    <col min="9" max="9" width="13.140625" style="199" bestFit="1" customWidth="1"/>
    <col min="10" max="10" width="11.42578125" style="200"/>
    <col min="11" max="11" width="18.140625" style="200" bestFit="1" customWidth="1"/>
    <col min="12" max="12" width="12.28515625" style="200" bestFit="1" customWidth="1"/>
    <col min="13" max="13" width="13.7109375" style="200" bestFit="1" customWidth="1"/>
    <col min="14" max="16384" width="11.42578125" style="200"/>
  </cols>
  <sheetData>
    <row r="1" spans="1:13" s="133" customFormat="1" ht="10.5" customHeight="1" thickBot="1" x14ac:dyDescent="0.3">
      <c r="A1" s="131"/>
      <c r="B1" s="131"/>
      <c r="C1" s="131"/>
      <c r="D1" s="131"/>
      <c r="E1" s="131"/>
      <c r="F1" s="131"/>
      <c r="G1" s="131"/>
      <c r="H1" s="131"/>
      <c r="I1" s="132"/>
    </row>
    <row r="2" spans="1:13" s="133" customFormat="1" ht="18.75" x14ac:dyDescent="0.3">
      <c r="A2" s="21"/>
      <c r="B2" s="224" t="s">
        <v>76</v>
      </c>
      <c r="C2" s="225"/>
      <c r="D2" s="225"/>
      <c r="E2" s="225"/>
      <c r="F2" s="225"/>
      <c r="G2" s="225"/>
      <c r="H2" s="226"/>
      <c r="I2" s="132"/>
    </row>
    <row r="3" spans="1:13" s="133" customFormat="1" ht="18.75" x14ac:dyDescent="0.3">
      <c r="A3" s="21"/>
      <c r="B3" s="227" t="s">
        <v>1</v>
      </c>
      <c r="C3" s="228"/>
      <c r="D3" s="228"/>
      <c r="E3" s="228"/>
      <c r="F3" s="228"/>
      <c r="G3" s="228"/>
      <c r="H3" s="229"/>
      <c r="I3" s="132"/>
    </row>
    <row r="4" spans="1:13" s="133" customFormat="1" ht="18.75" x14ac:dyDescent="0.3">
      <c r="A4" s="21"/>
      <c r="B4" s="227" t="s">
        <v>77</v>
      </c>
      <c r="C4" s="228"/>
      <c r="D4" s="228"/>
      <c r="E4" s="228"/>
      <c r="F4" s="228"/>
      <c r="G4" s="228"/>
      <c r="H4" s="229"/>
      <c r="I4" s="132"/>
    </row>
    <row r="5" spans="1:13" s="133" customFormat="1" ht="18.75" x14ac:dyDescent="0.3">
      <c r="A5" s="21"/>
      <c r="B5" s="227" t="s">
        <v>78</v>
      </c>
      <c r="C5" s="228"/>
      <c r="D5" s="228"/>
      <c r="E5" s="228"/>
      <c r="F5" s="228"/>
      <c r="G5" s="228"/>
      <c r="H5" s="229"/>
      <c r="I5" s="132"/>
    </row>
    <row r="6" spans="1:13" s="133" customFormat="1" ht="18.75" x14ac:dyDescent="0.3">
      <c r="A6" s="21"/>
      <c r="B6" s="227" t="s">
        <v>4</v>
      </c>
      <c r="C6" s="228"/>
      <c r="D6" s="228"/>
      <c r="E6" s="228"/>
      <c r="F6" s="228"/>
      <c r="G6" s="228"/>
      <c r="H6" s="229"/>
      <c r="I6" s="132"/>
    </row>
    <row r="7" spans="1:13" s="133" customFormat="1" ht="12.75" customHeight="1" thickBot="1" x14ac:dyDescent="0.35">
      <c r="A7" s="21"/>
      <c r="B7" s="22"/>
      <c r="C7" s="23"/>
      <c r="D7" s="23"/>
      <c r="E7" s="23"/>
      <c r="F7" s="134"/>
      <c r="G7" s="134"/>
      <c r="H7" s="135"/>
      <c r="I7" s="132"/>
    </row>
    <row r="8" spans="1:13" s="138" customFormat="1" ht="18" x14ac:dyDescent="0.25">
      <c r="A8" s="136"/>
      <c r="B8" s="137"/>
      <c r="C8" s="24"/>
      <c r="D8" s="25">
        <v>45382</v>
      </c>
      <c r="E8" s="25"/>
      <c r="F8" s="25">
        <v>45016</v>
      </c>
      <c r="G8" s="25" t="s">
        <v>5</v>
      </c>
      <c r="H8" s="25" t="s">
        <v>6</v>
      </c>
      <c r="I8" s="132"/>
    </row>
    <row r="9" spans="1:13" s="138" customFormat="1" ht="14.25" customHeight="1" x14ac:dyDescent="0.25">
      <c r="A9" s="136"/>
      <c r="B9" s="137"/>
      <c r="C9" s="139"/>
      <c r="D9" s="25"/>
      <c r="E9" s="133"/>
      <c r="F9" s="133"/>
      <c r="G9" s="133"/>
      <c r="H9" s="133"/>
      <c r="I9" s="132"/>
    </row>
    <row r="10" spans="1:13" s="144" customFormat="1" ht="30" customHeight="1" x14ac:dyDescent="0.25">
      <c r="A10" s="140">
        <v>43</v>
      </c>
      <c r="B10" s="141" t="s">
        <v>79</v>
      </c>
      <c r="C10" s="142"/>
      <c r="D10" s="26">
        <f>SUM(D12:D15)</f>
        <v>2378080991</v>
      </c>
      <c r="E10" s="143"/>
      <c r="F10" s="26">
        <f>SUM(F12:F15)</f>
        <v>10883565942</v>
      </c>
      <c r="G10" s="27">
        <f>(D10-F10)</f>
        <v>-8505484951</v>
      </c>
      <c r="H10" s="28">
        <f>G10/F10</f>
        <v>-0.78149799397797415</v>
      </c>
      <c r="I10" s="29"/>
      <c r="K10" s="145"/>
      <c r="L10" s="146"/>
      <c r="M10" s="146"/>
    </row>
    <row r="11" spans="1:13" s="144" customFormat="1" ht="9.75" customHeight="1" x14ac:dyDescent="0.25">
      <c r="A11" s="147"/>
      <c r="B11" s="147"/>
      <c r="C11" s="148"/>
      <c r="D11" s="30"/>
      <c r="E11" s="149"/>
      <c r="F11" s="30"/>
      <c r="G11" s="30"/>
      <c r="H11" s="31"/>
      <c r="I11" s="29"/>
    </row>
    <row r="12" spans="1:13" s="40" customFormat="1" ht="18" customHeight="1" x14ac:dyDescent="0.2">
      <c r="A12" s="150"/>
      <c r="B12" s="150" t="s">
        <v>80</v>
      </c>
      <c r="C12" s="151"/>
      <c r="D12" s="27">
        <v>1382096911</v>
      </c>
      <c r="E12" s="143"/>
      <c r="F12" s="27">
        <v>1040011311</v>
      </c>
      <c r="G12" s="27">
        <f>(D12-F12)</f>
        <v>342085600</v>
      </c>
      <c r="H12" s="28">
        <f>G12/F12</f>
        <v>0.32892488416407234</v>
      </c>
      <c r="I12" s="29"/>
      <c r="K12" s="152"/>
    </row>
    <row r="13" spans="1:13" s="40" customFormat="1" ht="18" customHeight="1" x14ac:dyDescent="0.2">
      <c r="A13" s="150"/>
      <c r="B13" s="150" t="s">
        <v>81</v>
      </c>
      <c r="C13" s="151"/>
      <c r="D13" s="27">
        <v>5029912597</v>
      </c>
      <c r="E13" s="143"/>
      <c r="F13" s="27">
        <v>10167530409</v>
      </c>
      <c r="G13" s="27">
        <f>(D13-F13)</f>
        <v>-5137617812</v>
      </c>
      <c r="H13" s="28">
        <f>G13/F13</f>
        <v>-0.50529652780308687</v>
      </c>
      <c r="I13" s="29"/>
    </row>
    <row r="14" spans="1:13" s="40" customFormat="1" ht="18" customHeight="1" x14ac:dyDescent="0.2">
      <c r="A14" s="150"/>
      <c r="B14" s="150" t="s">
        <v>82</v>
      </c>
      <c r="C14" s="151"/>
      <c r="D14" s="32">
        <v>-265861289</v>
      </c>
      <c r="E14" s="149"/>
      <c r="F14" s="32">
        <v>-323975778</v>
      </c>
      <c r="G14" s="27">
        <f>(D14-F14)</f>
        <v>58114489</v>
      </c>
      <c r="H14" s="28">
        <f>G14/F14</f>
        <v>-0.17937911704003995</v>
      </c>
      <c r="I14" s="29"/>
    </row>
    <row r="15" spans="1:13" s="40" customFormat="1" ht="18" customHeight="1" x14ac:dyDescent="0.2">
      <c r="A15" s="150"/>
      <c r="B15" s="150" t="s">
        <v>83</v>
      </c>
      <c r="C15" s="151"/>
      <c r="D15" s="32">
        <v>-3768067228</v>
      </c>
      <c r="E15" s="149"/>
      <c r="F15" s="32">
        <v>0</v>
      </c>
      <c r="G15" s="27">
        <f>(D15-F15)</f>
        <v>-3768067228</v>
      </c>
      <c r="H15" s="28"/>
      <c r="I15" s="29"/>
    </row>
    <row r="16" spans="1:13" s="40" customFormat="1" ht="14.25" customHeight="1" x14ac:dyDescent="0.2">
      <c r="A16" s="150"/>
      <c r="B16" s="150"/>
      <c r="C16" s="151"/>
      <c r="D16" s="32"/>
      <c r="E16" s="149"/>
      <c r="F16" s="32"/>
      <c r="G16" s="32"/>
      <c r="H16" s="33"/>
      <c r="I16" s="29"/>
    </row>
    <row r="17" spans="1:13" s="153" customFormat="1" ht="30" customHeight="1" x14ac:dyDescent="0.25">
      <c r="A17" s="140">
        <v>6</v>
      </c>
      <c r="B17" s="140" t="s">
        <v>84</v>
      </c>
      <c r="C17" s="142"/>
      <c r="D17" s="26">
        <f>D19+D20</f>
        <v>1721097964.6500001</v>
      </c>
      <c r="E17" s="143"/>
      <c r="F17" s="26">
        <f>F19+F20</f>
        <v>2350101271</v>
      </c>
      <c r="G17" s="27">
        <f>(D17-F17)</f>
        <v>-629003306.3499999</v>
      </c>
      <c r="H17" s="28">
        <f>G17/F17</f>
        <v>-0.26764944732885937</v>
      </c>
      <c r="I17" s="29"/>
      <c r="K17" s="154"/>
      <c r="L17" s="155"/>
      <c r="M17" s="156"/>
    </row>
    <row r="18" spans="1:13" s="144" customFormat="1" ht="10.5" customHeight="1" x14ac:dyDescent="0.25">
      <c r="A18" s="150"/>
      <c r="B18" s="150"/>
      <c r="C18" s="151"/>
      <c r="D18" s="32"/>
      <c r="E18" s="149"/>
      <c r="F18" s="32"/>
      <c r="G18" s="32"/>
      <c r="H18" s="33"/>
      <c r="I18" s="29"/>
      <c r="L18" s="146"/>
    </row>
    <row r="19" spans="1:13" s="144" customFormat="1" ht="18" customHeight="1" x14ac:dyDescent="0.25">
      <c r="A19" s="150"/>
      <c r="B19" s="150" t="s">
        <v>80</v>
      </c>
      <c r="C19" s="151"/>
      <c r="D19" s="27">
        <v>327205997.6500001</v>
      </c>
      <c r="E19" s="143"/>
      <c r="F19" s="27">
        <v>440694017</v>
      </c>
      <c r="G19" s="27">
        <f>(D19-F19)</f>
        <v>-113488019.3499999</v>
      </c>
      <c r="H19" s="28">
        <f>G19/F19</f>
        <v>-0.2575211257065918</v>
      </c>
      <c r="I19" s="29"/>
    </row>
    <row r="20" spans="1:13" s="144" customFormat="1" ht="18" customHeight="1" x14ac:dyDescent="0.25">
      <c r="A20" s="150"/>
      <c r="B20" s="150" t="s">
        <v>81</v>
      </c>
      <c r="C20" s="151"/>
      <c r="D20" s="27">
        <v>1393891967</v>
      </c>
      <c r="E20" s="143"/>
      <c r="F20" s="27">
        <v>1909407254</v>
      </c>
      <c r="G20" s="27">
        <f>(D20-F20)</f>
        <v>-515515287</v>
      </c>
      <c r="H20" s="28">
        <f>G20/F20</f>
        <v>-0.26998707893250729</v>
      </c>
      <c r="I20" s="29"/>
    </row>
    <row r="21" spans="1:13" s="144" customFormat="1" ht="16.5" customHeight="1" x14ac:dyDescent="0.25">
      <c r="A21" s="150"/>
      <c r="B21" s="150"/>
      <c r="C21" s="151"/>
      <c r="D21" s="32"/>
      <c r="E21" s="149"/>
      <c r="F21" s="32"/>
      <c r="G21" s="32"/>
      <c r="H21" s="33"/>
      <c r="I21" s="29"/>
    </row>
    <row r="22" spans="1:13" s="144" customFormat="1" ht="8.25" customHeight="1" x14ac:dyDescent="0.25">
      <c r="A22" s="150"/>
      <c r="B22" s="150"/>
      <c r="C22" s="151"/>
      <c r="D22" s="32"/>
      <c r="E22" s="149"/>
      <c r="F22" s="32"/>
      <c r="G22" s="32"/>
      <c r="H22" s="33"/>
      <c r="I22" s="29"/>
    </row>
    <row r="23" spans="1:13" s="144" customFormat="1" ht="24.75" customHeight="1" x14ac:dyDescent="0.25">
      <c r="A23" s="157"/>
      <c r="B23" s="140" t="s">
        <v>85</v>
      </c>
      <c r="C23" s="158"/>
      <c r="D23" s="26">
        <f>D10-D17</f>
        <v>656983026.3499999</v>
      </c>
      <c r="E23" s="143"/>
      <c r="F23" s="26">
        <f>F10-F17</f>
        <v>8533464671</v>
      </c>
      <c r="G23" s="27">
        <f>(D23-F23)</f>
        <v>-7876481644.6499996</v>
      </c>
      <c r="H23" s="28">
        <f>G23/F23</f>
        <v>-0.9230109865477405</v>
      </c>
      <c r="I23" s="29"/>
      <c r="K23" s="145"/>
    </row>
    <row r="24" spans="1:13" s="144" customFormat="1" ht="11.25" customHeight="1" x14ac:dyDescent="0.25">
      <c r="A24" s="157"/>
      <c r="B24" s="140"/>
      <c r="C24" s="158"/>
      <c r="D24" s="26"/>
      <c r="E24" s="143"/>
      <c r="F24" s="26"/>
      <c r="G24" s="27"/>
      <c r="H24" s="28"/>
      <c r="I24" s="29"/>
      <c r="K24" s="145"/>
    </row>
    <row r="25" spans="1:13" s="144" customFormat="1" ht="30" customHeight="1" x14ac:dyDescent="0.25">
      <c r="A25" s="159">
        <v>47</v>
      </c>
      <c r="B25" s="141" t="s">
        <v>86</v>
      </c>
      <c r="C25" s="142"/>
      <c r="D25" s="26">
        <v>18324495679</v>
      </c>
      <c r="E25" s="143"/>
      <c r="F25" s="26">
        <v>16606287481</v>
      </c>
      <c r="G25" s="27">
        <f>(D25-F25)</f>
        <v>1718208198</v>
      </c>
      <c r="H25" s="28">
        <f>G25/F25</f>
        <v>0.10346732826141178</v>
      </c>
      <c r="I25" s="29"/>
      <c r="K25" s="160"/>
      <c r="M25" s="146"/>
    </row>
    <row r="26" spans="1:13" s="40" customFormat="1" ht="6.75" customHeight="1" x14ac:dyDescent="0.2">
      <c r="A26" s="150"/>
      <c r="B26" s="150"/>
      <c r="C26" s="151"/>
      <c r="D26" s="32"/>
      <c r="E26" s="149"/>
      <c r="F26" s="32"/>
      <c r="G26" s="32"/>
      <c r="H26" s="33"/>
      <c r="I26" s="29"/>
    </row>
    <row r="27" spans="1:13" s="144" customFormat="1" ht="30" customHeight="1" x14ac:dyDescent="0.25">
      <c r="A27" s="140"/>
      <c r="B27" s="140" t="s">
        <v>87</v>
      </c>
      <c r="C27" s="142"/>
      <c r="D27" s="26">
        <f>D29+D39+D45</f>
        <v>18927232871.389999</v>
      </c>
      <c r="E27" s="143"/>
      <c r="F27" s="26">
        <f>F29+F39+F45</f>
        <v>21447846176.989998</v>
      </c>
      <c r="G27" s="27">
        <f>(D27-F27)</f>
        <v>-2520613305.5999985</v>
      </c>
      <c r="H27" s="28">
        <f>G27/F27</f>
        <v>-0.11752291044982413</v>
      </c>
      <c r="I27" s="29"/>
      <c r="K27" s="160"/>
      <c r="M27" s="146"/>
    </row>
    <row r="28" spans="1:13" s="144" customFormat="1" ht="7.5" customHeight="1" x14ac:dyDescent="0.25">
      <c r="A28" s="161"/>
      <c r="B28" s="161"/>
      <c r="C28" s="162"/>
      <c r="D28" s="35"/>
      <c r="E28" s="149"/>
      <c r="F28" s="35"/>
      <c r="G28" s="35"/>
      <c r="H28" s="36"/>
      <c r="I28" s="29"/>
      <c r="K28" s="146"/>
    </row>
    <row r="29" spans="1:13" s="144" customFormat="1" ht="18" customHeight="1" x14ac:dyDescent="0.25">
      <c r="A29" s="163">
        <v>51</v>
      </c>
      <c r="B29" s="163" t="s">
        <v>88</v>
      </c>
      <c r="C29" s="148"/>
      <c r="D29" s="34">
        <f>SUM(D31:D37)</f>
        <v>18223523472.389999</v>
      </c>
      <c r="E29" s="143"/>
      <c r="F29" s="34">
        <f>SUM(F31:F37)</f>
        <v>20320185238.91</v>
      </c>
      <c r="G29" s="27">
        <f>(D29-F29)</f>
        <v>-2096661766.5200005</v>
      </c>
      <c r="H29" s="28">
        <f>G29/F29</f>
        <v>-0.10318123294000385</v>
      </c>
      <c r="I29" s="29"/>
      <c r="K29" s="145"/>
      <c r="L29" s="146"/>
    </row>
    <row r="30" spans="1:13" s="144" customFormat="1" ht="12" customHeight="1" x14ac:dyDescent="0.25">
      <c r="A30" s="164"/>
      <c r="B30" s="164"/>
      <c r="C30" s="24"/>
      <c r="D30" s="30"/>
      <c r="E30" s="149"/>
      <c r="F30" s="30"/>
      <c r="G30" s="30"/>
      <c r="H30" s="31"/>
      <c r="I30" s="29"/>
      <c r="L30" s="146"/>
    </row>
    <row r="31" spans="1:13" s="40" customFormat="1" ht="18" customHeight="1" x14ac:dyDescent="0.2">
      <c r="A31" s="150">
        <v>5101</v>
      </c>
      <c r="B31" s="150" t="s">
        <v>89</v>
      </c>
      <c r="C31" s="151"/>
      <c r="D31" s="27">
        <v>7302807389</v>
      </c>
      <c r="E31" s="143"/>
      <c r="F31" s="27">
        <v>6367460054</v>
      </c>
      <c r="G31" s="27">
        <f>(D31-F31)</f>
        <v>935347335</v>
      </c>
      <c r="H31" s="28">
        <f>G31/F31</f>
        <v>0.14689488855331262</v>
      </c>
      <c r="I31" s="29"/>
    </row>
    <row r="32" spans="1:13" s="40" customFormat="1" ht="18" customHeight="1" x14ac:dyDescent="0.2">
      <c r="A32" s="150">
        <v>5103</v>
      </c>
      <c r="B32" s="150" t="s">
        <v>90</v>
      </c>
      <c r="C32" s="151"/>
      <c r="D32" s="27">
        <v>2072455769</v>
      </c>
      <c r="E32" s="143"/>
      <c r="F32" s="27">
        <v>1750432932</v>
      </c>
      <c r="G32" s="27">
        <f t="shared" ref="G32:G37" si="0">(D32-F32)</f>
        <v>322022837</v>
      </c>
      <c r="H32" s="28">
        <f t="shared" ref="H32:H37" si="1">G32/F32</f>
        <v>0.18396753803761273</v>
      </c>
      <c r="I32" s="29"/>
    </row>
    <row r="33" spans="1:11" s="40" customFormat="1" ht="18" customHeight="1" x14ac:dyDescent="0.2">
      <c r="A33" s="150">
        <v>5104</v>
      </c>
      <c r="B33" s="150" t="s">
        <v>91</v>
      </c>
      <c r="C33" s="151"/>
      <c r="D33" s="27">
        <v>424256200</v>
      </c>
      <c r="E33" s="143"/>
      <c r="F33" s="27">
        <v>331889239</v>
      </c>
      <c r="G33" s="27">
        <f t="shared" si="0"/>
        <v>92366961</v>
      </c>
      <c r="H33" s="28">
        <f t="shared" si="1"/>
        <v>0.27830658589084295</v>
      </c>
      <c r="I33" s="29"/>
    </row>
    <row r="34" spans="1:11" s="40" customFormat="1" ht="18" customHeight="1" x14ac:dyDescent="0.2">
      <c r="A34" s="150">
        <v>5107</v>
      </c>
      <c r="B34" s="150" t="s">
        <v>92</v>
      </c>
      <c r="C34" s="151"/>
      <c r="D34" s="27">
        <v>4025954640.3500004</v>
      </c>
      <c r="E34" s="143"/>
      <c r="F34" s="27">
        <v>4079001686</v>
      </c>
      <c r="G34" s="27">
        <f t="shared" si="0"/>
        <v>-53047045.649999619</v>
      </c>
      <c r="H34" s="28">
        <f t="shared" si="1"/>
        <v>-1.3004908978603354E-2</v>
      </c>
      <c r="I34" s="29"/>
    </row>
    <row r="35" spans="1:11" s="40" customFormat="1" ht="18" customHeight="1" x14ac:dyDescent="0.2">
      <c r="A35" s="150">
        <v>5108</v>
      </c>
      <c r="B35" s="150" t="s">
        <v>93</v>
      </c>
      <c r="C35" s="151"/>
      <c r="D35" s="27">
        <v>201741279</v>
      </c>
      <c r="E35" s="143"/>
      <c r="F35" s="27">
        <v>2797735803</v>
      </c>
      <c r="G35" s="27">
        <f t="shared" si="0"/>
        <v>-2595994524</v>
      </c>
      <c r="H35" s="28">
        <f t="shared" si="1"/>
        <v>-0.92789123305221544</v>
      </c>
      <c r="I35" s="29"/>
    </row>
    <row r="36" spans="1:11" s="165" customFormat="1" ht="18" customHeight="1" x14ac:dyDescent="0.2">
      <c r="A36" s="150">
        <v>5111</v>
      </c>
      <c r="B36" s="150" t="s">
        <v>94</v>
      </c>
      <c r="C36" s="151"/>
      <c r="D36" s="27">
        <v>4010144752.1999998</v>
      </c>
      <c r="E36" s="143"/>
      <c r="F36" s="27">
        <v>4719650024</v>
      </c>
      <c r="G36" s="27">
        <f t="shared" si="0"/>
        <v>-709505271.80000019</v>
      </c>
      <c r="H36" s="28">
        <f t="shared" si="1"/>
        <v>-0.15033006010871119</v>
      </c>
      <c r="I36" s="29"/>
    </row>
    <row r="37" spans="1:11" s="165" customFormat="1" ht="18" customHeight="1" x14ac:dyDescent="0.2">
      <c r="A37" s="150">
        <v>5120</v>
      </c>
      <c r="B37" s="150" t="s">
        <v>95</v>
      </c>
      <c r="C37" s="151"/>
      <c r="D37" s="37">
        <v>186163442.84</v>
      </c>
      <c r="E37" s="143"/>
      <c r="F37" s="37">
        <v>274015500.90999997</v>
      </c>
      <c r="G37" s="27">
        <f t="shared" si="0"/>
        <v>-87852058.069999963</v>
      </c>
      <c r="H37" s="28">
        <f t="shared" si="1"/>
        <v>-0.320609811409373</v>
      </c>
      <c r="I37" s="29"/>
    </row>
    <row r="38" spans="1:11" s="40" customFormat="1" ht="12.75" customHeight="1" x14ac:dyDescent="0.2">
      <c r="A38" s="161"/>
      <c r="B38" s="161"/>
      <c r="C38" s="162"/>
      <c r="D38" s="35"/>
      <c r="E38" s="149"/>
      <c r="F38" s="35"/>
      <c r="G38" s="35"/>
      <c r="H38" s="36"/>
      <c r="I38" s="29"/>
    </row>
    <row r="39" spans="1:11" s="40" customFormat="1" ht="34.5" customHeight="1" x14ac:dyDescent="0.25">
      <c r="A39" s="166">
        <v>53</v>
      </c>
      <c r="B39" s="167" t="s">
        <v>96</v>
      </c>
      <c r="C39" s="142"/>
      <c r="D39" s="34">
        <f>SUM(D41:D43)</f>
        <v>662506046</v>
      </c>
      <c r="E39" s="143"/>
      <c r="F39" s="34">
        <f>SUM(F41:F43)</f>
        <v>1125803049.0799999</v>
      </c>
      <c r="G39" s="27">
        <f>(D39-F39)</f>
        <v>-463297003.07999992</v>
      </c>
      <c r="H39" s="28">
        <f>G39/F39</f>
        <v>-0.41152580236712244</v>
      </c>
      <c r="I39" s="29"/>
      <c r="K39" s="145"/>
    </row>
    <row r="40" spans="1:11" s="40" customFormat="1" ht="10.5" customHeight="1" x14ac:dyDescent="0.25">
      <c r="A40" s="164"/>
      <c r="B40" s="164"/>
      <c r="C40" s="24"/>
      <c r="D40" s="30"/>
      <c r="E40" s="149"/>
      <c r="F40" s="30"/>
      <c r="G40" s="30"/>
      <c r="H40" s="31"/>
      <c r="I40" s="29"/>
    </row>
    <row r="41" spans="1:11" s="40" customFormat="1" ht="18" customHeight="1" x14ac:dyDescent="0.2">
      <c r="A41" s="168">
        <v>5360</v>
      </c>
      <c r="B41" s="168" t="s">
        <v>97</v>
      </c>
      <c r="C41" s="151"/>
      <c r="D41" s="27">
        <v>186790127</v>
      </c>
      <c r="E41" s="143"/>
      <c r="F41" s="27">
        <v>221289747.07999998</v>
      </c>
      <c r="G41" s="27">
        <f>(D41-F41)</f>
        <v>-34499620.079999983</v>
      </c>
      <c r="H41" s="28">
        <f>G41/F41</f>
        <v>-0.15590247869698087</v>
      </c>
      <c r="I41" s="29"/>
    </row>
    <row r="42" spans="1:11" s="40" customFormat="1" ht="18" customHeight="1" x14ac:dyDescent="0.2">
      <c r="A42" s="168">
        <v>5366</v>
      </c>
      <c r="B42" s="168" t="s">
        <v>98</v>
      </c>
      <c r="C42" s="151"/>
      <c r="D42" s="27">
        <v>394500220</v>
      </c>
      <c r="E42" s="143"/>
      <c r="F42" s="27">
        <v>266969383</v>
      </c>
      <c r="G42" s="27">
        <f>(D42-F42)</f>
        <v>127530837</v>
      </c>
      <c r="H42" s="28">
        <f>G42/F42</f>
        <v>0.47769836213765382</v>
      </c>
      <c r="I42" s="29"/>
    </row>
    <row r="43" spans="1:11" s="40" customFormat="1" ht="18" customHeight="1" x14ac:dyDescent="0.2">
      <c r="A43" s="168">
        <v>5368</v>
      </c>
      <c r="B43" s="168" t="s">
        <v>99</v>
      </c>
      <c r="C43" s="151"/>
      <c r="D43" s="37">
        <v>81215699</v>
      </c>
      <c r="E43" s="143"/>
      <c r="F43" s="37">
        <v>637543919</v>
      </c>
      <c r="G43" s="27">
        <f>(D43-F43)</f>
        <v>-556328220</v>
      </c>
      <c r="H43" s="28">
        <f>G43/F43</f>
        <v>-0.87261160120954739</v>
      </c>
      <c r="I43" s="29"/>
    </row>
    <row r="44" spans="1:11" s="40" customFormat="1" ht="18" customHeight="1" x14ac:dyDescent="0.2">
      <c r="A44" s="150"/>
      <c r="B44" s="150"/>
      <c r="C44" s="151"/>
      <c r="D44" s="32"/>
      <c r="E44" s="149"/>
      <c r="F44" s="32"/>
      <c r="G44" s="32"/>
      <c r="H44" s="33"/>
      <c r="I44" s="29"/>
    </row>
    <row r="45" spans="1:11" s="169" customFormat="1" ht="18" customHeight="1" x14ac:dyDescent="0.25">
      <c r="A45" s="164">
        <v>57</v>
      </c>
      <c r="B45" s="164" t="s">
        <v>100</v>
      </c>
      <c r="C45" s="148"/>
      <c r="D45" s="38">
        <v>41203353</v>
      </c>
      <c r="E45" s="143"/>
      <c r="F45" s="38">
        <v>1857889</v>
      </c>
      <c r="G45" s="27">
        <f>(D45-F45)</f>
        <v>39345464</v>
      </c>
      <c r="H45" s="28">
        <f>G45/F45</f>
        <v>21.177510604777787</v>
      </c>
      <c r="I45" s="29"/>
    </row>
    <row r="46" spans="1:11" s="169" customFormat="1" ht="18" customHeight="1" x14ac:dyDescent="0.25">
      <c r="A46" s="164"/>
      <c r="B46" s="164"/>
      <c r="C46" s="24"/>
      <c r="D46" s="30"/>
      <c r="E46" s="149"/>
      <c r="F46" s="30"/>
      <c r="G46" s="30"/>
      <c r="H46" s="31"/>
      <c r="I46" s="29"/>
    </row>
    <row r="47" spans="1:11" s="169" customFormat="1" ht="27" customHeight="1" x14ac:dyDescent="0.25">
      <c r="A47" s="157"/>
      <c r="B47" s="140" t="s">
        <v>101</v>
      </c>
      <c r="C47" s="158"/>
      <c r="D47" s="26">
        <f>D23+D25-D27</f>
        <v>54245833.959999084</v>
      </c>
      <c r="E47" s="143"/>
      <c r="F47" s="26">
        <f>F23+F25-F27</f>
        <v>3691905975.0100021</v>
      </c>
      <c r="G47" s="27">
        <f>(D47-F47)</f>
        <v>-3637660141.0500031</v>
      </c>
      <c r="H47" s="28">
        <f>G47/F47</f>
        <v>-0.98530682137433034</v>
      </c>
      <c r="I47" s="29"/>
      <c r="K47" s="145"/>
    </row>
    <row r="48" spans="1:11" s="169" customFormat="1" ht="9" customHeight="1" x14ac:dyDescent="0.25">
      <c r="A48" s="150"/>
      <c r="B48" s="147"/>
      <c r="C48" s="151"/>
      <c r="D48" s="30"/>
      <c r="E48" s="149"/>
      <c r="F48" s="30"/>
      <c r="G48" s="30"/>
      <c r="H48" s="31"/>
      <c r="I48" s="29"/>
    </row>
    <row r="49" spans="1:13" s="169" customFormat="1" ht="18" customHeight="1" x14ac:dyDescent="0.25">
      <c r="A49" s="164"/>
      <c r="B49" s="164" t="s">
        <v>102</v>
      </c>
      <c r="C49" s="24"/>
      <c r="D49" s="34">
        <f>SUM(D51:D53)</f>
        <v>639927920.21000004</v>
      </c>
      <c r="E49" s="34"/>
      <c r="F49" s="34">
        <f>SUM(F51:F53)</f>
        <v>10114266.15</v>
      </c>
      <c r="G49" s="27">
        <f>(D49-F49)</f>
        <v>629813654.06000006</v>
      </c>
      <c r="H49" s="28">
        <f>G49/F49</f>
        <v>62.269832009512626</v>
      </c>
      <c r="I49" s="29"/>
      <c r="K49" s="145"/>
      <c r="M49" s="146"/>
    </row>
    <row r="50" spans="1:13" s="169" customFormat="1" ht="10.5" customHeight="1" x14ac:dyDescent="0.25">
      <c r="A50" s="164"/>
      <c r="B50" s="164"/>
      <c r="C50" s="24"/>
      <c r="D50" s="34"/>
      <c r="E50" s="34"/>
      <c r="F50" s="34"/>
      <c r="G50" s="27"/>
      <c r="H50" s="28"/>
      <c r="I50" s="29"/>
      <c r="K50" s="145"/>
      <c r="M50" s="146"/>
    </row>
    <row r="51" spans="1:13" s="169" customFormat="1" ht="18" customHeight="1" x14ac:dyDescent="0.2">
      <c r="A51" s="150">
        <v>4802</v>
      </c>
      <c r="B51" s="150" t="s">
        <v>103</v>
      </c>
      <c r="C51" s="151"/>
      <c r="D51" s="27">
        <v>17763703.120000001</v>
      </c>
      <c r="E51" s="143"/>
      <c r="F51" s="27">
        <v>9370106.1500000004</v>
      </c>
      <c r="G51" s="27">
        <f>(D51-F51)</f>
        <v>8393596.9700000007</v>
      </c>
      <c r="H51" s="28">
        <f>G51/F51</f>
        <v>0.89578461925962283</v>
      </c>
      <c r="I51" s="29"/>
    </row>
    <row r="52" spans="1:13" s="169" customFormat="1" ht="18" customHeight="1" x14ac:dyDescent="0.2">
      <c r="A52" s="150">
        <v>4808</v>
      </c>
      <c r="B52" s="150" t="s">
        <v>104</v>
      </c>
      <c r="C52" s="151"/>
      <c r="D52" s="27">
        <v>433981814.08999997</v>
      </c>
      <c r="E52" s="143"/>
      <c r="F52" s="27">
        <v>744160</v>
      </c>
      <c r="G52" s="27">
        <f>(D52-F52)</f>
        <v>433237654.08999997</v>
      </c>
      <c r="H52" s="28">
        <f>G52/F52</f>
        <v>582.18347410503111</v>
      </c>
      <c r="I52" s="29"/>
    </row>
    <row r="53" spans="1:13" s="169" customFormat="1" ht="18" customHeight="1" x14ac:dyDescent="0.2">
      <c r="A53" s="150">
        <v>4831</v>
      </c>
      <c r="B53" s="150" t="s">
        <v>105</v>
      </c>
      <c r="C53" s="151"/>
      <c r="D53" s="37">
        <v>188182403</v>
      </c>
      <c r="E53" s="143"/>
      <c r="F53" s="37">
        <v>0</v>
      </c>
      <c r="G53" s="27">
        <f>(D53-F53)</f>
        <v>188182403</v>
      </c>
      <c r="H53" s="28"/>
      <c r="I53" s="29"/>
    </row>
    <row r="54" spans="1:13" s="169" customFormat="1" ht="12.75" customHeight="1" x14ac:dyDescent="0.2">
      <c r="A54" s="150"/>
      <c r="B54" s="150"/>
      <c r="C54" s="151"/>
      <c r="D54" s="32"/>
      <c r="E54" s="149"/>
      <c r="F54" s="32"/>
      <c r="G54" s="32"/>
      <c r="H54" s="33"/>
      <c r="I54" s="29"/>
    </row>
    <row r="55" spans="1:13" s="169" customFormat="1" ht="18" customHeight="1" x14ac:dyDescent="0.25">
      <c r="A55" s="164">
        <v>58</v>
      </c>
      <c r="B55" s="164" t="s">
        <v>106</v>
      </c>
      <c r="C55" s="24"/>
      <c r="D55" s="34">
        <f>SUM(D57:D59)</f>
        <v>14416218.050000001</v>
      </c>
      <c r="E55" s="143"/>
      <c r="F55" s="34">
        <f>SUM(F57:F59)</f>
        <v>23700651</v>
      </c>
      <c r="G55" s="27">
        <f>(D55-F55)</f>
        <v>-9284432.9499999993</v>
      </c>
      <c r="H55" s="28">
        <f>G55/F55</f>
        <v>-0.39173746535485454</v>
      </c>
      <c r="I55" s="29"/>
      <c r="K55" s="145"/>
      <c r="M55" s="146"/>
    </row>
    <row r="56" spans="1:13" s="169" customFormat="1" ht="13.5" customHeight="1" x14ac:dyDescent="0.25">
      <c r="A56" s="164"/>
      <c r="B56" s="164"/>
      <c r="C56" s="24"/>
      <c r="D56" s="34"/>
      <c r="E56" s="143"/>
      <c r="F56" s="34"/>
      <c r="G56" s="27"/>
      <c r="H56" s="28"/>
      <c r="I56" s="29"/>
      <c r="K56" s="145"/>
      <c r="M56" s="146"/>
    </row>
    <row r="57" spans="1:13" s="169" customFormat="1" ht="18" customHeight="1" x14ac:dyDescent="0.25">
      <c r="A57" s="150">
        <v>5802</v>
      </c>
      <c r="B57" s="150" t="s">
        <v>107</v>
      </c>
      <c r="C57" s="24"/>
      <c r="D57" s="27">
        <v>13607825</v>
      </c>
      <c r="E57" s="143"/>
      <c r="F57" s="27">
        <v>20057018</v>
      </c>
      <c r="G57" s="27">
        <f>(D57-F57)</f>
        <v>-6449193</v>
      </c>
      <c r="H57" s="28">
        <f>G57/F57</f>
        <v>-0.32154296316630915</v>
      </c>
      <c r="I57" s="29"/>
      <c r="K57" s="145"/>
      <c r="M57" s="146"/>
    </row>
    <row r="58" spans="1:13" s="169" customFormat="1" ht="18" customHeight="1" x14ac:dyDescent="0.2">
      <c r="A58" s="150">
        <v>5804</v>
      </c>
      <c r="B58" s="150" t="s">
        <v>103</v>
      </c>
      <c r="C58" s="151"/>
      <c r="D58" s="27">
        <v>4200</v>
      </c>
      <c r="E58" s="143"/>
      <c r="F58" s="27">
        <v>1141053</v>
      </c>
      <c r="G58" s="27">
        <f>(D58-F58)</f>
        <v>-1136853</v>
      </c>
      <c r="H58" s="28">
        <f>G58/F58</f>
        <v>-0.99631918938033548</v>
      </c>
      <c r="I58" s="29"/>
    </row>
    <row r="59" spans="1:13" s="169" customFormat="1" ht="18" customHeight="1" x14ac:dyDescent="0.2">
      <c r="A59" s="150">
        <v>5890</v>
      </c>
      <c r="B59" s="150" t="s">
        <v>108</v>
      </c>
      <c r="C59" s="151"/>
      <c r="D59" s="37">
        <v>804193.05</v>
      </c>
      <c r="E59" s="143"/>
      <c r="F59" s="37">
        <v>2502580</v>
      </c>
      <c r="G59" s="27">
        <f>(D59-F59)</f>
        <v>-1698386.95</v>
      </c>
      <c r="H59" s="28">
        <f>G59/F59</f>
        <v>-0.67865440865027293</v>
      </c>
      <c r="I59" s="29"/>
    </row>
    <row r="60" spans="1:13" s="169" customFormat="1" ht="10.5" customHeight="1" x14ac:dyDescent="0.2">
      <c r="A60" s="150"/>
      <c r="B60" s="150"/>
      <c r="C60" s="151"/>
      <c r="D60" s="32"/>
      <c r="E60" s="149"/>
      <c r="F60" s="32"/>
      <c r="G60" s="32"/>
      <c r="H60" s="33"/>
      <c r="I60" s="29"/>
    </row>
    <row r="61" spans="1:13" s="171" customFormat="1" ht="23.25" customHeight="1" x14ac:dyDescent="0.25">
      <c r="A61" s="159"/>
      <c r="B61" s="159" t="s">
        <v>109</v>
      </c>
      <c r="C61" s="170"/>
      <c r="D61" s="39">
        <f>D47+D49-D55</f>
        <v>679757536.11999917</v>
      </c>
      <c r="E61" s="143"/>
      <c r="F61" s="39">
        <f>F47+F49-F55</f>
        <v>3678319590.1600022</v>
      </c>
      <c r="G61" s="27">
        <f>(D61-F61)</f>
        <v>-2998562054.0400028</v>
      </c>
      <c r="H61" s="28">
        <f>G61/F61</f>
        <v>-0.81519889192378991</v>
      </c>
      <c r="I61" s="29"/>
      <c r="K61" s="145"/>
      <c r="M61" s="172"/>
    </row>
    <row r="62" spans="1:13" s="169" customFormat="1" ht="10.5" customHeight="1" x14ac:dyDescent="0.2">
      <c r="A62" s="173"/>
      <c r="B62" s="173"/>
      <c r="C62" s="174"/>
      <c r="D62" s="175"/>
      <c r="E62" s="149"/>
      <c r="F62" s="176"/>
      <c r="G62" s="176"/>
      <c r="I62" s="177"/>
    </row>
    <row r="63" spans="1:13" s="169" customFormat="1" ht="6.75" customHeight="1" x14ac:dyDescent="0.2">
      <c r="A63" s="173"/>
      <c r="B63" s="173"/>
      <c r="C63" s="174"/>
      <c r="D63" s="175"/>
      <c r="E63" s="149"/>
      <c r="F63" s="176"/>
      <c r="G63" s="176"/>
      <c r="I63" s="177"/>
    </row>
    <row r="64" spans="1:13" s="169" customFormat="1" ht="15.75" customHeight="1" x14ac:dyDescent="0.2">
      <c r="A64" s="178"/>
      <c r="C64" s="174"/>
      <c r="D64" s="149"/>
      <c r="E64" s="149"/>
      <c r="F64" s="176"/>
      <c r="G64" s="176"/>
      <c r="I64" s="177"/>
    </row>
    <row r="65" spans="1:252" s="169" customFormat="1" ht="17.25" customHeight="1" x14ac:dyDescent="0.25">
      <c r="A65" s="179"/>
      <c r="B65" s="179"/>
      <c r="C65" s="180"/>
      <c r="D65" s="179"/>
      <c r="E65" s="179"/>
      <c r="I65" s="177"/>
    </row>
    <row r="66" spans="1:252" s="183" customFormat="1" ht="18" customHeight="1" x14ac:dyDescent="0.25">
      <c r="A66" s="220" t="s">
        <v>67</v>
      </c>
      <c r="B66" s="220"/>
      <c r="C66" s="230" t="s">
        <v>68</v>
      </c>
      <c r="D66" s="230"/>
      <c r="E66" s="181"/>
      <c r="F66" s="231" t="s">
        <v>69</v>
      </c>
      <c r="G66" s="231"/>
      <c r="H66" s="231"/>
      <c r="I66" s="182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149"/>
      <c r="BN66" s="149"/>
      <c r="BO66" s="149"/>
      <c r="BP66" s="149"/>
      <c r="BQ66" s="149"/>
      <c r="BR66" s="149"/>
      <c r="BS66" s="149"/>
      <c r="BT66" s="149"/>
      <c r="BU66" s="149"/>
      <c r="BV66" s="149"/>
      <c r="BW66" s="149"/>
      <c r="BX66" s="149"/>
      <c r="BY66" s="149"/>
      <c r="BZ66" s="149"/>
      <c r="CA66" s="149"/>
      <c r="CB66" s="149"/>
      <c r="CC66" s="149"/>
      <c r="CD66" s="149"/>
      <c r="CE66" s="149"/>
      <c r="CF66" s="149"/>
      <c r="CG66" s="149"/>
      <c r="CH66" s="149"/>
      <c r="CI66" s="149"/>
      <c r="CJ66" s="149"/>
      <c r="CK66" s="149"/>
      <c r="CL66" s="149"/>
      <c r="CM66" s="149"/>
      <c r="CN66" s="149"/>
      <c r="CO66" s="149"/>
      <c r="CP66" s="149"/>
      <c r="CQ66" s="149"/>
      <c r="CR66" s="149"/>
      <c r="CS66" s="149"/>
      <c r="CT66" s="149"/>
      <c r="CU66" s="149"/>
      <c r="CV66" s="149"/>
      <c r="CW66" s="149"/>
      <c r="CX66" s="149"/>
      <c r="CY66" s="149"/>
      <c r="CZ66" s="149"/>
      <c r="DA66" s="149"/>
      <c r="DB66" s="149"/>
      <c r="DC66" s="149"/>
      <c r="DD66" s="149"/>
      <c r="DE66" s="149"/>
      <c r="DF66" s="149"/>
      <c r="DG66" s="149"/>
      <c r="DH66" s="149"/>
      <c r="DI66" s="149"/>
      <c r="DJ66" s="149"/>
      <c r="DK66" s="149"/>
      <c r="DL66" s="149"/>
      <c r="DM66" s="149"/>
      <c r="DN66" s="149"/>
      <c r="DO66" s="149"/>
      <c r="DP66" s="149"/>
      <c r="DQ66" s="149"/>
      <c r="DR66" s="149"/>
      <c r="DS66" s="149"/>
      <c r="DT66" s="149"/>
      <c r="DU66" s="149"/>
      <c r="DV66" s="149"/>
      <c r="DW66" s="149"/>
      <c r="DX66" s="149"/>
      <c r="DY66" s="149"/>
      <c r="DZ66" s="149"/>
      <c r="EA66" s="149"/>
      <c r="EB66" s="149"/>
      <c r="EC66" s="149"/>
      <c r="ED66" s="149"/>
      <c r="EE66" s="149"/>
      <c r="EF66" s="149"/>
      <c r="EG66" s="149"/>
      <c r="EH66" s="149"/>
      <c r="EI66" s="149"/>
      <c r="EJ66" s="149"/>
      <c r="EK66" s="149"/>
      <c r="EL66" s="149"/>
      <c r="EM66" s="149"/>
      <c r="EN66" s="149"/>
      <c r="EO66" s="149"/>
      <c r="EP66" s="149"/>
      <c r="EQ66" s="149"/>
      <c r="ER66" s="149"/>
      <c r="ES66" s="149"/>
      <c r="ET66" s="149"/>
      <c r="EU66" s="149"/>
      <c r="EV66" s="149"/>
      <c r="EW66" s="149"/>
      <c r="EX66" s="149"/>
      <c r="EY66" s="149"/>
      <c r="EZ66" s="149"/>
      <c r="FA66" s="149"/>
      <c r="FB66" s="149"/>
      <c r="FC66" s="149"/>
      <c r="FD66" s="149"/>
      <c r="FE66" s="149"/>
      <c r="FF66" s="149"/>
      <c r="FG66" s="149"/>
      <c r="FH66" s="149"/>
      <c r="FI66" s="149"/>
      <c r="FJ66" s="149"/>
      <c r="FK66" s="149"/>
      <c r="FL66" s="149"/>
      <c r="FM66" s="149"/>
      <c r="FN66" s="149"/>
      <c r="FO66" s="149"/>
      <c r="FP66" s="149"/>
      <c r="FQ66" s="149"/>
      <c r="FR66" s="149"/>
      <c r="FS66" s="149"/>
      <c r="FT66" s="149"/>
      <c r="FU66" s="149"/>
      <c r="FV66" s="149"/>
      <c r="FW66" s="149"/>
      <c r="FX66" s="149"/>
      <c r="FY66" s="149"/>
      <c r="FZ66" s="149"/>
      <c r="GA66" s="149"/>
      <c r="GB66" s="149"/>
      <c r="GC66" s="149"/>
      <c r="GD66" s="149"/>
      <c r="GE66" s="149"/>
      <c r="GF66" s="149"/>
      <c r="GG66" s="149"/>
      <c r="GH66" s="149"/>
      <c r="GI66" s="149"/>
      <c r="GJ66" s="149"/>
      <c r="GK66" s="149"/>
      <c r="GL66" s="149"/>
      <c r="GM66" s="149"/>
      <c r="GN66" s="149"/>
      <c r="GO66" s="149"/>
      <c r="GP66" s="149"/>
      <c r="GQ66" s="149"/>
      <c r="GR66" s="149"/>
      <c r="GS66" s="149"/>
      <c r="GT66" s="149"/>
      <c r="GU66" s="149"/>
      <c r="GV66" s="149"/>
      <c r="GW66" s="149"/>
      <c r="GX66" s="149"/>
      <c r="GY66" s="149"/>
      <c r="GZ66" s="149"/>
      <c r="HA66" s="149"/>
      <c r="HB66" s="149"/>
      <c r="HC66" s="149"/>
      <c r="HD66" s="149"/>
      <c r="HE66" s="149"/>
      <c r="HF66" s="149"/>
      <c r="HG66" s="149"/>
      <c r="HH66" s="149"/>
      <c r="HI66" s="149"/>
      <c r="HJ66" s="149"/>
      <c r="HK66" s="149"/>
      <c r="HL66" s="149"/>
      <c r="HM66" s="149"/>
      <c r="HN66" s="149"/>
      <c r="HO66" s="149"/>
      <c r="HP66" s="149"/>
      <c r="HQ66" s="149"/>
      <c r="HR66" s="149"/>
      <c r="HS66" s="149"/>
      <c r="HT66" s="149"/>
      <c r="HU66" s="149"/>
      <c r="HV66" s="149"/>
      <c r="HW66" s="149"/>
      <c r="HX66" s="149"/>
      <c r="HY66" s="149"/>
      <c r="HZ66" s="149"/>
      <c r="IA66" s="149"/>
      <c r="IB66" s="149"/>
      <c r="IC66" s="149"/>
      <c r="ID66" s="149"/>
      <c r="IE66" s="149"/>
      <c r="IF66" s="149"/>
      <c r="IG66" s="149"/>
      <c r="IH66" s="149"/>
      <c r="II66" s="149"/>
      <c r="IJ66" s="149"/>
      <c r="IK66" s="149"/>
      <c r="IL66" s="149"/>
      <c r="IM66" s="149"/>
      <c r="IN66" s="149"/>
      <c r="IO66" s="149"/>
      <c r="IP66" s="149"/>
      <c r="IQ66" s="149"/>
      <c r="IR66" s="149"/>
    </row>
    <row r="67" spans="1:252" s="183" customFormat="1" ht="18" customHeight="1" x14ac:dyDescent="0.2">
      <c r="A67" s="221" t="s">
        <v>70</v>
      </c>
      <c r="B67" s="221"/>
      <c r="C67" s="222" t="s">
        <v>71</v>
      </c>
      <c r="D67" s="222"/>
      <c r="E67" s="184"/>
      <c r="F67" s="223" t="s">
        <v>72</v>
      </c>
      <c r="G67" s="223"/>
      <c r="H67" s="223"/>
      <c r="I67" s="182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49"/>
      <c r="BN67" s="149"/>
      <c r="BO67" s="149"/>
      <c r="BP67" s="149"/>
      <c r="BQ67" s="149"/>
      <c r="BR67" s="149"/>
      <c r="BS67" s="149"/>
      <c r="BT67" s="149"/>
      <c r="BU67" s="149"/>
      <c r="BV67" s="149"/>
      <c r="BW67" s="149"/>
      <c r="BX67" s="149"/>
      <c r="BY67" s="149"/>
      <c r="BZ67" s="149"/>
      <c r="CA67" s="149"/>
      <c r="CB67" s="149"/>
      <c r="CC67" s="149"/>
      <c r="CD67" s="149"/>
      <c r="CE67" s="149"/>
      <c r="CF67" s="149"/>
      <c r="CG67" s="149"/>
      <c r="CH67" s="149"/>
      <c r="CI67" s="149"/>
      <c r="CJ67" s="149"/>
      <c r="CK67" s="149"/>
      <c r="CL67" s="149"/>
      <c r="CM67" s="149"/>
      <c r="CN67" s="149"/>
      <c r="CO67" s="149"/>
      <c r="CP67" s="149"/>
      <c r="CQ67" s="149"/>
      <c r="CR67" s="149"/>
      <c r="CS67" s="149"/>
      <c r="CT67" s="149"/>
      <c r="CU67" s="149"/>
      <c r="CV67" s="149"/>
      <c r="CW67" s="149"/>
      <c r="CX67" s="149"/>
      <c r="CY67" s="149"/>
      <c r="CZ67" s="149"/>
      <c r="DA67" s="149"/>
      <c r="DB67" s="149"/>
      <c r="DC67" s="149"/>
      <c r="DD67" s="149"/>
      <c r="DE67" s="149"/>
      <c r="DF67" s="149"/>
      <c r="DG67" s="149"/>
      <c r="DH67" s="149"/>
      <c r="DI67" s="149"/>
      <c r="DJ67" s="149"/>
      <c r="DK67" s="149"/>
      <c r="DL67" s="149"/>
      <c r="DM67" s="149"/>
      <c r="DN67" s="149"/>
      <c r="DO67" s="149"/>
      <c r="DP67" s="149"/>
      <c r="DQ67" s="149"/>
      <c r="DR67" s="149"/>
      <c r="DS67" s="149"/>
      <c r="DT67" s="149"/>
      <c r="DU67" s="149"/>
      <c r="DV67" s="149"/>
      <c r="DW67" s="149"/>
      <c r="DX67" s="149"/>
      <c r="DY67" s="149"/>
      <c r="DZ67" s="149"/>
      <c r="EA67" s="149"/>
      <c r="EB67" s="149"/>
      <c r="EC67" s="149"/>
      <c r="ED67" s="149"/>
      <c r="EE67" s="149"/>
      <c r="EF67" s="149"/>
      <c r="EG67" s="149"/>
      <c r="EH67" s="149"/>
      <c r="EI67" s="149"/>
      <c r="EJ67" s="149"/>
      <c r="EK67" s="149"/>
      <c r="EL67" s="149"/>
      <c r="EM67" s="149"/>
      <c r="EN67" s="149"/>
      <c r="EO67" s="149"/>
      <c r="EP67" s="149"/>
      <c r="EQ67" s="149"/>
      <c r="ER67" s="149"/>
      <c r="ES67" s="149"/>
      <c r="ET67" s="149"/>
      <c r="EU67" s="149"/>
      <c r="EV67" s="149"/>
      <c r="EW67" s="149"/>
      <c r="EX67" s="149"/>
      <c r="EY67" s="149"/>
      <c r="EZ67" s="149"/>
      <c r="FA67" s="149"/>
      <c r="FB67" s="149"/>
      <c r="FC67" s="149"/>
      <c r="FD67" s="149"/>
      <c r="FE67" s="149"/>
      <c r="FF67" s="149"/>
      <c r="FG67" s="149"/>
      <c r="FH67" s="149"/>
      <c r="FI67" s="149"/>
      <c r="FJ67" s="149"/>
      <c r="FK67" s="149"/>
      <c r="FL67" s="149"/>
      <c r="FM67" s="149"/>
      <c r="FN67" s="149"/>
      <c r="FO67" s="149"/>
      <c r="FP67" s="149"/>
      <c r="FQ67" s="149"/>
      <c r="FR67" s="149"/>
      <c r="FS67" s="149"/>
      <c r="FT67" s="149"/>
      <c r="FU67" s="149"/>
      <c r="FV67" s="149"/>
      <c r="FW67" s="149"/>
      <c r="FX67" s="149"/>
      <c r="FY67" s="149"/>
      <c r="FZ67" s="149"/>
      <c r="GA67" s="149"/>
      <c r="GB67" s="149"/>
      <c r="GC67" s="149"/>
      <c r="GD67" s="149"/>
      <c r="GE67" s="149"/>
      <c r="GF67" s="149"/>
      <c r="GG67" s="149"/>
      <c r="GH67" s="149"/>
      <c r="GI67" s="149"/>
      <c r="GJ67" s="149"/>
      <c r="GK67" s="149"/>
      <c r="GL67" s="149"/>
      <c r="GM67" s="149"/>
      <c r="GN67" s="149"/>
      <c r="GO67" s="149"/>
      <c r="GP67" s="149"/>
      <c r="GQ67" s="149"/>
      <c r="GR67" s="149"/>
      <c r="GS67" s="149"/>
      <c r="GT67" s="149"/>
      <c r="GU67" s="149"/>
      <c r="GV67" s="149"/>
      <c r="GW67" s="149"/>
      <c r="GX67" s="149"/>
      <c r="GY67" s="149"/>
      <c r="GZ67" s="149"/>
      <c r="HA67" s="149"/>
      <c r="HB67" s="149"/>
      <c r="HC67" s="149"/>
      <c r="HD67" s="149"/>
      <c r="HE67" s="149"/>
      <c r="HF67" s="149"/>
      <c r="HG67" s="149"/>
      <c r="HH67" s="149"/>
      <c r="HI67" s="149"/>
      <c r="HJ67" s="149"/>
      <c r="HK67" s="149"/>
      <c r="HL67" s="149"/>
      <c r="HM67" s="149"/>
      <c r="HN67" s="149"/>
      <c r="HO67" s="149"/>
      <c r="HP67" s="149"/>
      <c r="HQ67" s="149"/>
      <c r="HR67" s="149"/>
      <c r="HS67" s="149"/>
      <c r="HT67" s="149"/>
      <c r="HU67" s="149"/>
      <c r="HV67" s="149"/>
      <c r="HW67" s="149"/>
      <c r="HX67" s="149"/>
      <c r="HY67" s="149"/>
      <c r="HZ67" s="149"/>
      <c r="IA67" s="149"/>
      <c r="IB67" s="149"/>
      <c r="IC67" s="149"/>
      <c r="ID67" s="149"/>
      <c r="IE67" s="149"/>
      <c r="IF67" s="149"/>
      <c r="IG67" s="149"/>
      <c r="IH67" s="149"/>
      <c r="II67" s="149"/>
      <c r="IJ67" s="149"/>
      <c r="IK67" s="149"/>
      <c r="IL67" s="149"/>
      <c r="IM67" s="149"/>
      <c r="IN67" s="149"/>
      <c r="IO67" s="149"/>
      <c r="IP67" s="149"/>
      <c r="IQ67" s="149"/>
      <c r="IR67" s="149"/>
    </row>
    <row r="68" spans="1:252" s="183" customFormat="1" ht="18" customHeight="1" x14ac:dyDescent="0.2">
      <c r="A68" s="221" t="s">
        <v>73</v>
      </c>
      <c r="B68" s="221"/>
      <c r="C68" s="222" t="s">
        <v>110</v>
      </c>
      <c r="D68" s="222"/>
      <c r="E68" s="184"/>
      <c r="F68" s="223" t="s">
        <v>75</v>
      </c>
      <c r="G68" s="223"/>
      <c r="H68" s="223"/>
      <c r="I68" s="182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  <c r="BI68" s="149"/>
      <c r="BJ68" s="149"/>
      <c r="BK68" s="149"/>
      <c r="BL68" s="149"/>
      <c r="BM68" s="149"/>
      <c r="BN68" s="149"/>
      <c r="BO68" s="149"/>
      <c r="BP68" s="149"/>
      <c r="BQ68" s="149"/>
      <c r="BR68" s="149"/>
      <c r="BS68" s="149"/>
      <c r="BT68" s="149"/>
      <c r="BU68" s="149"/>
      <c r="BV68" s="149"/>
      <c r="BW68" s="149"/>
      <c r="BX68" s="149"/>
      <c r="BY68" s="149"/>
      <c r="BZ68" s="149"/>
      <c r="CA68" s="149"/>
      <c r="CB68" s="149"/>
      <c r="CC68" s="149"/>
      <c r="CD68" s="149"/>
      <c r="CE68" s="149"/>
      <c r="CF68" s="149"/>
      <c r="CG68" s="149"/>
      <c r="CH68" s="149"/>
      <c r="CI68" s="149"/>
      <c r="CJ68" s="149"/>
      <c r="CK68" s="149"/>
      <c r="CL68" s="149"/>
      <c r="CM68" s="149"/>
      <c r="CN68" s="149"/>
      <c r="CO68" s="149"/>
      <c r="CP68" s="149"/>
      <c r="CQ68" s="149"/>
      <c r="CR68" s="149"/>
      <c r="CS68" s="149"/>
      <c r="CT68" s="149"/>
      <c r="CU68" s="149"/>
      <c r="CV68" s="149"/>
      <c r="CW68" s="149"/>
      <c r="CX68" s="149"/>
      <c r="CY68" s="149"/>
      <c r="CZ68" s="149"/>
      <c r="DA68" s="149"/>
      <c r="DB68" s="149"/>
      <c r="DC68" s="149"/>
      <c r="DD68" s="149"/>
      <c r="DE68" s="149"/>
      <c r="DF68" s="149"/>
      <c r="DG68" s="149"/>
      <c r="DH68" s="149"/>
      <c r="DI68" s="149"/>
      <c r="DJ68" s="149"/>
      <c r="DK68" s="149"/>
      <c r="DL68" s="149"/>
      <c r="DM68" s="149"/>
      <c r="DN68" s="149"/>
      <c r="DO68" s="149"/>
      <c r="DP68" s="149"/>
      <c r="DQ68" s="149"/>
      <c r="DR68" s="149"/>
      <c r="DS68" s="149"/>
      <c r="DT68" s="149"/>
      <c r="DU68" s="149"/>
      <c r="DV68" s="149"/>
      <c r="DW68" s="149"/>
      <c r="DX68" s="149"/>
      <c r="DY68" s="149"/>
      <c r="DZ68" s="149"/>
      <c r="EA68" s="149"/>
      <c r="EB68" s="149"/>
      <c r="EC68" s="149"/>
      <c r="ED68" s="149"/>
      <c r="EE68" s="149"/>
      <c r="EF68" s="149"/>
      <c r="EG68" s="149"/>
      <c r="EH68" s="149"/>
      <c r="EI68" s="149"/>
      <c r="EJ68" s="149"/>
      <c r="EK68" s="149"/>
      <c r="EL68" s="149"/>
      <c r="EM68" s="149"/>
      <c r="EN68" s="149"/>
      <c r="EO68" s="149"/>
      <c r="EP68" s="149"/>
      <c r="EQ68" s="149"/>
      <c r="ER68" s="149"/>
      <c r="ES68" s="149"/>
      <c r="ET68" s="149"/>
      <c r="EU68" s="149"/>
      <c r="EV68" s="149"/>
      <c r="EW68" s="149"/>
      <c r="EX68" s="149"/>
      <c r="EY68" s="149"/>
      <c r="EZ68" s="149"/>
      <c r="FA68" s="149"/>
      <c r="FB68" s="149"/>
      <c r="FC68" s="149"/>
      <c r="FD68" s="149"/>
      <c r="FE68" s="149"/>
      <c r="FF68" s="149"/>
      <c r="FG68" s="149"/>
      <c r="FH68" s="149"/>
      <c r="FI68" s="149"/>
      <c r="FJ68" s="149"/>
      <c r="FK68" s="149"/>
      <c r="FL68" s="149"/>
      <c r="FM68" s="149"/>
      <c r="FN68" s="149"/>
      <c r="FO68" s="149"/>
      <c r="FP68" s="149"/>
      <c r="FQ68" s="149"/>
      <c r="FR68" s="149"/>
      <c r="FS68" s="149"/>
      <c r="FT68" s="149"/>
      <c r="FU68" s="149"/>
      <c r="FV68" s="149"/>
      <c r="FW68" s="149"/>
      <c r="FX68" s="149"/>
      <c r="FY68" s="149"/>
      <c r="FZ68" s="149"/>
      <c r="GA68" s="149"/>
      <c r="GB68" s="149"/>
      <c r="GC68" s="149"/>
      <c r="GD68" s="149"/>
      <c r="GE68" s="149"/>
      <c r="GF68" s="149"/>
      <c r="GG68" s="149"/>
      <c r="GH68" s="149"/>
      <c r="GI68" s="149"/>
      <c r="GJ68" s="149"/>
      <c r="GK68" s="149"/>
      <c r="GL68" s="149"/>
      <c r="GM68" s="149"/>
      <c r="GN68" s="149"/>
      <c r="GO68" s="149"/>
      <c r="GP68" s="149"/>
      <c r="GQ68" s="149"/>
      <c r="GR68" s="149"/>
      <c r="GS68" s="149"/>
      <c r="GT68" s="149"/>
      <c r="GU68" s="149"/>
      <c r="GV68" s="149"/>
      <c r="GW68" s="149"/>
      <c r="GX68" s="149"/>
      <c r="GY68" s="149"/>
      <c r="GZ68" s="149"/>
      <c r="HA68" s="149"/>
      <c r="HB68" s="149"/>
      <c r="HC68" s="149"/>
      <c r="HD68" s="149"/>
      <c r="HE68" s="149"/>
      <c r="HF68" s="149"/>
      <c r="HG68" s="149"/>
      <c r="HH68" s="149"/>
      <c r="HI68" s="149"/>
      <c r="HJ68" s="149"/>
      <c r="HK68" s="149"/>
      <c r="HL68" s="149"/>
      <c r="HM68" s="149"/>
      <c r="HN68" s="149"/>
      <c r="HO68" s="149"/>
      <c r="HP68" s="149"/>
      <c r="HQ68" s="149"/>
      <c r="HR68" s="149"/>
      <c r="HS68" s="149"/>
      <c r="HT68" s="149"/>
      <c r="HU68" s="149"/>
      <c r="HV68" s="149"/>
      <c r="HW68" s="149"/>
      <c r="HX68" s="149"/>
      <c r="HY68" s="149"/>
      <c r="HZ68" s="149"/>
      <c r="IA68" s="149"/>
      <c r="IB68" s="149"/>
      <c r="IC68" s="149"/>
      <c r="ID68" s="149"/>
      <c r="IE68" s="149"/>
      <c r="IF68" s="149"/>
      <c r="IG68" s="149"/>
      <c r="IH68" s="149"/>
      <c r="II68" s="149"/>
      <c r="IJ68" s="149"/>
      <c r="IK68" s="149"/>
      <c r="IL68" s="149"/>
      <c r="IM68" s="149"/>
      <c r="IN68" s="149"/>
      <c r="IO68" s="149"/>
      <c r="IP68" s="149"/>
      <c r="IQ68" s="149"/>
      <c r="IR68" s="149"/>
    </row>
    <row r="69" spans="1:252" s="183" customFormat="1" ht="18" customHeight="1" x14ac:dyDescent="0.25">
      <c r="A69" s="220"/>
      <c r="B69" s="220"/>
      <c r="C69" s="220"/>
      <c r="D69" s="220"/>
      <c r="E69" s="220"/>
      <c r="F69" s="220"/>
      <c r="G69" s="220"/>
      <c r="H69" s="220"/>
      <c r="I69" s="182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  <c r="BI69" s="149"/>
      <c r="BJ69" s="149"/>
      <c r="BK69" s="149"/>
      <c r="BL69" s="149"/>
      <c r="BM69" s="149"/>
      <c r="BN69" s="149"/>
      <c r="BO69" s="149"/>
      <c r="BP69" s="149"/>
      <c r="BQ69" s="149"/>
      <c r="BR69" s="149"/>
      <c r="BS69" s="149"/>
      <c r="BT69" s="149"/>
      <c r="BU69" s="149"/>
      <c r="BV69" s="149"/>
      <c r="BW69" s="149"/>
      <c r="BX69" s="149"/>
      <c r="BY69" s="149"/>
      <c r="BZ69" s="149"/>
      <c r="CA69" s="149"/>
      <c r="CB69" s="149"/>
      <c r="CC69" s="149"/>
      <c r="CD69" s="149"/>
      <c r="CE69" s="149"/>
      <c r="CF69" s="149"/>
      <c r="CG69" s="149"/>
      <c r="CH69" s="149"/>
      <c r="CI69" s="149"/>
      <c r="CJ69" s="149"/>
      <c r="CK69" s="149"/>
      <c r="CL69" s="149"/>
      <c r="CM69" s="149"/>
      <c r="CN69" s="149"/>
      <c r="CO69" s="149"/>
      <c r="CP69" s="149"/>
      <c r="CQ69" s="149"/>
      <c r="CR69" s="149"/>
      <c r="CS69" s="149"/>
      <c r="CT69" s="149"/>
      <c r="CU69" s="149"/>
      <c r="CV69" s="149"/>
      <c r="CW69" s="149"/>
      <c r="CX69" s="149"/>
      <c r="CY69" s="149"/>
      <c r="CZ69" s="149"/>
      <c r="DA69" s="149"/>
      <c r="DB69" s="149"/>
      <c r="DC69" s="149"/>
      <c r="DD69" s="149"/>
      <c r="DE69" s="149"/>
      <c r="DF69" s="149"/>
      <c r="DG69" s="149"/>
      <c r="DH69" s="149"/>
      <c r="DI69" s="149"/>
      <c r="DJ69" s="149"/>
      <c r="DK69" s="149"/>
      <c r="DL69" s="149"/>
      <c r="DM69" s="149"/>
      <c r="DN69" s="149"/>
      <c r="DO69" s="149"/>
      <c r="DP69" s="149"/>
      <c r="DQ69" s="149"/>
      <c r="DR69" s="149"/>
      <c r="DS69" s="149"/>
      <c r="DT69" s="149"/>
      <c r="DU69" s="149"/>
      <c r="DV69" s="149"/>
      <c r="DW69" s="149"/>
      <c r="DX69" s="149"/>
      <c r="DY69" s="149"/>
      <c r="DZ69" s="149"/>
      <c r="EA69" s="149"/>
      <c r="EB69" s="149"/>
      <c r="EC69" s="149"/>
      <c r="ED69" s="149"/>
      <c r="EE69" s="149"/>
      <c r="EF69" s="149"/>
      <c r="EG69" s="149"/>
      <c r="EH69" s="149"/>
      <c r="EI69" s="149"/>
      <c r="EJ69" s="149"/>
      <c r="EK69" s="149"/>
      <c r="EL69" s="149"/>
      <c r="EM69" s="149"/>
      <c r="EN69" s="149"/>
      <c r="EO69" s="149"/>
      <c r="EP69" s="149"/>
      <c r="EQ69" s="149"/>
      <c r="ER69" s="149"/>
      <c r="ES69" s="149"/>
      <c r="ET69" s="149"/>
      <c r="EU69" s="149"/>
      <c r="EV69" s="149"/>
      <c r="EW69" s="149"/>
      <c r="EX69" s="149"/>
      <c r="EY69" s="149"/>
      <c r="EZ69" s="149"/>
      <c r="FA69" s="149"/>
      <c r="FB69" s="149"/>
      <c r="FC69" s="149"/>
      <c r="FD69" s="149"/>
      <c r="FE69" s="149"/>
      <c r="FF69" s="149"/>
      <c r="FG69" s="149"/>
      <c r="FH69" s="149"/>
      <c r="FI69" s="149"/>
      <c r="FJ69" s="149"/>
      <c r="FK69" s="149"/>
      <c r="FL69" s="149"/>
      <c r="FM69" s="149"/>
      <c r="FN69" s="149"/>
      <c r="FO69" s="149"/>
      <c r="FP69" s="149"/>
      <c r="FQ69" s="149"/>
      <c r="FR69" s="149"/>
      <c r="FS69" s="149"/>
      <c r="FT69" s="149"/>
      <c r="FU69" s="149"/>
      <c r="FV69" s="149"/>
      <c r="FW69" s="149"/>
      <c r="FX69" s="149"/>
      <c r="FY69" s="149"/>
      <c r="FZ69" s="149"/>
      <c r="GA69" s="149"/>
      <c r="GB69" s="149"/>
      <c r="GC69" s="149"/>
      <c r="GD69" s="149"/>
      <c r="GE69" s="149"/>
      <c r="GF69" s="149"/>
      <c r="GG69" s="149"/>
      <c r="GH69" s="149"/>
      <c r="GI69" s="149"/>
      <c r="GJ69" s="149"/>
      <c r="GK69" s="149"/>
      <c r="GL69" s="149"/>
      <c r="GM69" s="149"/>
      <c r="GN69" s="149"/>
      <c r="GO69" s="149"/>
      <c r="GP69" s="149"/>
      <c r="GQ69" s="149"/>
      <c r="GR69" s="149"/>
      <c r="GS69" s="149"/>
      <c r="GT69" s="149"/>
      <c r="GU69" s="149"/>
      <c r="GV69" s="149"/>
      <c r="GW69" s="149"/>
      <c r="GX69" s="149"/>
      <c r="GY69" s="149"/>
      <c r="GZ69" s="149"/>
      <c r="HA69" s="149"/>
      <c r="HB69" s="149"/>
      <c r="HC69" s="149"/>
      <c r="HD69" s="149"/>
      <c r="HE69" s="149"/>
      <c r="HF69" s="149"/>
      <c r="HG69" s="149"/>
      <c r="HH69" s="149"/>
      <c r="HI69" s="149"/>
      <c r="HJ69" s="149"/>
      <c r="HK69" s="149"/>
      <c r="HL69" s="149"/>
      <c r="HM69" s="149"/>
      <c r="HN69" s="149"/>
      <c r="HO69" s="149"/>
      <c r="HP69" s="149"/>
      <c r="HQ69" s="149"/>
      <c r="HR69" s="149"/>
      <c r="HS69" s="149"/>
      <c r="HT69" s="149"/>
      <c r="HU69" s="149"/>
      <c r="HV69" s="149"/>
      <c r="HW69" s="149"/>
      <c r="HX69" s="149"/>
      <c r="HY69" s="149"/>
      <c r="HZ69" s="149"/>
      <c r="IA69" s="149"/>
      <c r="IB69" s="149"/>
      <c r="IC69" s="149"/>
      <c r="ID69" s="149"/>
      <c r="IE69" s="149"/>
      <c r="IF69" s="149"/>
      <c r="IG69" s="149"/>
      <c r="IH69" s="149"/>
      <c r="II69" s="149"/>
      <c r="IJ69" s="149"/>
      <c r="IK69" s="149"/>
      <c r="IL69" s="149"/>
      <c r="IM69" s="149"/>
      <c r="IN69" s="149"/>
      <c r="IO69" s="149"/>
      <c r="IP69" s="149"/>
      <c r="IQ69" s="149"/>
      <c r="IR69" s="149"/>
    </row>
    <row r="70" spans="1:252" s="40" customFormat="1" ht="18" customHeight="1" x14ac:dyDescent="0.2">
      <c r="A70" s="185"/>
      <c r="B70" s="185"/>
      <c r="C70" s="186"/>
      <c r="D70" s="185"/>
      <c r="E70" s="185"/>
      <c r="I70" s="187"/>
    </row>
    <row r="71" spans="1:252" s="40" customFormat="1" ht="18" customHeight="1" x14ac:dyDescent="0.2">
      <c r="A71" s="169"/>
      <c r="B71" s="169"/>
      <c r="C71" s="188"/>
      <c r="D71" s="169"/>
      <c r="E71" s="165"/>
      <c r="I71" s="187"/>
    </row>
    <row r="72" spans="1:252" s="40" customFormat="1" ht="18" customHeight="1" x14ac:dyDescent="0.2">
      <c r="A72" s="169"/>
      <c r="B72" s="169"/>
      <c r="C72" s="188"/>
      <c r="D72" s="169"/>
      <c r="E72" s="165"/>
      <c r="I72" s="187"/>
    </row>
    <row r="73" spans="1:252" s="40" customFormat="1" ht="18" customHeight="1" x14ac:dyDescent="0.2">
      <c r="A73" s="169"/>
      <c r="B73" s="169"/>
      <c r="C73" s="188"/>
      <c r="D73" s="169"/>
      <c r="E73" s="165"/>
      <c r="I73" s="187"/>
    </row>
    <row r="74" spans="1:252" s="40" customFormat="1" ht="18" customHeight="1" x14ac:dyDescent="0.2">
      <c r="A74" s="169"/>
      <c r="B74" s="169"/>
      <c r="C74" s="188"/>
      <c r="D74" s="169"/>
      <c r="E74" s="165"/>
      <c r="I74" s="187"/>
    </row>
    <row r="75" spans="1:252" s="40" customFormat="1" ht="18" customHeight="1" x14ac:dyDescent="0.2">
      <c r="A75" s="169"/>
      <c r="B75" s="169"/>
      <c r="C75" s="188"/>
      <c r="D75" s="169"/>
      <c r="E75" s="165"/>
      <c r="I75" s="187"/>
    </row>
    <row r="76" spans="1:252" s="40" customFormat="1" ht="18" customHeight="1" x14ac:dyDescent="0.2">
      <c r="A76" s="169"/>
      <c r="B76" s="169"/>
      <c r="C76" s="188"/>
      <c r="D76" s="169"/>
      <c r="E76" s="165"/>
      <c r="I76" s="187"/>
    </row>
    <row r="77" spans="1:252" s="40" customFormat="1" ht="18" customHeight="1" x14ac:dyDescent="0.2">
      <c r="A77" s="169"/>
      <c r="B77" s="169"/>
      <c r="C77" s="188"/>
      <c r="D77" s="169"/>
      <c r="E77" s="165"/>
      <c r="I77" s="187"/>
    </row>
    <row r="78" spans="1:252" s="40" customFormat="1" ht="18" customHeight="1" x14ac:dyDescent="0.2">
      <c r="A78" s="169"/>
      <c r="B78" s="169"/>
      <c r="C78" s="188"/>
      <c r="D78" s="169"/>
      <c r="E78" s="165"/>
      <c r="I78" s="187"/>
    </row>
    <row r="79" spans="1:252" s="40" customFormat="1" ht="18" customHeight="1" x14ac:dyDescent="0.2">
      <c r="A79" s="169"/>
      <c r="B79" s="169"/>
      <c r="C79" s="188"/>
      <c r="D79" s="169"/>
      <c r="E79" s="165"/>
      <c r="I79" s="187"/>
    </row>
    <row r="80" spans="1:252" s="40" customFormat="1" ht="18" customHeight="1" x14ac:dyDescent="0.2">
      <c r="A80" s="169"/>
      <c r="B80" s="169"/>
      <c r="C80" s="188"/>
      <c r="D80" s="169"/>
      <c r="E80" s="165"/>
      <c r="I80" s="187"/>
    </row>
    <row r="81" spans="1:9" s="40" customFormat="1" ht="18" customHeight="1" x14ac:dyDescent="0.2">
      <c r="A81" s="169"/>
      <c r="B81" s="169"/>
      <c r="C81" s="188"/>
      <c r="D81" s="169"/>
      <c r="E81" s="165"/>
      <c r="I81" s="187"/>
    </row>
    <row r="82" spans="1:9" s="40" customFormat="1" ht="18" customHeight="1" x14ac:dyDescent="0.2">
      <c r="A82" s="169"/>
      <c r="B82" s="169"/>
      <c r="C82" s="188"/>
      <c r="D82" s="169"/>
      <c r="E82" s="165"/>
      <c r="I82" s="187"/>
    </row>
    <row r="83" spans="1:9" s="40" customFormat="1" ht="18" customHeight="1" x14ac:dyDescent="0.2">
      <c r="A83" s="169"/>
      <c r="B83" s="169"/>
      <c r="C83" s="188"/>
      <c r="D83" s="169"/>
      <c r="E83" s="165"/>
      <c r="I83" s="187"/>
    </row>
    <row r="84" spans="1:9" s="40" customFormat="1" ht="18" customHeight="1" x14ac:dyDescent="0.2">
      <c r="A84" s="169"/>
      <c r="B84" s="169"/>
      <c r="C84" s="188"/>
      <c r="D84" s="169"/>
      <c r="E84" s="165"/>
      <c r="I84" s="187"/>
    </row>
    <row r="85" spans="1:9" s="40" customFormat="1" ht="18" customHeight="1" x14ac:dyDescent="0.2">
      <c r="A85" s="169"/>
      <c r="B85" s="169"/>
      <c r="C85" s="188"/>
      <c r="D85" s="169"/>
      <c r="E85" s="165"/>
      <c r="I85" s="187"/>
    </row>
    <row r="86" spans="1:9" s="40" customFormat="1" ht="18" customHeight="1" x14ac:dyDescent="0.2">
      <c r="A86" s="169"/>
      <c r="B86" s="169"/>
      <c r="C86" s="188"/>
      <c r="D86" s="169"/>
      <c r="E86" s="165"/>
      <c r="I86" s="187"/>
    </row>
    <row r="87" spans="1:9" s="40" customFormat="1" ht="18" customHeight="1" x14ac:dyDescent="0.2">
      <c r="A87" s="169"/>
      <c r="B87" s="169"/>
      <c r="C87" s="188"/>
      <c r="D87" s="169"/>
      <c r="E87" s="165"/>
      <c r="I87" s="187"/>
    </row>
    <row r="88" spans="1:9" s="40" customFormat="1" ht="18" customHeight="1" x14ac:dyDescent="0.2">
      <c r="A88" s="169"/>
      <c r="B88" s="169"/>
      <c r="C88" s="188"/>
      <c r="D88" s="169"/>
      <c r="E88" s="165"/>
      <c r="I88" s="187"/>
    </row>
    <row r="89" spans="1:9" s="40" customFormat="1" ht="18" customHeight="1" x14ac:dyDescent="0.2">
      <c r="A89" s="169"/>
      <c r="B89" s="169"/>
      <c r="C89" s="188"/>
      <c r="D89" s="169"/>
      <c r="E89" s="165"/>
      <c r="I89" s="187"/>
    </row>
    <row r="90" spans="1:9" s="40" customFormat="1" ht="18" customHeight="1" x14ac:dyDescent="0.2">
      <c r="A90" s="169"/>
      <c r="B90" s="169"/>
      <c r="C90" s="188"/>
      <c r="D90" s="169"/>
      <c r="E90" s="165"/>
      <c r="I90" s="187"/>
    </row>
    <row r="91" spans="1:9" s="40" customFormat="1" ht="18" customHeight="1" x14ac:dyDescent="0.2">
      <c r="A91" s="169"/>
      <c r="B91" s="169"/>
      <c r="C91" s="188"/>
      <c r="D91" s="169"/>
      <c r="E91" s="165"/>
      <c r="I91" s="187"/>
    </row>
    <row r="92" spans="1:9" s="40" customFormat="1" ht="18" customHeight="1" x14ac:dyDescent="0.2">
      <c r="A92" s="169"/>
      <c r="B92" s="169"/>
      <c r="C92" s="188"/>
      <c r="D92" s="169"/>
      <c r="E92" s="165"/>
      <c r="I92" s="187"/>
    </row>
    <row r="93" spans="1:9" s="40" customFormat="1" ht="18" customHeight="1" x14ac:dyDescent="0.2">
      <c r="A93" s="169"/>
      <c r="B93" s="169"/>
      <c r="C93" s="188"/>
      <c r="D93" s="169"/>
      <c r="E93" s="165"/>
      <c r="I93" s="187"/>
    </row>
    <row r="94" spans="1:9" s="40" customFormat="1" ht="18" customHeight="1" x14ac:dyDescent="0.25">
      <c r="A94" s="189"/>
      <c r="B94" s="190"/>
      <c r="C94" s="191"/>
      <c r="I94" s="187"/>
    </row>
    <row r="95" spans="1:9" s="40" customFormat="1" ht="18" customHeight="1" x14ac:dyDescent="0.25">
      <c r="A95" s="189"/>
      <c r="B95" s="190"/>
      <c r="C95" s="191"/>
      <c r="I95" s="187"/>
    </row>
    <row r="96" spans="1:9" s="40" customFormat="1" ht="18" customHeight="1" x14ac:dyDescent="0.25">
      <c r="A96" s="189"/>
      <c r="B96" s="190"/>
      <c r="C96" s="191"/>
      <c r="I96" s="187"/>
    </row>
    <row r="97" spans="1:9" s="40" customFormat="1" ht="18" customHeight="1" x14ac:dyDescent="0.25">
      <c r="A97" s="189"/>
      <c r="B97" s="190"/>
      <c r="C97" s="191"/>
      <c r="I97" s="187"/>
    </row>
    <row r="98" spans="1:9" s="40" customFormat="1" ht="18" customHeight="1" x14ac:dyDescent="0.25">
      <c r="A98" s="189"/>
      <c r="B98" s="190"/>
      <c r="C98" s="191"/>
      <c r="I98" s="187"/>
    </row>
    <row r="99" spans="1:9" s="40" customFormat="1" ht="18" customHeight="1" x14ac:dyDescent="0.25">
      <c r="A99" s="189"/>
      <c r="B99" s="190"/>
      <c r="C99" s="191"/>
      <c r="I99" s="187"/>
    </row>
    <row r="100" spans="1:9" s="40" customFormat="1" ht="18" customHeight="1" x14ac:dyDescent="0.2">
      <c r="A100" s="192"/>
      <c r="B100" s="192"/>
      <c r="C100" s="193"/>
      <c r="I100" s="187"/>
    </row>
    <row r="101" spans="1:9" s="40" customFormat="1" ht="18" customHeight="1" x14ac:dyDescent="0.25">
      <c r="A101" s="192"/>
      <c r="B101" s="194"/>
      <c r="C101" s="195"/>
      <c r="I101" s="187"/>
    </row>
    <row r="102" spans="1:9" s="40" customFormat="1" ht="18" customHeight="1" x14ac:dyDescent="0.25">
      <c r="A102" s="192"/>
      <c r="B102" s="194"/>
      <c r="C102" s="195"/>
      <c r="I102" s="187"/>
    </row>
    <row r="103" spans="1:9" s="40" customFormat="1" ht="18" customHeight="1" x14ac:dyDescent="0.25">
      <c r="A103" s="192"/>
      <c r="B103" s="194"/>
      <c r="C103" s="195"/>
      <c r="I103" s="187"/>
    </row>
    <row r="104" spans="1:9" s="40" customFormat="1" ht="18" customHeight="1" x14ac:dyDescent="0.25">
      <c r="A104" s="192"/>
      <c r="B104" s="194"/>
      <c r="C104" s="195"/>
      <c r="I104" s="187"/>
    </row>
    <row r="105" spans="1:9" s="41" customFormat="1" ht="18" customHeight="1" x14ac:dyDescent="0.2">
      <c r="A105" s="196"/>
      <c r="B105" s="197"/>
      <c r="C105" s="198"/>
      <c r="I105" s="199"/>
    </row>
    <row r="106" spans="1:9" s="41" customFormat="1" ht="18" customHeight="1" x14ac:dyDescent="0.2">
      <c r="A106" s="196"/>
      <c r="B106" s="197"/>
      <c r="C106" s="198"/>
      <c r="I106" s="199"/>
    </row>
    <row r="107" spans="1:9" s="41" customFormat="1" ht="18" customHeight="1" x14ac:dyDescent="0.2">
      <c r="A107" s="196"/>
      <c r="B107" s="197"/>
      <c r="C107" s="198"/>
      <c r="I107" s="199"/>
    </row>
    <row r="108" spans="1:9" s="41" customFormat="1" ht="18" customHeight="1" x14ac:dyDescent="0.2">
      <c r="A108" s="196"/>
      <c r="B108" s="197"/>
      <c r="C108" s="198"/>
      <c r="I108" s="199"/>
    </row>
    <row r="109" spans="1:9" s="41" customFormat="1" ht="18" customHeight="1" x14ac:dyDescent="0.2">
      <c r="A109" s="196"/>
      <c r="B109" s="197"/>
      <c r="C109" s="198"/>
      <c r="I109" s="199"/>
    </row>
    <row r="110" spans="1:9" s="41" customFormat="1" ht="18" customHeight="1" x14ac:dyDescent="0.2">
      <c r="A110" s="196"/>
      <c r="B110" s="197"/>
      <c r="C110" s="198"/>
      <c r="I110" s="199"/>
    </row>
    <row r="111" spans="1:9" s="41" customFormat="1" ht="18" customHeight="1" x14ac:dyDescent="0.2">
      <c r="A111" s="196"/>
      <c r="B111" s="197"/>
      <c r="C111" s="198"/>
      <c r="I111" s="199"/>
    </row>
    <row r="112" spans="1:9" s="41" customFormat="1" ht="18" customHeight="1" x14ac:dyDescent="0.2">
      <c r="A112" s="196"/>
      <c r="B112" s="197"/>
      <c r="C112" s="198"/>
      <c r="I112" s="199"/>
    </row>
    <row r="113" spans="1:9" s="41" customFormat="1" ht="18" customHeight="1" x14ac:dyDescent="0.2">
      <c r="A113" s="196"/>
      <c r="B113" s="197"/>
      <c r="C113" s="198"/>
      <c r="I113" s="199"/>
    </row>
    <row r="114" spans="1:9" s="41" customFormat="1" ht="18" customHeight="1" x14ac:dyDescent="0.2">
      <c r="A114" s="196"/>
      <c r="B114" s="197"/>
      <c r="C114" s="198"/>
      <c r="I114" s="199"/>
    </row>
    <row r="115" spans="1:9" s="41" customFormat="1" ht="18" customHeight="1" x14ac:dyDescent="0.2">
      <c r="A115" s="196"/>
      <c r="B115" s="197"/>
      <c r="C115" s="198"/>
      <c r="I115" s="199"/>
    </row>
    <row r="116" spans="1:9" s="41" customFormat="1" ht="18" customHeight="1" x14ac:dyDescent="0.2">
      <c r="A116" s="196"/>
      <c r="B116" s="197"/>
      <c r="C116" s="198"/>
      <c r="I116" s="199"/>
    </row>
    <row r="117" spans="1:9" s="41" customFormat="1" ht="18" customHeight="1" x14ac:dyDescent="0.2">
      <c r="A117" s="196"/>
      <c r="B117" s="197"/>
      <c r="C117" s="198"/>
      <c r="I117" s="199"/>
    </row>
    <row r="118" spans="1:9" s="41" customFormat="1" ht="18" customHeight="1" x14ac:dyDescent="0.2">
      <c r="A118" s="196"/>
      <c r="B118" s="197"/>
      <c r="C118" s="198"/>
      <c r="I118" s="199"/>
    </row>
    <row r="119" spans="1:9" s="41" customFormat="1" ht="18" customHeight="1" x14ac:dyDescent="0.2">
      <c r="A119" s="196"/>
      <c r="B119" s="197"/>
      <c r="C119" s="198"/>
      <c r="I119" s="199"/>
    </row>
    <row r="120" spans="1:9" s="41" customFormat="1" ht="18" customHeight="1" x14ac:dyDescent="0.2">
      <c r="A120" s="196"/>
      <c r="B120" s="197"/>
      <c r="C120" s="198"/>
      <c r="I120" s="199"/>
    </row>
    <row r="121" spans="1:9" s="41" customFormat="1" ht="18" customHeight="1" x14ac:dyDescent="0.2">
      <c r="A121" s="196"/>
      <c r="B121" s="197"/>
      <c r="C121" s="198"/>
      <c r="I121" s="199"/>
    </row>
    <row r="122" spans="1:9" s="41" customFormat="1" ht="18" customHeight="1" x14ac:dyDescent="0.2">
      <c r="A122" s="196"/>
      <c r="B122" s="197"/>
      <c r="C122" s="198"/>
      <c r="I122" s="199"/>
    </row>
    <row r="123" spans="1:9" s="41" customFormat="1" ht="18" customHeight="1" x14ac:dyDescent="0.2">
      <c r="A123" s="196"/>
      <c r="B123" s="197"/>
      <c r="C123" s="198"/>
      <c r="I123" s="199"/>
    </row>
    <row r="124" spans="1:9" s="41" customFormat="1" ht="18" customHeight="1" x14ac:dyDescent="0.2">
      <c r="A124" s="196"/>
      <c r="B124" s="197"/>
      <c r="C124" s="198"/>
      <c r="I124" s="199"/>
    </row>
    <row r="125" spans="1:9" s="41" customFormat="1" ht="18" customHeight="1" x14ac:dyDescent="0.2">
      <c r="A125" s="196"/>
      <c r="B125" s="197"/>
      <c r="C125" s="198"/>
      <c r="I125" s="199"/>
    </row>
    <row r="126" spans="1:9" s="41" customFormat="1" ht="18" customHeight="1" x14ac:dyDescent="0.2">
      <c r="A126" s="196"/>
      <c r="B126" s="197"/>
      <c r="C126" s="198"/>
      <c r="I126" s="199"/>
    </row>
    <row r="127" spans="1:9" s="41" customFormat="1" ht="18" customHeight="1" x14ac:dyDescent="0.2">
      <c r="A127" s="196"/>
      <c r="B127" s="197"/>
      <c r="C127" s="198"/>
      <c r="I127" s="199"/>
    </row>
    <row r="128" spans="1:9" s="41" customFormat="1" ht="18" customHeight="1" x14ac:dyDescent="0.2">
      <c r="A128" s="196"/>
      <c r="B128" s="197"/>
      <c r="C128" s="198"/>
      <c r="I128" s="199"/>
    </row>
    <row r="129" spans="1:9" s="41" customFormat="1" ht="18" customHeight="1" x14ac:dyDescent="0.2">
      <c r="A129" s="196"/>
      <c r="B129" s="197"/>
      <c r="C129" s="198"/>
      <c r="I129" s="199"/>
    </row>
    <row r="130" spans="1:9" s="41" customFormat="1" ht="18" customHeight="1" x14ac:dyDescent="0.2">
      <c r="A130" s="196"/>
      <c r="B130" s="197"/>
      <c r="C130" s="198"/>
      <c r="I130" s="199"/>
    </row>
    <row r="131" spans="1:9" s="41" customFormat="1" ht="18" customHeight="1" x14ac:dyDescent="0.2">
      <c r="A131" s="196"/>
      <c r="B131" s="197"/>
      <c r="C131" s="198"/>
      <c r="I131" s="199"/>
    </row>
    <row r="132" spans="1:9" s="41" customFormat="1" ht="18" customHeight="1" x14ac:dyDescent="0.2">
      <c r="A132" s="196"/>
      <c r="B132" s="197"/>
      <c r="C132" s="198"/>
      <c r="I132" s="199"/>
    </row>
    <row r="133" spans="1:9" s="41" customFormat="1" ht="18" customHeight="1" x14ac:dyDescent="0.2">
      <c r="A133" s="196"/>
      <c r="B133" s="197"/>
      <c r="C133" s="198"/>
      <c r="I133" s="199"/>
    </row>
    <row r="134" spans="1:9" s="41" customFormat="1" ht="18" customHeight="1" x14ac:dyDescent="0.2">
      <c r="A134" s="196"/>
      <c r="B134" s="197"/>
      <c r="C134" s="198"/>
      <c r="I134" s="199"/>
    </row>
    <row r="135" spans="1:9" s="41" customFormat="1" ht="18" customHeight="1" x14ac:dyDescent="0.2">
      <c r="A135" s="196"/>
      <c r="B135" s="197"/>
      <c r="C135" s="198"/>
      <c r="I135" s="199"/>
    </row>
    <row r="136" spans="1:9" s="41" customFormat="1" ht="18" customHeight="1" x14ac:dyDescent="0.2">
      <c r="A136" s="196"/>
      <c r="B136" s="197"/>
      <c r="C136" s="198"/>
      <c r="I136" s="199"/>
    </row>
    <row r="137" spans="1:9" s="41" customFormat="1" ht="18" customHeight="1" x14ac:dyDescent="0.2">
      <c r="A137" s="196"/>
      <c r="B137" s="197"/>
      <c r="C137" s="198"/>
      <c r="I137" s="199"/>
    </row>
    <row r="138" spans="1:9" s="41" customFormat="1" ht="18" customHeight="1" x14ac:dyDescent="0.2">
      <c r="A138" s="196"/>
      <c r="B138" s="197"/>
      <c r="C138" s="198"/>
      <c r="I138" s="199"/>
    </row>
    <row r="139" spans="1:9" s="41" customFormat="1" ht="18" customHeight="1" x14ac:dyDescent="0.2">
      <c r="A139" s="196"/>
      <c r="B139" s="197"/>
      <c r="C139" s="198"/>
      <c r="I139" s="199"/>
    </row>
    <row r="140" spans="1:9" s="41" customFormat="1" ht="18" customHeight="1" x14ac:dyDescent="0.2">
      <c r="A140" s="196"/>
      <c r="B140" s="197"/>
      <c r="C140" s="198"/>
      <c r="I140" s="199"/>
    </row>
    <row r="141" spans="1:9" s="41" customFormat="1" ht="18" customHeight="1" x14ac:dyDescent="0.2">
      <c r="A141" s="196"/>
      <c r="B141" s="197"/>
      <c r="C141" s="198"/>
      <c r="I141" s="199"/>
    </row>
    <row r="142" spans="1:9" s="41" customFormat="1" ht="18" customHeight="1" x14ac:dyDescent="0.2">
      <c r="A142" s="196"/>
      <c r="B142" s="197"/>
      <c r="C142" s="198"/>
      <c r="I142" s="199"/>
    </row>
    <row r="143" spans="1:9" s="41" customFormat="1" ht="18" customHeight="1" x14ac:dyDescent="0.2">
      <c r="A143" s="196"/>
      <c r="B143" s="197"/>
      <c r="C143" s="198"/>
      <c r="I143" s="199"/>
    </row>
    <row r="144" spans="1:9" s="41" customFormat="1" ht="18" customHeight="1" x14ac:dyDescent="0.2">
      <c r="A144" s="196"/>
      <c r="B144" s="197"/>
      <c r="C144" s="198"/>
      <c r="I144" s="199"/>
    </row>
    <row r="145" spans="1:9" s="41" customFormat="1" ht="18" customHeight="1" x14ac:dyDescent="0.2">
      <c r="A145" s="196"/>
      <c r="B145" s="197"/>
      <c r="C145" s="198"/>
      <c r="I145" s="199"/>
    </row>
    <row r="146" spans="1:9" s="41" customFormat="1" ht="18" customHeight="1" x14ac:dyDescent="0.2">
      <c r="A146" s="196"/>
      <c r="B146" s="197"/>
      <c r="C146" s="198"/>
      <c r="I146" s="199"/>
    </row>
    <row r="147" spans="1:9" s="41" customFormat="1" ht="18" customHeight="1" x14ac:dyDescent="0.2">
      <c r="A147" s="196"/>
      <c r="B147" s="197"/>
      <c r="C147" s="198"/>
      <c r="I147" s="199"/>
    </row>
    <row r="148" spans="1:9" s="41" customFormat="1" ht="18" customHeight="1" x14ac:dyDescent="0.2">
      <c r="A148" s="196"/>
      <c r="B148" s="197"/>
      <c r="C148" s="198"/>
      <c r="I148" s="199"/>
    </row>
    <row r="149" spans="1:9" s="41" customFormat="1" ht="18" customHeight="1" x14ac:dyDescent="0.2">
      <c r="A149" s="196"/>
      <c r="B149" s="197"/>
      <c r="C149" s="198"/>
      <c r="I149" s="199"/>
    </row>
    <row r="150" spans="1:9" s="41" customFormat="1" ht="18" customHeight="1" x14ac:dyDescent="0.2">
      <c r="A150" s="196"/>
      <c r="B150" s="197"/>
      <c r="C150" s="198"/>
      <c r="I150" s="199"/>
    </row>
    <row r="151" spans="1:9" s="41" customFormat="1" ht="18" customHeight="1" x14ac:dyDescent="0.2">
      <c r="A151" s="196"/>
      <c r="B151" s="197"/>
      <c r="C151" s="198"/>
      <c r="I151" s="199"/>
    </row>
    <row r="152" spans="1:9" s="41" customFormat="1" ht="18" customHeight="1" x14ac:dyDescent="0.2">
      <c r="A152" s="196"/>
      <c r="B152" s="197"/>
      <c r="C152" s="198"/>
      <c r="I152" s="199"/>
    </row>
    <row r="153" spans="1:9" s="41" customFormat="1" ht="18" customHeight="1" x14ac:dyDescent="0.2">
      <c r="A153" s="196"/>
      <c r="B153" s="197"/>
      <c r="C153" s="198"/>
      <c r="I153" s="199"/>
    </row>
    <row r="154" spans="1:9" s="41" customFormat="1" ht="18" customHeight="1" x14ac:dyDescent="0.2">
      <c r="A154" s="196"/>
      <c r="B154" s="197"/>
      <c r="C154" s="198"/>
      <c r="I154" s="199"/>
    </row>
    <row r="155" spans="1:9" ht="18" customHeight="1" x14ac:dyDescent="0.2">
      <c r="A155" s="196"/>
      <c r="B155" s="197"/>
      <c r="C155" s="198"/>
      <c r="D155" s="41"/>
      <c r="E155" s="41"/>
    </row>
    <row r="156" spans="1:9" ht="18" customHeight="1" x14ac:dyDescent="0.2">
      <c r="A156" s="196"/>
      <c r="B156" s="197"/>
      <c r="C156" s="198"/>
      <c r="D156" s="41"/>
      <c r="E156" s="41"/>
    </row>
    <row r="157" spans="1:9" ht="18" customHeight="1" x14ac:dyDescent="0.2">
      <c r="A157" s="196"/>
      <c r="B157" s="197"/>
      <c r="C157" s="198"/>
      <c r="D157" s="41"/>
      <c r="E157" s="41"/>
    </row>
    <row r="158" spans="1:9" ht="18" customHeight="1" x14ac:dyDescent="0.2">
      <c r="A158" s="196"/>
      <c r="B158" s="197"/>
      <c r="C158" s="198"/>
      <c r="D158" s="41"/>
      <c r="E158" s="41"/>
    </row>
    <row r="159" spans="1:9" ht="18" customHeight="1" x14ac:dyDescent="0.2">
      <c r="A159" s="196"/>
      <c r="B159" s="197"/>
      <c r="C159" s="198"/>
      <c r="D159" s="41"/>
      <c r="E159" s="41"/>
    </row>
    <row r="160" spans="1:9" ht="18" customHeight="1" x14ac:dyDescent="0.2">
      <c r="A160" s="196"/>
      <c r="B160" s="197"/>
      <c r="C160" s="198"/>
      <c r="D160" s="41"/>
      <c r="E160" s="41"/>
    </row>
    <row r="161" spans="1:5" ht="18" customHeight="1" x14ac:dyDescent="0.2">
      <c r="A161" s="196"/>
      <c r="B161" s="197"/>
      <c r="C161" s="198"/>
      <c r="D161" s="41"/>
      <c r="E161" s="41"/>
    </row>
    <row r="162" spans="1:5" ht="18" customHeight="1" x14ac:dyDescent="0.2">
      <c r="A162" s="196"/>
      <c r="B162" s="197"/>
      <c r="C162" s="198"/>
      <c r="D162" s="41"/>
      <c r="E162" s="41"/>
    </row>
    <row r="163" spans="1:5" ht="18" customHeight="1" x14ac:dyDescent="0.2">
      <c r="A163" s="196"/>
      <c r="B163" s="197"/>
      <c r="C163" s="198"/>
      <c r="D163" s="41"/>
      <c r="E163" s="41"/>
    </row>
    <row r="164" spans="1:5" ht="18" customHeight="1" x14ac:dyDescent="0.2">
      <c r="A164" s="196"/>
      <c r="B164" s="197"/>
      <c r="C164" s="198"/>
      <c r="D164" s="41"/>
      <c r="E164" s="41"/>
    </row>
    <row r="165" spans="1:5" ht="18" customHeight="1" x14ac:dyDescent="0.2">
      <c r="A165" s="196"/>
      <c r="B165" s="197"/>
      <c r="C165" s="198"/>
      <c r="D165" s="41"/>
      <c r="E165" s="41"/>
    </row>
    <row r="166" spans="1:5" ht="18" customHeight="1" x14ac:dyDescent="0.2">
      <c r="A166" s="196"/>
      <c r="B166" s="197"/>
      <c r="C166" s="198"/>
      <c r="D166" s="41"/>
      <c r="E166" s="41"/>
    </row>
    <row r="167" spans="1:5" ht="18" customHeight="1" x14ac:dyDescent="0.2">
      <c r="A167" s="196"/>
      <c r="B167" s="197"/>
      <c r="C167" s="198"/>
      <c r="D167" s="41"/>
      <c r="E167" s="41"/>
    </row>
    <row r="168" spans="1:5" ht="18" customHeight="1" x14ac:dyDescent="0.2">
      <c r="A168" s="196"/>
      <c r="B168" s="197"/>
      <c r="C168" s="198"/>
      <c r="D168" s="41"/>
      <c r="E168" s="41"/>
    </row>
    <row r="169" spans="1:5" ht="18" customHeight="1" x14ac:dyDescent="0.2">
      <c r="A169" s="196"/>
      <c r="B169" s="197"/>
      <c r="C169" s="198"/>
      <c r="D169" s="41"/>
      <c r="E169" s="41"/>
    </row>
    <row r="170" spans="1:5" ht="18" customHeight="1" x14ac:dyDescent="0.2">
      <c r="A170" s="196"/>
      <c r="B170" s="197"/>
      <c r="C170" s="198"/>
      <c r="D170" s="41"/>
      <c r="E170" s="41"/>
    </row>
    <row r="171" spans="1:5" ht="18" customHeight="1" x14ac:dyDescent="0.2">
      <c r="A171" s="196"/>
      <c r="B171" s="197"/>
      <c r="C171" s="198"/>
      <c r="D171" s="41"/>
      <c r="E171" s="41"/>
    </row>
    <row r="172" spans="1:5" ht="18" customHeight="1" x14ac:dyDescent="0.2">
      <c r="A172" s="196"/>
      <c r="B172" s="197"/>
      <c r="C172" s="198"/>
      <c r="D172" s="41"/>
      <c r="E172" s="41"/>
    </row>
    <row r="173" spans="1:5" ht="18" customHeight="1" x14ac:dyDescent="0.2">
      <c r="A173" s="196"/>
      <c r="B173" s="197"/>
      <c r="C173" s="198"/>
      <c r="D173" s="41"/>
      <c r="E173" s="41"/>
    </row>
    <row r="174" spans="1:5" ht="18" customHeight="1" x14ac:dyDescent="0.2">
      <c r="A174" s="196"/>
      <c r="B174" s="197"/>
      <c r="C174" s="198"/>
      <c r="D174" s="41"/>
      <c r="E174" s="41"/>
    </row>
    <row r="175" spans="1:5" ht="18" customHeight="1" x14ac:dyDescent="0.2">
      <c r="A175" s="196"/>
      <c r="B175" s="197"/>
      <c r="C175" s="198"/>
      <c r="D175" s="41"/>
      <c r="E175" s="41"/>
    </row>
    <row r="176" spans="1:5" ht="18" customHeight="1" x14ac:dyDescent="0.2">
      <c r="A176" s="196"/>
      <c r="B176" s="197"/>
      <c r="C176" s="198"/>
      <c r="D176" s="41"/>
      <c r="E176" s="41"/>
    </row>
    <row r="177" spans="1:5" x14ac:dyDescent="0.2">
      <c r="A177" s="196"/>
      <c r="B177" s="197"/>
      <c r="C177" s="198"/>
      <c r="D177" s="41"/>
      <c r="E177" s="41"/>
    </row>
    <row r="178" spans="1:5" x14ac:dyDescent="0.2">
      <c r="A178" s="196"/>
      <c r="B178" s="197"/>
      <c r="C178" s="198"/>
      <c r="D178" s="41"/>
      <c r="E178" s="41"/>
    </row>
    <row r="179" spans="1:5" x14ac:dyDescent="0.2">
      <c r="A179" s="196"/>
      <c r="B179" s="197"/>
      <c r="C179" s="198"/>
      <c r="D179" s="41"/>
      <c r="E179" s="41"/>
    </row>
    <row r="180" spans="1:5" x14ac:dyDescent="0.2">
      <c r="A180" s="196"/>
      <c r="B180" s="197"/>
      <c r="C180" s="198"/>
      <c r="D180" s="41"/>
      <c r="E180" s="41"/>
    </row>
    <row r="181" spans="1:5" x14ac:dyDescent="0.2">
      <c r="A181" s="196"/>
      <c r="B181" s="197"/>
      <c r="C181" s="198"/>
      <c r="D181" s="41"/>
      <c r="E181" s="41"/>
    </row>
    <row r="182" spans="1:5" x14ac:dyDescent="0.2">
      <c r="A182" s="196"/>
      <c r="B182" s="197"/>
      <c r="C182" s="198"/>
      <c r="D182" s="41"/>
      <c r="E182" s="41"/>
    </row>
    <row r="183" spans="1:5" x14ac:dyDescent="0.2">
      <c r="A183" s="196"/>
      <c r="B183" s="197"/>
      <c r="C183" s="198"/>
      <c r="D183" s="41"/>
      <c r="E183" s="41"/>
    </row>
    <row r="184" spans="1:5" x14ac:dyDescent="0.2">
      <c r="A184" s="196"/>
      <c r="B184" s="197"/>
      <c r="C184" s="198"/>
      <c r="D184" s="41"/>
      <c r="E184" s="41"/>
    </row>
    <row r="185" spans="1:5" x14ac:dyDescent="0.2">
      <c r="A185" s="196"/>
      <c r="B185" s="197"/>
      <c r="C185" s="198"/>
      <c r="D185" s="41"/>
      <c r="E185" s="41"/>
    </row>
    <row r="186" spans="1:5" x14ac:dyDescent="0.2">
      <c r="A186" s="196"/>
      <c r="B186" s="197"/>
      <c r="C186" s="198"/>
      <c r="D186" s="41"/>
      <c r="E186" s="41"/>
    </row>
    <row r="187" spans="1:5" x14ac:dyDescent="0.2">
      <c r="A187" s="196"/>
      <c r="B187" s="197"/>
      <c r="C187" s="198"/>
      <c r="D187" s="41"/>
      <c r="E187" s="41"/>
    </row>
    <row r="188" spans="1:5" x14ac:dyDescent="0.2">
      <c r="A188" s="196"/>
      <c r="B188" s="197"/>
      <c r="C188" s="198"/>
      <c r="D188" s="41"/>
      <c r="E188" s="41"/>
    </row>
    <row r="189" spans="1:5" x14ac:dyDescent="0.2">
      <c r="A189" s="196"/>
      <c r="B189" s="197"/>
      <c r="C189" s="198"/>
      <c r="D189" s="41"/>
      <c r="E189" s="41"/>
    </row>
    <row r="190" spans="1:5" x14ac:dyDescent="0.2">
      <c r="A190" s="196"/>
      <c r="B190" s="197"/>
      <c r="C190" s="198"/>
      <c r="D190" s="41"/>
      <c r="E190" s="41"/>
    </row>
    <row r="191" spans="1:5" x14ac:dyDescent="0.2">
      <c r="A191" s="196"/>
      <c r="B191" s="197"/>
      <c r="C191" s="198"/>
      <c r="D191" s="41"/>
      <c r="E191" s="41"/>
    </row>
    <row r="192" spans="1:5" x14ac:dyDescent="0.2">
      <c r="A192" s="196"/>
      <c r="B192" s="197"/>
      <c r="C192" s="198"/>
      <c r="D192" s="41"/>
      <c r="E192" s="41"/>
    </row>
    <row r="193" spans="1:5" x14ac:dyDescent="0.2">
      <c r="A193" s="201"/>
      <c r="B193" s="200"/>
      <c r="C193" s="202"/>
      <c r="D193" s="41"/>
      <c r="E193" s="41"/>
    </row>
    <row r="194" spans="1:5" x14ac:dyDescent="0.2">
      <c r="A194" s="201"/>
      <c r="B194" s="200"/>
      <c r="C194" s="202"/>
    </row>
    <row r="195" spans="1:5" x14ac:dyDescent="0.2">
      <c r="A195" s="201"/>
      <c r="B195" s="200"/>
      <c r="C195" s="202"/>
    </row>
    <row r="196" spans="1:5" x14ac:dyDescent="0.2">
      <c r="A196" s="201"/>
      <c r="B196" s="200"/>
      <c r="C196" s="202"/>
    </row>
    <row r="197" spans="1:5" x14ac:dyDescent="0.2">
      <c r="A197" s="201"/>
      <c r="B197" s="200"/>
      <c r="C197" s="202"/>
    </row>
    <row r="198" spans="1:5" x14ac:dyDescent="0.2">
      <c r="A198" s="201"/>
      <c r="B198" s="200"/>
      <c r="C198" s="202"/>
    </row>
    <row r="199" spans="1:5" x14ac:dyDescent="0.2">
      <c r="A199" s="201"/>
      <c r="B199" s="200"/>
      <c r="C199" s="202"/>
    </row>
    <row r="200" spans="1:5" x14ac:dyDescent="0.2">
      <c r="A200" s="201"/>
      <c r="B200" s="200"/>
      <c r="C200" s="202"/>
    </row>
    <row r="201" spans="1:5" x14ac:dyDescent="0.2">
      <c r="A201" s="201"/>
      <c r="B201" s="200"/>
      <c r="C201" s="202"/>
    </row>
    <row r="202" spans="1:5" x14ac:dyDescent="0.2">
      <c r="A202" s="201"/>
      <c r="B202" s="200"/>
      <c r="C202" s="202"/>
    </row>
    <row r="203" spans="1:5" x14ac:dyDescent="0.2">
      <c r="A203" s="201"/>
      <c r="B203" s="200"/>
      <c r="C203" s="202"/>
    </row>
    <row r="204" spans="1:5" x14ac:dyDescent="0.2">
      <c r="A204" s="201"/>
      <c r="B204" s="200"/>
      <c r="C204" s="202"/>
    </row>
    <row r="205" spans="1:5" x14ac:dyDescent="0.2">
      <c r="A205" s="201"/>
      <c r="B205" s="200"/>
      <c r="C205" s="202"/>
    </row>
    <row r="206" spans="1:5" x14ac:dyDescent="0.2">
      <c r="A206" s="201"/>
      <c r="B206" s="200"/>
      <c r="C206" s="202"/>
    </row>
    <row r="207" spans="1:5" x14ac:dyDescent="0.2">
      <c r="A207" s="201"/>
      <c r="B207" s="200"/>
      <c r="C207" s="202"/>
    </row>
    <row r="208" spans="1:5" x14ac:dyDescent="0.2">
      <c r="A208" s="201"/>
      <c r="B208" s="200"/>
      <c r="C208" s="202"/>
    </row>
    <row r="209" spans="1:3" x14ac:dyDescent="0.2">
      <c r="A209" s="201"/>
      <c r="B209" s="200"/>
      <c r="C209" s="202"/>
    </row>
    <row r="210" spans="1:3" x14ac:dyDescent="0.2">
      <c r="A210" s="201"/>
      <c r="B210" s="200"/>
      <c r="C210" s="202"/>
    </row>
    <row r="211" spans="1:3" x14ac:dyDescent="0.2">
      <c r="A211" s="201"/>
      <c r="B211" s="200"/>
      <c r="C211" s="202"/>
    </row>
    <row r="212" spans="1:3" x14ac:dyDescent="0.2">
      <c r="A212" s="201"/>
      <c r="B212" s="200"/>
      <c r="C212" s="202"/>
    </row>
    <row r="213" spans="1:3" x14ac:dyDescent="0.2">
      <c r="A213" s="201"/>
      <c r="B213" s="200"/>
      <c r="C213" s="202"/>
    </row>
    <row r="214" spans="1:3" x14ac:dyDescent="0.2">
      <c r="A214" s="201"/>
      <c r="B214" s="200"/>
      <c r="C214" s="202"/>
    </row>
    <row r="215" spans="1:3" x14ac:dyDescent="0.2">
      <c r="A215" s="201"/>
      <c r="B215" s="200"/>
      <c r="C215" s="202"/>
    </row>
    <row r="216" spans="1:3" x14ac:dyDescent="0.2">
      <c r="A216" s="201"/>
      <c r="B216" s="200"/>
      <c r="C216" s="202"/>
    </row>
    <row r="217" spans="1:3" x14ac:dyDescent="0.2">
      <c r="A217" s="201"/>
      <c r="B217" s="200"/>
      <c r="C217" s="202"/>
    </row>
    <row r="218" spans="1:3" x14ac:dyDescent="0.2">
      <c r="A218" s="201"/>
      <c r="B218" s="200"/>
      <c r="C218" s="202"/>
    </row>
    <row r="219" spans="1:3" x14ac:dyDescent="0.2">
      <c r="A219" s="201"/>
      <c r="B219" s="200"/>
      <c r="C219" s="202"/>
    </row>
    <row r="220" spans="1:3" x14ac:dyDescent="0.2">
      <c r="A220" s="201"/>
      <c r="B220" s="200"/>
      <c r="C220" s="202"/>
    </row>
    <row r="221" spans="1:3" x14ac:dyDescent="0.2">
      <c r="A221" s="201"/>
      <c r="B221" s="200"/>
      <c r="C221" s="202"/>
    </row>
    <row r="222" spans="1:3" x14ac:dyDescent="0.2">
      <c r="A222" s="201"/>
      <c r="B222" s="200"/>
      <c r="C222" s="202"/>
    </row>
    <row r="223" spans="1:3" x14ac:dyDescent="0.2">
      <c r="A223" s="201"/>
      <c r="B223" s="200"/>
      <c r="C223" s="202"/>
    </row>
    <row r="224" spans="1:3" x14ac:dyDescent="0.2">
      <c r="A224" s="201"/>
      <c r="B224" s="200"/>
      <c r="C224" s="202"/>
    </row>
    <row r="225" spans="1:3" x14ac:dyDescent="0.2">
      <c r="A225" s="201"/>
      <c r="B225" s="200"/>
      <c r="C225" s="202"/>
    </row>
    <row r="226" spans="1:3" x14ac:dyDescent="0.2">
      <c r="A226" s="201"/>
      <c r="B226" s="200"/>
      <c r="C226" s="202"/>
    </row>
    <row r="227" spans="1:3" x14ac:dyDescent="0.2">
      <c r="A227" s="201"/>
      <c r="B227" s="200"/>
      <c r="C227" s="202"/>
    </row>
    <row r="228" spans="1:3" x14ac:dyDescent="0.2">
      <c r="A228" s="201"/>
      <c r="B228" s="200"/>
      <c r="C228" s="202"/>
    </row>
    <row r="229" spans="1:3" x14ac:dyDescent="0.2">
      <c r="A229" s="201"/>
      <c r="B229" s="200"/>
      <c r="C229" s="202"/>
    </row>
    <row r="230" spans="1:3" x14ac:dyDescent="0.2">
      <c r="A230" s="201"/>
      <c r="B230" s="200"/>
      <c r="C230" s="202"/>
    </row>
    <row r="231" spans="1:3" x14ac:dyDescent="0.2">
      <c r="A231" s="201"/>
      <c r="B231" s="200"/>
      <c r="C231" s="202"/>
    </row>
    <row r="232" spans="1:3" x14ac:dyDescent="0.2">
      <c r="A232" s="201"/>
      <c r="B232" s="200"/>
      <c r="C232" s="202"/>
    </row>
    <row r="233" spans="1:3" x14ac:dyDescent="0.2">
      <c r="A233" s="201"/>
      <c r="B233" s="200"/>
      <c r="C233" s="202"/>
    </row>
    <row r="234" spans="1:3" x14ac:dyDescent="0.2">
      <c r="A234" s="201"/>
      <c r="B234" s="200"/>
      <c r="C234" s="202"/>
    </row>
    <row r="235" spans="1:3" x14ac:dyDescent="0.2">
      <c r="A235" s="201"/>
      <c r="B235" s="200"/>
      <c r="C235" s="202"/>
    </row>
    <row r="236" spans="1:3" x14ac:dyDescent="0.2">
      <c r="A236" s="201"/>
      <c r="B236" s="200"/>
      <c r="C236" s="202"/>
    </row>
    <row r="237" spans="1:3" x14ac:dyDescent="0.2">
      <c r="A237" s="201"/>
      <c r="B237" s="200"/>
      <c r="C237" s="202"/>
    </row>
    <row r="238" spans="1:3" x14ac:dyDescent="0.2">
      <c r="A238" s="201"/>
      <c r="B238" s="200"/>
      <c r="C238" s="202"/>
    </row>
    <row r="239" spans="1:3" x14ac:dyDescent="0.2">
      <c r="A239" s="201"/>
      <c r="B239" s="200"/>
      <c r="C239" s="202"/>
    </row>
    <row r="240" spans="1:3" x14ac:dyDescent="0.2">
      <c r="A240" s="201"/>
      <c r="B240" s="200"/>
      <c r="C240" s="202"/>
    </row>
    <row r="241" spans="1:3" x14ac:dyDescent="0.2">
      <c r="A241" s="201"/>
      <c r="B241" s="200"/>
      <c r="C241" s="202"/>
    </row>
    <row r="242" spans="1:3" x14ac:dyDescent="0.2">
      <c r="A242" s="201"/>
      <c r="B242" s="200"/>
      <c r="C242" s="202"/>
    </row>
    <row r="243" spans="1:3" x14ac:dyDescent="0.2">
      <c r="A243" s="201"/>
      <c r="B243" s="200"/>
      <c r="C243" s="202"/>
    </row>
    <row r="244" spans="1:3" x14ac:dyDescent="0.2">
      <c r="A244" s="201"/>
      <c r="B244" s="200"/>
      <c r="C244" s="202"/>
    </row>
    <row r="245" spans="1:3" x14ac:dyDescent="0.2">
      <c r="A245" s="201"/>
      <c r="B245" s="200"/>
      <c r="C245" s="202"/>
    </row>
    <row r="246" spans="1:3" x14ac:dyDescent="0.2">
      <c r="A246" s="201"/>
      <c r="B246" s="200"/>
      <c r="C246" s="202"/>
    </row>
    <row r="247" spans="1:3" x14ac:dyDescent="0.2">
      <c r="A247" s="201"/>
      <c r="B247" s="200"/>
      <c r="C247" s="202"/>
    </row>
    <row r="248" spans="1:3" x14ac:dyDescent="0.2">
      <c r="A248" s="201"/>
      <c r="B248" s="200"/>
      <c r="C248" s="202"/>
    </row>
    <row r="249" spans="1:3" x14ac:dyDescent="0.2">
      <c r="A249" s="201"/>
      <c r="B249" s="200"/>
      <c r="C249" s="202"/>
    </row>
    <row r="250" spans="1:3" x14ac:dyDescent="0.2">
      <c r="A250" s="201"/>
      <c r="B250" s="200"/>
      <c r="C250" s="202"/>
    </row>
    <row r="251" spans="1:3" x14ac:dyDescent="0.2">
      <c r="A251" s="201"/>
      <c r="B251" s="200"/>
      <c r="C251" s="202"/>
    </row>
    <row r="252" spans="1:3" x14ac:dyDescent="0.2">
      <c r="A252" s="201"/>
      <c r="B252" s="200"/>
      <c r="C252" s="202"/>
    </row>
    <row r="253" spans="1:3" x14ac:dyDescent="0.2">
      <c r="A253" s="201"/>
      <c r="B253" s="200"/>
      <c r="C253" s="202"/>
    </row>
    <row r="254" spans="1:3" x14ac:dyDescent="0.2">
      <c r="A254" s="201"/>
      <c r="B254" s="200"/>
      <c r="C254" s="202"/>
    </row>
    <row r="255" spans="1:3" x14ac:dyDescent="0.2">
      <c r="A255" s="201"/>
      <c r="B255" s="200"/>
      <c r="C255" s="202"/>
    </row>
    <row r="256" spans="1:3" x14ac:dyDescent="0.2">
      <c r="A256" s="201"/>
      <c r="B256" s="200"/>
      <c r="C256" s="202"/>
    </row>
    <row r="257" spans="1:3" x14ac:dyDescent="0.2">
      <c r="A257" s="201"/>
      <c r="B257" s="200"/>
      <c r="C257" s="202"/>
    </row>
    <row r="258" spans="1:3" x14ac:dyDescent="0.2">
      <c r="A258" s="201"/>
      <c r="B258" s="200"/>
      <c r="C258" s="202"/>
    </row>
    <row r="259" spans="1:3" x14ac:dyDescent="0.2">
      <c r="A259" s="201"/>
      <c r="B259" s="200"/>
      <c r="C259" s="202"/>
    </row>
    <row r="260" spans="1:3" x14ac:dyDescent="0.2">
      <c r="A260" s="201"/>
      <c r="B260" s="200"/>
      <c r="C260" s="202"/>
    </row>
    <row r="261" spans="1:3" x14ac:dyDescent="0.2">
      <c r="A261" s="201"/>
      <c r="B261" s="200"/>
      <c r="C261" s="202"/>
    </row>
    <row r="262" spans="1:3" x14ac:dyDescent="0.2">
      <c r="A262" s="201"/>
      <c r="B262" s="200"/>
      <c r="C262" s="202"/>
    </row>
    <row r="263" spans="1:3" x14ac:dyDescent="0.2">
      <c r="A263" s="201"/>
      <c r="B263" s="200"/>
      <c r="C263" s="202"/>
    </row>
    <row r="264" spans="1:3" x14ac:dyDescent="0.2">
      <c r="A264" s="201"/>
      <c r="B264" s="200"/>
      <c r="C264" s="202"/>
    </row>
    <row r="265" spans="1:3" x14ac:dyDescent="0.2">
      <c r="A265" s="201"/>
      <c r="B265" s="200"/>
      <c r="C265" s="202"/>
    </row>
  </sheetData>
  <sheetProtection algorithmName="SHA-512" hashValue="+x6+r0J3Osf1bFqgV2sWAUG9kJf7K70T3/hf1ACQkbJp+DQFncsBVFXAkxvgvNvXfSShfID346V6sTyZEgKBGg==" saltValue="P7vvoMmua3JvG1r73+IynA==" spinCount="100000" sheet="1" objects="1" scenarios="1"/>
  <mergeCells count="15">
    <mergeCell ref="A66:B66"/>
    <mergeCell ref="C66:D66"/>
    <mergeCell ref="F66:H66"/>
    <mergeCell ref="B2:H2"/>
    <mergeCell ref="B3:H3"/>
    <mergeCell ref="B4:H4"/>
    <mergeCell ref="B5:H5"/>
    <mergeCell ref="B6:H6"/>
    <mergeCell ref="A69:H69"/>
    <mergeCell ref="A67:B67"/>
    <mergeCell ref="C67:D67"/>
    <mergeCell ref="F67:H67"/>
    <mergeCell ref="A68:B68"/>
    <mergeCell ref="C68:D68"/>
    <mergeCell ref="F68:H68"/>
  </mergeCells>
  <printOptions horizontalCentered="1" verticalCentered="1"/>
  <pageMargins left="0.39370078740157483" right="0.39370078740157483" top="0.39370078740157483" bottom="0.39370078740157483" header="0.39370078740157483" footer="0.51181102362204722"/>
  <pageSetup scale="61" fitToHeight="2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Sandra Patricia Garcia Caceres</cp:lastModifiedBy>
  <dcterms:created xsi:type="dcterms:W3CDTF">2024-08-12T18:51:19Z</dcterms:created>
  <dcterms:modified xsi:type="dcterms:W3CDTF">2024-08-13T14:17:56Z</dcterms:modified>
</cp:coreProperties>
</file>