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12. Diciembre\"/>
    </mc:Choice>
  </mc:AlternateContent>
  <xr:revisionPtr revIDLastSave="0" documentId="13_ncr:1_{3E87C8ED-62DE-4121-A576-A0D9223EB0A9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21" r:id="rId1"/>
    <sheet name="E RESULTADOS" sheetId="22" r:id="rId2"/>
    <sheet name="ESTCAMBIOS" sheetId="23" r:id="rId3"/>
  </sheets>
  <definedNames>
    <definedName name="_xlnm._FilterDatabase" localSheetId="1" hidden="1">'E RESULTADOS'!$A$2:$J$61</definedName>
    <definedName name="ACREEDORES" localSheetId="1">#REF!</definedName>
    <definedName name="ACREEDORES" localSheetId="0">#REF!</definedName>
    <definedName name="ACREEDORES" localSheetId="2">#REF!</definedName>
    <definedName name="ACREEDORES">#REF!</definedName>
    <definedName name="ACTIVO" localSheetId="1">#REF!</definedName>
    <definedName name="ACTIVO" localSheetId="0">#REF!</definedName>
    <definedName name="ACTIVO" localSheetId="2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 localSheetId="2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 localSheetId="2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 localSheetId="2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 localSheetId="2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 localSheetId="2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 localSheetId="2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 localSheetId="2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 localSheetId="2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 localSheetId="2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 localSheetId="2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 localSheetId="2">#REF!</definedName>
    <definedName name="APORTES_POR_PAGAR_A_AFILIADOS">#REF!</definedName>
    <definedName name="_xlnm.Print_Area" localSheetId="1">'E RESULTADOS'!$A$1:$H$70</definedName>
    <definedName name="_xlnm.Print_Area" localSheetId="0">'E S_FINANCIERA'!$A$1:$Q$62</definedName>
    <definedName name="_xlnm.Print_Area" localSheetId="2">ESTCAMBIOS!$A$1:$J$57</definedName>
    <definedName name="AVANCES_Y_ANTICIPOS_ENTREGADOS" localSheetId="1">#REF!</definedName>
    <definedName name="AVANCES_Y_ANTICIPOS_ENTREGADOS" localSheetId="0">#REF!</definedName>
    <definedName name="AVANCES_Y_ANTICIPOS_ENTREGADOS" localSheetId="2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 localSheetId="2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 localSheetId="2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 localSheetId="2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 localSheetId="2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 localSheetId="2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 localSheetId="2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 localSheetId="2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 localSheetId="2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 localSheetId="2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 localSheetId="2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 localSheetId="2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 localSheetId="2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 localSheetId="2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 localSheetId="2">#REF!</definedName>
    <definedName name="BIENES_RECIBIDOS_EN_DACION_DE_PAGO">#REF!</definedName>
    <definedName name="BONOS" localSheetId="1">#REF!</definedName>
    <definedName name="BONOS" localSheetId="0">#REF!</definedName>
    <definedName name="BONOS" localSheetId="2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 localSheetId="2">#REF!</definedName>
    <definedName name="BONOS_Y_TITULOS_PENSIONALES">#REF!</definedName>
    <definedName name="CAJA" localSheetId="1">#REF!</definedName>
    <definedName name="CAJA" localSheetId="0">#REF!</definedName>
    <definedName name="CAJA" localSheetId="2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 localSheetId="2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 localSheetId="2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 localSheetId="2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 localSheetId="2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 localSheetId="2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 localSheetId="2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 localSheetId="2">#REF!</definedName>
    <definedName name="CONSTRUCCIONES_EN_CURSO">#REF!</definedName>
    <definedName name="CONTRATISTAS" localSheetId="1">#REF!</definedName>
    <definedName name="CONTRATISTAS" localSheetId="0">#REF!</definedName>
    <definedName name="CONTRATISTAS" localSheetId="2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 localSheetId="2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 localSheetId="2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 localSheetId="2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 localSheetId="2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 localSheetId="2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 localSheetId="2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 localSheetId="2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 localSheetId="2">#REF!</definedName>
    <definedName name="CUENTAS_POR_COBRAR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E_RENTA_FIJA" localSheetId="1">#REF!</definedName>
    <definedName name="DE_RENTA_FIJA" localSheetId="0">#REF!</definedName>
    <definedName name="DE_RENTA_FIJA" localSheetId="2">#REF!</definedName>
    <definedName name="DE_RENTA_FIJA">#REF!</definedName>
    <definedName name="DE_RENTA_VARIABLE" localSheetId="1">#REF!</definedName>
    <definedName name="DE_RENTA_VARIABLE" localSheetId="0">#REF!</definedName>
    <definedName name="DE_RENTA_VARIABLE" localSheetId="2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 localSheetId="2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 localSheetId="2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 localSheetId="2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 localSheetId="2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 localSheetId="2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 localSheetId="2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 localSheetId="2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 localSheetId="2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 localSheetId="2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 localSheetId="2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 localSheetId="2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 localSheetId="2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 localSheetId="2">#REF!</definedName>
    <definedName name="EDIFICACIONES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N_PODER_DE_TERCEROS" localSheetId="1">#REF!</definedName>
    <definedName name="EN_PODER_DE_TERCEROS" localSheetId="0">#REF!</definedName>
    <definedName name="EN_PODER_DE_TERCEROS" localSheetId="2">#REF!</definedName>
    <definedName name="EN_PODER_DE_TERCEROS">#REF!</definedName>
    <definedName name="EN_TRANSITO" localSheetId="1">#REF!</definedName>
    <definedName name="EN_TRANSITO" localSheetId="0">#REF!</definedName>
    <definedName name="EN_TRANSITO" localSheetId="2">#REF!</definedName>
    <definedName name="EN_TRANSITO">#REF!</definedName>
    <definedName name="EQUIPO_CIENTIFICO" localSheetId="1">#REF!</definedName>
    <definedName name="EQUIPO_CIENTIFICO" localSheetId="0">#REF!</definedName>
    <definedName name="EQUIPO_CIENTIFICO" localSheetId="2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 localSheetId="2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 localSheetId="2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 localSheetId="2">#REF!</definedName>
    <definedName name="EQUIPOS_Y_MATERIALES_EN_DEPOSITO">#REF!</definedName>
    <definedName name="EXTERNA" localSheetId="1">#REF!</definedName>
    <definedName name="EXTERNA" localSheetId="0">#REF!</definedName>
    <definedName name="EXTERNA" localSheetId="2">#REF!</definedName>
    <definedName name="EXTERNA">#REF!</definedName>
    <definedName name="EXTRAORDINARIOS" localSheetId="1">#REF!</definedName>
    <definedName name="EXTRAORDINARIOS" localSheetId="0">#REF!</definedName>
    <definedName name="EXTRAORDINARIOS" localSheetId="2">#REF!</definedName>
    <definedName name="EXTRAORDINARIOS">#REF!</definedName>
    <definedName name="FG" localSheetId="1">#REF!</definedName>
    <definedName name="FG" localSheetId="0">#REF!</definedName>
    <definedName name="FG" localSheetId="2">#REF!</definedName>
    <definedName name="FG">#REF!</definedName>
    <definedName name="FINANCIEROS" localSheetId="1">#REF!</definedName>
    <definedName name="FINANCIEROS" localSheetId="0">#REF!</definedName>
    <definedName name="FINANCIEROS" localSheetId="2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 localSheetId="2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 localSheetId="2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 localSheetId="2">#REF!</definedName>
    <definedName name="GASTOS_PAGADOS_POR_ANTICIPADO">#REF!</definedName>
    <definedName name="GENERALES" localSheetId="1">#REF!</definedName>
    <definedName name="GENERALES" localSheetId="0">#REF!</definedName>
    <definedName name="GENERALES" localSheetId="2">#REF!</definedName>
    <definedName name="GENERALES">#REF!</definedName>
    <definedName name="HECTOR" localSheetId="1">#REF!</definedName>
    <definedName name="HECTOR" localSheetId="0">#REF!</definedName>
    <definedName name="HECTOR" localSheetId="2">#REF!</definedName>
    <definedName name="HECTOR">#REF!</definedName>
    <definedName name="II" localSheetId="1">#REF!</definedName>
    <definedName name="II" localSheetId="0">#REF!</definedName>
    <definedName name="II" localSheetId="2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 localSheetId="2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 localSheetId="2">#REF!</definedName>
    <definedName name="IMPUESTOS_AL_VALOR_AGREGADO_IVA">#REF!</definedName>
    <definedName name="INGRESOS" localSheetId="1">#REF!</definedName>
    <definedName name="INGRESOS" localSheetId="0">#REF!</definedName>
    <definedName name="INGRESOS" localSheetId="2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 localSheetId="2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 localSheetId="2">#REF!</definedName>
    <definedName name="INTANGIBLES">#REF!</definedName>
    <definedName name="INTERNA" localSheetId="1">#REF!</definedName>
    <definedName name="INTERNA" localSheetId="0">#REF!</definedName>
    <definedName name="INTERNA" localSheetId="2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 localSheetId="2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 localSheetId="2">#REF!</definedName>
    <definedName name="jorge">#REF!</definedName>
    <definedName name="JUDI" localSheetId="1">#REF!</definedName>
    <definedName name="JUDI" localSheetId="0">#REF!</definedName>
    <definedName name="JUDI" localSheetId="2">#REF!</definedName>
    <definedName name="JUDI">#REF!</definedName>
    <definedName name="JUDITH" localSheetId="1">#REF!</definedName>
    <definedName name="JUDITH" localSheetId="0">#REF!</definedName>
    <definedName name="JUDITH" localSheetId="2">#REF!</definedName>
    <definedName name="JUDITH">#REF!</definedName>
    <definedName name="JUDY" localSheetId="1">#REF!</definedName>
    <definedName name="JUDY" localSheetId="0">#REF!</definedName>
    <definedName name="JUDY" localSheetId="2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 localSheetId="2">#REF!</definedName>
    <definedName name="JUEGOS_DE_SUERTE_Y_AZAR">#REF!</definedName>
    <definedName name="KJ" localSheetId="1">#REF!</definedName>
    <definedName name="KJ" localSheetId="0">#REF!</definedName>
    <definedName name="KJ" localSheetId="2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 localSheetId="2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 localSheetId="2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 localSheetId="2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 localSheetId="2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 localSheetId="2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 localSheetId="2">#REF!</definedName>
    <definedName name="MUEBLES__ENSERES_Y_EQUIPOS_DE_OFICINA">#REF!</definedName>
    <definedName name="NN" localSheetId="1">#REF!</definedName>
    <definedName name="NN" localSheetId="0">#REF!</definedName>
    <definedName name="NN" localSheetId="2">#REF!</definedName>
    <definedName name="NN">#REF!</definedName>
    <definedName name="NO_TRIBUTARIOS" localSheetId="1">#REF!</definedName>
    <definedName name="NO_TRIBUTARIOS" localSheetId="0">#REF!</definedName>
    <definedName name="NO_TRIBUTARIOS" localSheetId="2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 localSheetId="2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 localSheetId="2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 localSheetId="2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 localSheetId="2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 localSheetId="2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 localSheetId="2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 localSheetId="2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 localSheetId="2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 localSheetId="2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 localSheetId="2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 localSheetId="2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 localSheetId="2">#REF!</definedName>
    <definedName name="OTROS_DEUDORES">#REF!</definedName>
    <definedName name="OTROS_SERVICIOS" localSheetId="1">#REF!</definedName>
    <definedName name="OTROS_SERVICIOS" localSheetId="0">#REF!</definedName>
    <definedName name="OTROS_SERVICIOS" localSheetId="2">#REF!</definedName>
    <definedName name="OTROS_SERVICIOS">#REF!</definedName>
    <definedName name="PASIVO" localSheetId="1">#REF!</definedName>
    <definedName name="PASIVO" localSheetId="0">#REF!</definedName>
    <definedName name="PASIVO" localSheetId="2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 localSheetId="2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 localSheetId="2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 localSheetId="2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 localSheetId="2">#REF!</definedName>
    <definedName name="PENSIONES_POR_PAGAR">#REF!</definedName>
    <definedName name="pino" localSheetId="1">#REF!</definedName>
    <definedName name="pino" localSheetId="0">#REF!</definedName>
    <definedName name="pino" localSheetId="2">#REF!</definedName>
    <definedName name="pino">#REF!</definedName>
    <definedName name="PLANTAS_Y_DUCTOS" localSheetId="1">#REF!</definedName>
    <definedName name="PLANTAS_Y_DUCTOS" localSheetId="0">#REF!</definedName>
    <definedName name="PLANTAS_Y_DUCTOS" localSheetId="2">#REF!</definedName>
    <definedName name="PLANTAS_Y_DUCTOS">#REF!</definedName>
    <definedName name="PO" localSheetId="1">#REF!</definedName>
    <definedName name="PO" localSheetId="0">#REF!</definedName>
    <definedName name="PO" localSheetId="2">#REF!</definedName>
    <definedName name="PO">#REF!</definedName>
    <definedName name="PP" localSheetId="1">#REF!</definedName>
    <definedName name="PP" localSheetId="0">#REF!</definedName>
    <definedName name="PP" localSheetId="2">#REF!</definedName>
    <definedName name="PP">#REF!</definedName>
    <definedName name="PRESTAMOS_CONCEDIDOS" localSheetId="1">#REF!</definedName>
    <definedName name="PRESTAMOS_CONCEDIDOS" localSheetId="0">#REF!</definedName>
    <definedName name="PRESTAMOS_CONCEDIDOS" localSheetId="2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 localSheetId="2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 localSheetId="2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 localSheetId="2">#REF!</definedName>
    <definedName name="PRODUCTOS_EN_PROCESO">#REF!</definedName>
    <definedName name="PROVEEDORES" localSheetId="1">#REF!</definedName>
    <definedName name="PROVEEDORES" localSheetId="0">#REF!</definedName>
    <definedName name="PROVEEDORES" localSheetId="2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 localSheetId="2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 localSheetId="2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 localSheetId="2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 localSheetId="2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 localSheetId="2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 localSheetId="2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 localSheetId="2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 localSheetId="2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 localSheetId="2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 localSheetId="2">#REF!</definedName>
    <definedName name="PROVISION_PARA_SEGUROS">#REF!</definedName>
    <definedName name="PROVISIONES" localSheetId="1">#REF!</definedName>
    <definedName name="PROVISIONES" localSheetId="0">#REF!</definedName>
    <definedName name="PROVISIONES" localSheetId="2">#REF!</definedName>
    <definedName name="PROVISIONES">#REF!</definedName>
    <definedName name="PROVISIONES__CR" localSheetId="1">#REF!</definedName>
    <definedName name="PROVISIONES__CR" localSheetId="0">#REF!</definedName>
    <definedName name="PROVISIONES__CR" localSheetId="2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 localSheetId="2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 localSheetId="2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 localSheetId="2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 localSheetId="2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 localSheetId="2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 localSheetId="2">#REF!</definedName>
    <definedName name="RENTAS_PARAFISCALES">#REF!</definedName>
    <definedName name="RESERVAS" localSheetId="1">#REF!</definedName>
    <definedName name="RESERVAS" localSheetId="0">#REF!</definedName>
    <definedName name="RESERVAS" localSheetId="2">#REF!</definedName>
    <definedName name="RESERVAS">#REF!</definedName>
    <definedName name="RESPONSABILIDADES" localSheetId="1">#REF!</definedName>
    <definedName name="RESPONSABILIDADES" localSheetId="0">#REF!</definedName>
    <definedName name="RESPONSABILIDADES" localSheetId="2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 localSheetId="2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 localSheetId="2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 localSheetId="2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 localSheetId="2">#REF!</definedName>
    <definedName name="REVALORIZACION_HACIENDA_PUBLICA">#REF!</definedName>
    <definedName name="RR" localSheetId="1">#REF!</definedName>
    <definedName name="RR" localSheetId="0">#REF!</definedName>
    <definedName name="RR" localSheetId="2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 localSheetId="2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 localSheetId="2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 localSheetId="2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 localSheetId="2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 localSheetId="2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 localSheetId="2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 localSheetId="2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 localSheetId="2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 localSheetId="2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 localSheetId="2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 localSheetId="2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 localSheetId="2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 localSheetId="2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 localSheetId="2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 localSheetId="2">#REF!</definedName>
    <definedName name="SUPERAVIT_POR_VALORIZACION">#REF!</definedName>
    <definedName name="TERRENOS" localSheetId="1">#REF!</definedName>
    <definedName name="TERRENOS" localSheetId="0">#REF!</definedName>
    <definedName name="TERRENOS" localSheetId="2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 localSheetId="2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 localSheetId="2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 localSheetId="2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 localSheetId="2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 localSheetId="2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 localSheetId="2">#REF!</definedName>
    <definedName name="TRIBUTARIOS">#REF!</definedName>
    <definedName name="UJ" localSheetId="1">#REF!</definedName>
    <definedName name="UJ" localSheetId="0">#REF!</definedName>
    <definedName name="UJ" localSheetId="2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 localSheetId="2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 localSheetId="2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 localSheetId="2">#REF!</definedName>
    <definedName name="VIGENCIA_ANTERIOR">#REF!</definedName>
    <definedName name="YY" localSheetId="1">#REF!</definedName>
    <definedName name="YY" localSheetId="0">#REF!</definedName>
    <definedName name="YY" localSheetId="2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23" l="1"/>
  <c r="H14" i="23"/>
  <c r="H22" i="23"/>
  <c r="D28" i="23"/>
  <c r="F28" i="23"/>
  <c r="D35" i="23"/>
  <c r="F35" i="23"/>
  <c r="D36" i="23"/>
  <c r="F36" i="23"/>
  <c r="G59" i="22"/>
  <c r="G58" i="22"/>
  <c r="H58" i="22" s="1"/>
  <c r="F56" i="22"/>
  <c r="G54" i="22"/>
  <c r="H54" i="22" s="1"/>
  <c r="G53" i="22"/>
  <c r="H53" i="22" s="1"/>
  <c r="G52" i="22"/>
  <c r="H52" i="22" s="1"/>
  <c r="G51" i="22"/>
  <c r="H51" i="22" s="1"/>
  <c r="F48" i="22"/>
  <c r="D36" i="22"/>
  <c r="G36" i="22" s="1"/>
  <c r="H36" i="22" s="1"/>
  <c r="G40" i="22"/>
  <c r="H40" i="22" s="1"/>
  <c r="G39" i="22"/>
  <c r="H39" i="22" s="1"/>
  <c r="G38" i="22"/>
  <c r="H38" i="22" s="1"/>
  <c r="F36" i="22"/>
  <c r="G34" i="22"/>
  <c r="H34" i="22" s="1"/>
  <c r="G33" i="22"/>
  <c r="H33" i="22" s="1"/>
  <c r="G32" i="22"/>
  <c r="H32" i="22" s="1"/>
  <c r="G31" i="22"/>
  <c r="H31" i="22" s="1"/>
  <c r="G30" i="22"/>
  <c r="H30" i="22" s="1"/>
  <c r="G29" i="22"/>
  <c r="H29" i="22" s="1"/>
  <c r="G28" i="22"/>
  <c r="H28" i="22" s="1"/>
  <c r="F26" i="22"/>
  <c r="F24" i="22" s="1"/>
  <c r="D19" i="22"/>
  <c r="G21" i="22"/>
  <c r="H21" i="22" s="1"/>
  <c r="F19" i="22"/>
  <c r="G15" i="22"/>
  <c r="H15" i="22" s="1"/>
  <c r="G13" i="22"/>
  <c r="H13" i="22" s="1"/>
  <c r="G12" i="22"/>
  <c r="H12" i="22" s="1"/>
  <c r="F10" i="22"/>
  <c r="F17" i="22" s="1"/>
  <c r="D10" i="22"/>
  <c r="D17" i="22" s="1"/>
  <c r="O12" i="21"/>
  <c r="D12" i="21"/>
  <c r="G15" i="21"/>
  <c r="H15" i="21" s="1"/>
  <c r="P15" i="21"/>
  <c r="Q15" i="21" s="1"/>
  <c r="P16" i="21"/>
  <c r="Q16" i="21" s="1"/>
  <c r="F17" i="21"/>
  <c r="F12" i="21" s="1"/>
  <c r="P17" i="21"/>
  <c r="P18" i="21"/>
  <c r="Q18" i="21" s="1"/>
  <c r="D17" i="21"/>
  <c r="P19" i="21"/>
  <c r="Q19" i="21" s="1"/>
  <c r="P20" i="21"/>
  <c r="F21" i="21"/>
  <c r="O22" i="21"/>
  <c r="D21" i="21"/>
  <c r="G24" i="21"/>
  <c r="H24" i="21" s="1"/>
  <c r="M22" i="21"/>
  <c r="P22" i="21" s="1"/>
  <c r="Q22" i="21" s="1"/>
  <c r="G25" i="21"/>
  <c r="H25" i="21" s="1"/>
  <c r="D27" i="21"/>
  <c r="G27" i="21" s="1"/>
  <c r="H27" i="21" s="1"/>
  <c r="F27" i="21"/>
  <c r="G29" i="21"/>
  <c r="H29" i="21" s="1"/>
  <c r="G30" i="21"/>
  <c r="M28" i="21"/>
  <c r="O28" i="21"/>
  <c r="F33" i="21"/>
  <c r="O33" i="21"/>
  <c r="D33" i="21"/>
  <c r="G35" i="21"/>
  <c r="H35" i="21" s="1"/>
  <c r="M33" i="21"/>
  <c r="G36" i="21"/>
  <c r="H36" i="21" s="1"/>
  <c r="G37" i="21"/>
  <c r="H37" i="21" s="1"/>
  <c r="G38" i="21"/>
  <c r="H38" i="21" s="1"/>
  <c r="G39" i="21"/>
  <c r="H39" i="21" s="1"/>
  <c r="G40" i="21"/>
  <c r="H40" i="21" s="1"/>
  <c r="G41" i="21"/>
  <c r="H41" i="21" s="1"/>
  <c r="O41" i="21"/>
  <c r="O47" i="21" s="1"/>
  <c r="G42" i="21"/>
  <c r="H42" i="21" s="1"/>
  <c r="M41" i="21"/>
  <c r="F44" i="21"/>
  <c r="P44" i="21"/>
  <c r="Q44" i="21" s="1"/>
  <c r="P45" i="21"/>
  <c r="Q45" i="21" s="1"/>
  <c r="G46" i="21"/>
  <c r="H46" i="21"/>
  <c r="G47" i="21"/>
  <c r="H47" i="21" s="1"/>
  <c r="F51" i="21"/>
  <c r="O51" i="21"/>
  <c r="G52" i="21"/>
  <c r="H52" i="21"/>
  <c r="M51" i="21"/>
  <c r="P52" i="21"/>
  <c r="Q52" i="21" s="1"/>
  <c r="G53" i="21"/>
  <c r="H53" i="21" s="1"/>
  <c r="P53" i="21"/>
  <c r="Q53" i="21" s="1"/>
  <c r="D51" i="21"/>
  <c r="P54" i="21"/>
  <c r="Q54" i="21" s="1"/>
  <c r="E1524" i="21"/>
  <c r="E1531" i="21"/>
  <c r="E2079" i="21"/>
  <c r="H28" i="23" l="1"/>
  <c r="H12" i="23"/>
  <c r="H35" i="23"/>
  <c r="H30" i="23"/>
  <c r="H24" i="23"/>
  <c r="D56" i="22"/>
  <c r="G56" i="22" s="1"/>
  <c r="H56" i="22" s="1"/>
  <c r="G19" i="22"/>
  <c r="H19" i="22" s="1"/>
  <c r="G41" i="22"/>
  <c r="H41" i="22" s="1"/>
  <c r="F46" i="22"/>
  <c r="F61" i="22" s="1"/>
  <c r="D48" i="22"/>
  <c r="G48" i="22" s="1"/>
  <c r="H48" i="22" s="1"/>
  <c r="G17" i="22"/>
  <c r="H17" i="22" s="1"/>
  <c r="G22" i="22"/>
  <c r="H22" i="22" s="1"/>
  <c r="G10" i="22"/>
  <c r="H10" i="22" s="1"/>
  <c r="G44" i="22"/>
  <c r="H44" i="22" s="1"/>
  <c r="G50" i="22"/>
  <c r="H50" i="22" s="1"/>
  <c r="D26" i="22"/>
  <c r="D24" i="22" s="1"/>
  <c r="P33" i="21"/>
  <c r="Q33" i="21" s="1"/>
  <c r="O26" i="21"/>
  <c r="O10" i="21"/>
  <c r="F32" i="21"/>
  <c r="F10" i="21"/>
  <c r="F49" i="21" s="1"/>
  <c r="G21" i="21"/>
  <c r="H21" i="21" s="1"/>
  <c r="G17" i="21"/>
  <c r="G33" i="21"/>
  <c r="H33" i="21" s="1"/>
  <c r="D10" i="21"/>
  <c r="G12" i="21"/>
  <c r="H12" i="21" s="1"/>
  <c r="O37" i="21"/>
  <c r="O49" i="21" s="1"/>
  <c r="M26" i="21"/>
  <c r="P26" i="21" s="1"/>
  <c r="Q26" i="21" s="1"/>
  <c r="P28" i="21"/>
  <c r="Q28" i="21" s="1"/>
  <c r="P41" i="21"/>
  <c r="Q41" i="21" s="1"/>
  <c r="M47" i="21"/>
  <c r="P47" i="21" s="1"/>
  <c r="Q47" i="21" s="1"/>
  <c r="G19" i="21"/>
  <c r="M12" i="21"/>
  <c r="D44" i="21"/>
  <c r="G44" i="21" s="1"/>
  <c r="H44" i="21" s="1"/>
  <c r="G54" i="21"/>
  <c r="H54" i="21" s="1"/>
  <c r="P43" i="21"/>
  <c r="Q43" i="21" s="1"/>
  <c r="P35" i="21"/>
  <c r="Q35" i="21" s="1"/>
  <c r="G23" i="21"/>
  <c r="H23" i="21" s="1"/>
  <c r="P30" i="21"/>
  <c r="Q30" i="21" s="1"/>
  <c r="P24" i="21"/>
  <c r="Q24" i="21" s="1"/>
  <c r="G14" i="21"/>
  <c r="G26" i="22" l="1"/>
  <c r="H26" i="22" s="1"/>
  <c r="P12" i="21"/>
  <c r="Q12" i="21" s="1"/>
  <c r="M10" i="21"/>
  <c r="G10" i="21"/>
  <c r="H10" i="21" s="1"/>
  <c r="D32" i="21"/>
  <c r="G32" i="21" s="1"/>
  <c r="H32" i="21" s="1"/>
  <c r="G24" i="22" l="1"/>
  <c r="H24" i="22" s="1"/>
  <c r="D46" i="22"/>
  <c r="D49" i="21"/>
  <c r="P10" i="21"/>
  <c r="Q10" i="21" s="1"/>
  <c r="M37" i="21"/>
  <c r="G46" i="22" l="1"/>
  <c r="H46" i="22" s="1"/>
  <c r="D61" i="22"/>
  <c r="G61" i="22" s="1"/>
  <c r="H61" i="22" s="1"/>
  <c r="P37" i="21"/>
  <c r="Q37" i="21" s="1"/>
  <c r="M49" i="21"/>
  <c r="P49" i="21" s="1"/>
  <c r="Q49" i="21" s="1"/>
  <c r="G49" i="21"/>
  <c r="H49" i="21" s="1"/>
  <c r="S49" i="21" l="1"/>
</calcChain>
</file>

<file path=xl/sharedStrings.xml><?xml version="1.0" encoding="utf-8"?>
<sst xmlns="http://schemas.openxmlformats.org/spreadsheetml/2006/main" count="184" uniqueCount="141">
  <si>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</si>
  <si>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</si>
  <si>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</si>
  <si>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</si>
  <si>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</si>
  <si>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</si>
  <si>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</si>
  <si>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</si>
  <si>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</si>
  <si>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</si>
  <si>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</si>
  <si>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</si>
  <si>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</si>
  <si>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</si>
  <si>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</si>
  <si>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</si>
  <si>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</si>
  <si>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</si>
  <si>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</si>
  <si>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</si>
  <si>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</si>
  <si>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</si>
  <si>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</si>
  <si>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</si>
  <si>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</si>
  <si>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</si>
  <si>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</si>
  <si>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</si>
  <si>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</si>
  <si>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</si>
  <si>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</si>
  <si>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</si>
  <si>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</si>
  <si>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</si>
  <si>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</si>
  <si>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</si>
  <si>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</si>
  <si>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</si>
  <si>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</si>
  <si>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</si>
  <si>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</si>
  <si>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</si>
  <si>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</si>
  <si>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</si>
  <si>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</si>
  <si>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</si>
  <si>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</si>
  <si>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</si>
  <si>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</si>
  <si>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</si>
  <si>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</si>
  <si>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</si>
  <si>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</si>
  <si>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</si>
  <si>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</si>
  <si>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</si>
  <si>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</si>
  <si>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</si>
  <si>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</si>
  <si>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</si>
  <si>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</si>
  <si>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</si>
  <si>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</si>
  <si>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</si>
  <si>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CC 80390945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</si>
  <si>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</si>
  <si>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</si>
  <si>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</si>
  <si>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</si>
  <si>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</si>
  <si>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</si>
  <si>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</si>
  <si>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</si>
  <si>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</si>
  <si>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</si>
  <si>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</si>
  <si>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</si>
  <si>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</si>
  <si>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</si>
  <si>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</si>
  <si>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</si>
  <si>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</si>
  <si>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</si>
  <si>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</si>
  <si>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</si>
  <si>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</si>
  <si>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</si>
  <si>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</si>
  <si>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</si>
  <si>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</si>
  <si>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</si>
  <si>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PROVISIÓN LITIGIOS Y DEMANDAS</t>
  </si>
  <si>
    <t>TRANSFERENCIAS Y SUBVENCIONES</t>
  </si>
  <si>
    <t>FONDOS RECIBIDOS</t>
  </si>
  <si>
    <t>OPERACIONES SIN FLUJO DE EFECTIVO</t>
  </si>
  <si>
    <t>INGRESOS OPERACIONALES
VENTA DE SERVICIOS</t>
  </si>
  <si>
    <t>TRANSFERENCIAS DISTRITO
OPERACIONES INTERINSTITUCIONALES</t>
  </si>
  <si>
    <t>DÉFICIT OPERACIONAL</t>
  </si>
  <si>
    <t>SANCIONES</t>
  </si>
  <si>
    <t>HENRY RODRÍGUEZ SOSA</t>
  </si>
  <si>
    <t>CC 19327055</t>
  </si>
  <si>
    <t>Director</t>
  </si>
  <si>
    <t>ANGEL FLÓREZ VENEGAS</t>
  </si>
  <si>
    <t>26</t>
  </si>
  <si>
    <t>25</t>
  </si>
  <si>
    <t>14</t>
  </si>
  <si>
    <t>27</t>
  </si>
  <si>
    <t>23</t>
  </si>
  <si>
    <t>10</t>
  </si>
  <si>
    <t>22</t>
  </si>
  <si>
    <t>16</t>
  </si>
  <si>
    <t>7</t>
  </si>
  <si>
    <t>EMPRESAS PÚBLICAS SOCIETARIAS</t>
  </si>
  <si>
    <t>6</t>
  </si>
  <si>
    <t>INVERSIONES E INSTRUMENTOS DERIVADOS</t>
  </si>
  <si>
    <t>21</t>
  </si>
  <si>
    <t>5</t>
  </si>
  <si>
    <t>Nota</t>
  </si>
  <si>
    <t>A 31 DE DICIEMBRE DE 2020</t>
  </si>
  <si>
    <t>DEL 01 DE ENERO AL 31 DE DICIEMBRE DE 2020</t>
  </si>
  <si>
    <t>28</t>
  </si>
  <si>
    <t>30</t>
  </si>
  <si>
    <t xml:space="preserve"> UTILIDAD EN VENTAS</t>
  </si>
  <si>
    <t>29</t>
  </si>
  <si>
    <t>DETERIORO DE CUENTAS POR COBRAR</t>
  </si>
  <si>
    <t>REVERSIÓN DE LAS PÉRDIDAS POR DETERIORO DE VALOR</t>
  </si>
  <si>
    <t>DÉFICIT DEL EJERCICIO</t>
  </si>
  <si>
    <t>T.P. 44786-T</t>
  </si>
  <si>
    <t>Contador</t>
  </si>
  <si>
    <t>TOTAL SIN VARIACION</t>
  </si>
  <si>
    <t>FACTORES SIN VARIACION PATRIMONIAL</t>
  </si>
  <si>
    <t>TOTAL DISMINUCIONES</t>
  </si>
  <si>
    <t>FACTORES DE DISMINUCIÓN PATRIMONIAL</t>
  </si>
  <si>
    <t>TOTAL INCREMENTOS</t>
  </si>
  <si>
    <t>FACTORES DE INCREMENTO PATRIMONIAL</t>
  </si>
  <si>
    <t>VARIACION</t>
  </si>
  <si>
    <t>DETALLE DE LAS VARIACIONES PATRIMONIALES</t>
  </si>
  <si>
    <t>Saldo del patrimonio a 31 de diciembre de 2020</t>
  </si>
  <si>
    <t>Variaciones patrimoniales durante el periodo</t>
  </si>
  <si>
    <t>Saldo del patrimonio a 31 de diciembre de 2019</t>
  </si>
  <si>
    <t>ESTADO DE CAMBIOS EN EL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</si>
</sst>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[$$-240A]\ #,##0"/>
    <numFmt numFmtId="166" formatCode="0.0%"/>
    <numFmt numFmtId="167" formatCode="&quot;Saldo del patrimonio a&quot;\ mmmm\ &quot;de&quot;\ d\ &quot;de&quot;\ yyyy"/>
  </numFmts>
  <fonts count="69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6"/>
      <color theme="0"/>
      <name val="Arial"/>
      <family val="2"/>
    </font>
    <font>
      <b/>
      <sz val="16"/>
      <color indexed="8"/>
      <name val="Arial"/>
      <family val="2"/>
    </font>
    <font>
      <b/>
      <sz val="16"/>
      <color theme="0"/>
      <name val="Arial"/>
      <family val="2"/>
    </font>
    <font>
      <sz val="16"/>
      <name val="Arial Narrow"/>
      <family val="2"/>
    </font>
    <font>
      <sz val="12"/>
      <name val="Arial Narrow"/>
      <family val="2"/>
    </font>
    <font>
      <sz val="12"/>
      <color indexed="18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6"/>
      <color indexed="18"/>
      <name val="Arial Narrow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b/>
      <sz val="16"/>
      <color theme="1"/>
      <name val="Arial"/>
      <family val="2"/>
    </font>
    <font>
      <b/>
      <sz val="16"/>
      <color theme="1"/>
      <name val="Arial Narrow"/>
      <family val="2"/>
    </font>
    <font>
      <b/>
      <i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1" fillId="0" borderId="0"/>
    <xf numFmtId="0" fontId="54" fillId="0" borderId="0"/>
    <xf numFmtId="0" fontId="1" fillId="0" borderId="0"/>
    <xf numFmtId="0" fontId="1" fillId="0" borderId="0"/>
  </cellStyleXfs>
  <cellXfs count="332">
    <xf numFmtId="0" fontId="0" fillId="0" borderId="0" xfId="0"/>
    <xf numFmtId="9" fontId="6" fillId="4" borderId="0" xfId="1" applyFont="1" applyFill="1" applyBorder="1" applyAlignment="1">
      <alignment horizontal="right"/>
    </xf>
    <xf numFmtId="9" fontId="4" fillId="3" borderId="0" xfId="1" applyNumberFormat="1" applyFont="1" applyFill="1" applyBorder="1"/>
    <xf numFmtId="9" fontId="6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1" fillId="4" borderId="0" xfId="1" applyNumberFormat="1" applyFont="1" applyFill="1" applyBorder="1" applyAlignment="1" applyProtection="1">
      <alignment vertical="center"/>
    </xf>
    <xf numFmtId="9" fontId="8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9" fontId="4" fillId="4" borderId="0" xfId="1" applyFont="1" applyFill="1" applyBorder="1" applyAlignment="1">
      <alignment horizontal="right"/>
    </xf>
    <xf numFmtId="166" fontId="4" fillId="4" borderId="0" xfId="1" applyNumberFormat="1" applyFont="1" applyFill="1" applyBorder="1" applyAlignment="1">
      <alignment horizontal="right"/>
    </xf>
    <xf numFmtId="0" fontId="0" fillId="6" borderId="0" xfId="0" applyFill="1" applyBorder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0" fillId="3" borderId="0" xfId="0" applyFill="1" applyBorder="1"/>
    <xf numFmtId="49" fontId="26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0" fillId="6" borderId="0" xfId="0" applyFill="1" applyBorder="1" applyProtection="1"/>
    <xf numFmtId="0" fontId="0" fillId="3" borderId="0" xfId="0" applyFill="1" applyBorder="1" applyProtection="1"/>
    <xf numFmtId="49" fontId="26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19" fillId="6" borderId="0" xfId="0" applyFont="1" applyFill="1" applyBorder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" fontId="21" fillId="6" borderId="0" xfId="0" applyNumberFormat="1" applyFont="1" applyFill="1" applyBorder="1" applyProtection="1">
      <protection locked="0"/>
    </xf>
    <xf numFmtId="4" fontId="21" fillId="3" borderId="0" xfId="0" applyNumberFormat="1" applyFont="1" applyFill="1" applyBorder="1" applyProtection="1">
      <protection locked="0"/>
    </xf>
    <xf numFmtId="49" fontId="24" fillId="6" borderId="0" xfId="0" quotePrefix="1" applyNumberFormat="1" applyFont="1" applyFill="1" applyBorder="1" applyAlignment="1" applyProtection="1">
      <alignment horizontal="center"/>
      <protection locked="0"/>
    </xf>
    <xf numFmtId="0" fontId="23" fillId="6" borderId="0" xfId="0" quotePrefix="1" applyFont="1" applyFill="1" applyBorder="1" applyAlignment="1" applyProtection="1">
      <alignment horizontal="left"/>
      <protection locked="0"/>
    </xf>
    <xf numFmtId="0" fontId="12" fillId="6" borderId="0" xfId="0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2" fillId="3" borderId="0" xfId="0" applyNumberFormat="1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Continuous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3" fontId="9" fillId="6" borderId="0" xfId="0" applyNumberFormat="1" applyFont="1" applyFill="1" applyBorder="1" applyAlignment="1" applyProtection="1">
      <alignment horizontal="right"/>
      <protection locked="0"/>
    </xf>
    <xf numFmtId="0" fontId="8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3" fontId="14" fillId="4" borderId="0" xfId="0" applyNumberFormat="1" applyFont="1" applyFill="1" applyBorder="1"/>
    <xf numFmtId="49" fontId="16" fillId="4" borderId="0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horizontal="left"/>
    </xf>
    <xf numFmtId="49" fontId="7" fillId="6" borderId="0" xfId="0" applyNumberFormat="1" applyFont="1" applyFill="1" applyBorder="1" applyAlignment="1" applyProtection="1">
      <protection locked="0"/>
    </xf>
    <xf numFmtId="49" fontId="15" fillId="6" borderId="0" xfId="0" applyNumberFormat="1" applyFont="1" applyFill="1" applyBorder="1" applyAlignment="1" applyProtection="1">
      <protection locked="0"/>
    </xf>
    <xf numFmtId="3" fontId="6" fillId="4" borderId="0" xfId="0" applyNumberFormat="1" applyFont="1" applyFill="1" applyBorder="1"/>
    <xf numFmtId="0" fontId="6" fillId="0" borderId="0" xfId="0" applyFont="1" applyBorder="1"/>
    <xf numFmtId="49" fontId="10" fillId="0" borderId="0" xfId="0" applyNumberFormat="1" applyFont="1" applyFill="1" applyAlignment="1">
      <alignment horizontal="center"/>
    </xf>
    <xf numFmtId="0" fontId="6" fillId="0" borderId="0" xfId="0" applyFont="1"/>
    <xf numFmtId="3" fontId="7" fillId="4" borderId="0" xfId="0" applyNumberFormat="1" applyFont="1" applyFill="1" applyBorder="1" applyAlignment="1">
      <alignment horizontal="right"/>
    </xf>
    <xf numFmtId="3" fontId="10" fillId="4" borderId="0" xfId="0" applyNumberFormat="1" applyFont="1" applyFill="1" applyBorder="1" applyProtection="1"/>
    <xf numFmtId="0" fontId="6" fillId="3" borderId="0" xfId="0" applyFont="1" applyFill="1" applyBorder="1" applyProtection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8" fillId="4" borderId="0" xfId="0" applyNumberFormat="1" applyFont="1" applyFill="1" applyBorder="1"/>
    <xf numFmtId="49" fontId="6" fillId="0" borderId="0" xfId="0" applyNumberFormat="1" applyFont="1" applyAlignment="1">
      <alignment horizontal="center"/>
    </xf>
    <xf numFmtId="10" fontId="4" fillId="4" borderId="0" xfId="1" applyNumberFormat="1" applyFont="1" applyFill="1" applyBorder="1" applyAlignment="1">
      <alignment horizontal="right"/>
    </xf>
    <xf numFmtId="49" fontId="10" fillId="0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>
      <protection locked="0"/>
    </xf>
    <xf numFmtId="49" fontId="10" fillId="4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4" borderId="0" xfId="0" applyNumberFormat="1" applyFont="1" applyFill="1" applyBorder="1" applyAlignment="1">
      <alignment horizontal="center"/>
    </xf>
    <xf numFmtId="3" fontId="7" fillId="4" borderId="0" xfId="0" applyNumberFormat="1" applyFont="1" applyFill="1" applyBorder="1" applyProtection="1"/>
    <xf numFmtId="49" fontId="9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3" fontId="6" fillId="4" borderId="0" xfId="0" applyNumberFormat="1" applyFont="1" applyFill="1" applyBorder="1" applyProtection="1"/>
    <xf numFmtId="49" fontId="10" fillId="0" borderId="0" xfId="0" applyNumberFormat="1" applyFont="1" applyAlignment="1">
      <alignment horizontal="center"/>
    </xf>
    <xf numFmtId="165" fontId="12" fillId="3" borderId="0" xfId="0" applyNumberFormat="1" applyFont="1" applyFill="1" applyBorder="1"/>
    <xf numFmtId="165" fontId="9" fillId="4" borderId="11" xfId="0" applyNumberFormat="1" applyFont="1" applyFill="1" applyBorder="1" applyProtection="1"/>
    <xf numFmtId="49" fontId="53" fillId="0" borderId="0" xfId="0" applyNumberFormat="1" applyFont="1" applyFill="1" applyBorder="1" applyAlignment="1">
      <alignment horizontal="center"/>
    </xf>
    <xf numFmtId="0" fontId="9" fillId="4" borderId="0" xfId="0" applyFont="1" applyFill="1" applyBorder="1"/>
    <xf numFmtId="3" fontId="9" fillId="4" borderId="0" xfId="0" applyNumberFormat="1" applyFont="1" applyFill="1" applyBorder="1" applyAlignment="1">
      <alignment horizontal="right"/>
    </xf>
    <xf numFmtId="166" fontId="8" fillId="4" borderId="0" xfId="1" applyNumberFormat="1" applyFont="1" applyFill="1" applyBorder="1" applyAlignment="1">
      <alignment horizontal="right"/>
    </xf>
    <xf numFmtId="0" fontId="8" fillId="3" borderId="0" xfId="0" applyFont="1" applyFill="1" applyBorder="1" applyProtection="1"/>
    <xf numFmtId="0" fontId="8" fillId="3" borderId="0" xfId="0" applyFont="1" applyFill="1" applyAlignment="1">
      <alignment horizontal="left"/>
    </xf>
    <xf numFmtId="0" fontId="12" fillId="3" borderId="0" xfId="0" applyFont="1" applyFill="1" applyBorder="1"/>
    <xf numFmtId="165" fontId="9" fillId="4" borderId="0" xfId="0" applyNumberFormat="1" applyFont="1" applyFill="1" applyBorder="1" applyProtection="1"/>
    <xf numFmtId="165" fontId="9" fillId="4" borderId="0" xfId="0" applyNumberFormat="1" applyFont="1" applyFill="1" applyBorder="1"/>
    <xf numFmtId="49" fontId="9" fillId="0" borderId="0" xfId="0" applyNumberFormat="1" applyFont="1" applyFill="1" applyBorder="1" applyAlignment="1">
      <alignment horizontal="center"/>
    </xf>
    <xf numFmtId="0" fontId="8" fillId="0" borderId="0" xfId="0" applyFont="1"/>
    <xf numFmtId="3" fontId="9" fillId="4" borderId="0" xfId="0" applyNumberFormat="1" applyFont="1" applyFill="1" applyBorder="1" applyProtection="1"/>
    <xf numFmtId="0" fontId="8" fillId="0" borderId="0" xfId="0" applyFont="1" applyBorder="1"/>
    <xf numFmtId="49" fontId="8" fillId="0" borderId="0" xfId="0" applyNumberFormat="1" applyFont="1" applyAlignment="1">
      <alignment horizontal="center"/>
    </xf>
    <xf numFmtId="165" fontId="9" fillId="4" borderId="10" xfId="0" applyNumberFormat="1" applyFont="1" applyFill="1" applyBorder="1"/>
    <xf numFmtId="3" fontId="8" fillId="4" borderId="0" xfId="0" applyNumberFormat="1" applyFont="1" applyFill="1" applyBorder="1" applyProtection="1"/>
    <xf numFmtId="3" fontId="8" fillId="4" borderId="9" xfId="0" applyNumberFormat="1" applyFont="1" applyFill="1" applyBorder="1" applyProtection="1">
      <protection locked="0"/>
    </xf>
    <xf numFmtId="49" fontId="8" fillId="4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Alignment="1">
      <alignment horizontal="center"/>
    </xf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3" fontId="9" fillId="4" borderId="0" xfId="0" applyNumberFormat="1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/>
    <xf numFmtId="0" fontId="11" fillId="3" borderId="0" xfId="0" applyFont="1" applyFill="1" applyBorder="1"/>
    <xf numFmtId="0" fontId="5" fillId="3" borderId="0" xfId="0" applyFont="1" applyFill="1" applyBorder="1"/>
    <xf numFmtId="0" fontId="4" fillId="3" borderId="0" xfId="0" applyFont="1" applyFill="1" applyBorder="1"/>
    <xf numFmtId="3" fontId="8" fillId="6" borderId="0" xfId="0" applyNumberFormat="1" applyFont="1" applyFill="1" applyBorder="1"/>
    <xf numFmtId="0" fontId="0" fillId="5" borderId="0" xfId="0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3" fontId="8" fillId="4" borderId="0" xfId="0" applyNumberFormat="1" applyFont="1" applyFill="1" applyBorder="1" applyAlignment="1" applyProtection="1">
      <alignment horizontal="right"/>
    </xf>
    <xf numFmtId="1" fontId="8" fillId="4" borderId="0" xfId="0" applyNumberFormat="1" applyFont="1" applyFill="1" applyBorder="1" applyAlignment="1">
      <alignment horizontal="left"/>
    </xf>
    <xf numFmtId="0" fontId="9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64" fontId="9" fillId="4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49" fontId="7" fillId="4" borderId="0" xfId="0" applyNumberFormat="1" applyFont="1" applyFill="1" applyAlignment="1">
      <alignment horizontal="center"/>
    </xf>
    <xf numFmtId="0" fontId="8" fillId="4" borderId="0" xfId="0" applyFont="1" applyFill="1" applyBorder="1"/>
    <xf numFmtId="0" fontId="8" fillId="4" borderId="0" xfId="0" applyFont="1" applyFill="1"/>
    <xf numFmtId="0" fontId="2" fillId="4" borderId="0" xfId="0" applyFont="1" applyFill="1" applyAlignment="1">
      <alignment horizontal="left"/>
    </xf>
    <xf numFmtId="0" fontId="9" fillId="4" borderId="0" xfId="0" applyFont="1" applyFill="1" applyBorder="1" applyAlignment="1">
      <alignment horizontal="center"/>
    </xf>
    <xf numFmtId="49" fontId="52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 applyProtection="1">
      <alignment horizontal="center"/>
    </xf>
    <xf numFmtId="49" fontId="52" fillId="4" borderId="0" xfId="0" applyNumberFormat="1" applyFont="1" applyFill="1" applyAlignment="1">
      <alignment horizontal="center"/>
    </xf>
    <xf numFmtId="0" fontId="27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0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 vertical="center"/>
    </xf>
    <xf numFmtId="164" fontId="28" fillId="4" borderId="0" xfId="0" applyNumberFormat="1" applyFont="1" applyFill="1" applyBorder="1" applyAlignment="1" applyProtection="1">
      <alignment horizontal="center"/>
    </xf>
    <xf numFmtId="0" fontId="29" fillId="3" borderId="0" xfId="0" applyFont="1" applyFill="1" applyBorder="1"/>
    <xf numFmtId="0" fontId="28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165" fontId="30" fillId="4" borderId="0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31" fillId="4" borderId="0" xfId="0" applyNumberFormat="1" applyFont="1" applyFill="1" applyBorder="1" applyAlignment="1" applyProtection="1">
      <alignment vertical="center"/>
    </xf>
    <xf numFmtId="3" fontId="32" fillId="6" borderId="0" xfId="0" applyNumberFormat="1" applyFont="1" applyFill="1" applyAlignment="1" applyProtection="1">
      <alignment vertical="center"/>
    </xf>
    <xf numFmtId="0" fontId="33" fillId="3" borderId="0" xfId="0" applyFont="1" applyFill="1" applyBorder="1"/>
    <xf numFmtId="3" fontId="33" fillId="3" borderId="0" xfId="0" applyNumberFormat="1" applyFont="1" applyFill="1" applyBorder="1"/>
    <xf numFmtId="0" fontId="23" fillId="3" borderId="0" xfId="0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Protection="1"/>
    <xf numFmtId="0" fontId="31" fillId="3" borderId="0" xfId="0" applyFont="1" applyFill="1" applyBorder="1" applyProtection="1">
      <protection locked="0"/>
    </xf>
    <xf numFmtId="0" fontId="31" fillId="4" borderId="0" xfId="0" applyFont="1" applyFill="1" applyBorder="1" applyAlignment="1">
      <alignment horizontal="left"/>
    </xf>
    <xf numFmtId="49" fontId="31" fillId="4" borderId="0" xfId="0" applyNumberFormat="1" applyFont="1" applyFill="1" applyBorder="1" applyAlignment="1">
      <alignment horizontal="center"/>
    </xf>
    <xf numFmtId="0" fontId="31" fillId="3" borderId="0" xfId="0" applyFont="1" applyFill="1" applyBorder="1" applyAlignment="1" applyProtection="1">
      <alignment vertical="center"/>
      <protection locked="0"/>
    </xf>
    <xf numFmtId="0" fontId="34" fillId="3" borderId="0" xfId="0" applyFont="1" applyFill="1" applyBorder="1"/>
    <xf numFmtId="3" fontId="31" fillId="4" borderId="0" xfId="0" applyNumberFormat="1" applyFont="1" applyFill="1" applyBorder="1" applyProtection="1"/>
    <xf numFmtId="49" fontId="28" fillId="3" borderId="0" xfId="0" applyNumberFormat="1" applyFont="1" applyFill="1" applyBorder="1" applyAlignment="1">
      <alignment horizontal="center" vertical="center"/>
    </xf>
    <xf numFmtId="0" fontId="28" fillId="3" borderId="0" xfId="0" applyFont="1" applyFill="1"/>
    <xf numFmtId="3" fontId="28" fillId="3" borderId="0" xfId="0" applyNumberFormat="1" applyFont="1" applyFill="1"/>
    <xf numFmtId="3" fontId="35" fillId="3" borderId="0" xfId="0" applyNumberFormat="1" applyFont="1" applyFill="1" applyBorder="1"/>
    <xf numFmtId="0" fontId="23" fillId="4" borderId="0" xfId="0" applyFont="1" applyFill="1" applyBorder="1" applyAlignment="1">
      <alignment horizontal="left"/>
    </xf>
    <xf numFmtId="49" fontId="23" fillId="4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Alignment="1" applyProtection="1">
      <alignment vertical="center"/>
    </xf>
    <xf numFmtId="3" fontId="31" fillId="4" borderId="9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left" vertical="center"/>
    </xf>
    <xf numFmtId="49" fontId="12" fillId="4" borderId="0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left" vertical="center" wrapText="1"/>
    </xf>
    <xf numFmtId="3" fontId="31" fillId="4" borderId="9" xfId="0" applyNumberFormat="1" applyFont="1" applyFill="1" applyBorder="1" applyProtection="1"/>
    <xf numFmtId="0" fontId="23" fillId="3" borderId="0" xfId="0" applyFont="1" applyFill="1"/>
    <xf numFmtId="0" fontId="31" fillId="3" borderId="0" xfId="0" applyFont="1" applyFill="1" applyBorder="1" applyAlignment="1">
      <alignment horizontal="left"/>
    </xf>
    <xf numFmtId="49" fontId="31" fillId="3" borderId="0" xfId="0" applyNumberFormat="1" applyFont="1" applyFill="1" applyBorder="1" applyAlignment="1">
      <alignment horizontal="center"/>
    </xf>
    <xf numFmtId="3" fontId="31" fillId="3" borderId="0" xfId="0" applyNumberFormat="1" applyFont="1" applyFill="1" applyBorder="1" applyProtection="1"/>
    <xf numFmtId="0" fontId="36" fillId="4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Alignment="1" applyProtection="1">
      <alignment vertical="center"/>
    </xf>
    <xf numFmtId="0" fontId="31" fillId="3" borderId="0" xfId="0" applyFont="1" applyFill="1" applyBorder="1"/>
    <xf numFmtId="0" fontId="36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/>
    </xf>
    <xf numFmtId="0" fontId="31" fillId="3" borderId="0" xfId="0" applyFont="1" applyFill="1"/>
    <xf numFmtId="49" fontId="31" fillId="3" borderId="0" xfId="0" applyNumberFormat="1" applyFont="1" applyFill="1" applyAlignment="1">
      <alignment horizontal="center"/>
    </xf>
    <xf numFmtId="3" fontId="23" fillId="4" borderId="9" xfId="0" applyNumberFormat="1" applyFont="1" applyFill="1" applyBorder="1" applyAlignment="1" applyProtection="1">
      <alignment vertical="center"/>
    </xf>
    <xf numFmtId="3" fontId="42" fillId="6" borderId="0" xfId="0" applyNumberFormat="1" applyFont="1" applyFill="1" applyAlignment="1" applyProtection="1">
      <alignment vertical="center"/>
    </xf>
    <xf numFmtId="49" fontId="28" fillId="4" borderId="0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 applyProtection="1">
      <alignment vertical="center"/>
    </xf>
    <xf numFmtId="0" fontId="38" fillId="3" borderId="0" xfId="0" applyFont="1" applyFill="1" applyProtection="1">
      <protection locked="0"/>
    </xf>
    <xf numFmtId="3" fontId="38" fillId="3" borderId="0" xfId="0" applyNumberFormat="1" applyFont="1" applyFill="1" applyProtection="1">
      <protection locked="0"/>
    </xf>
    <xf numFmtId="0" fontId="31" fillId="3" borderId="0" xfId="0" applyFont="1" applyFill="1" applyAlignment="1">
      <alignment horizontal="centerContinuous"/>
    </xf>
    <xf numFmtId="49" fontId="39" fillId="3" borderId="0" xfId="0" applyNumberFormat="1" applyFont="1" applyFill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Protection="1">
      <protection locked="0"/>
    </xf>
    <xf numFmtId="0" fontId="39" fillId="3" borderId="0" xfId="0" applyFont="1" applyFill="1" applyProtection="1">
      <protection locked="0"/>
    </xf>
    <xf numFmtId="0" fontId="31" fillId="3" borderId="0" xfId="0" applyFont="1" applyFill="1" applyAlignment="1" applyProtection="1">
      <alignment horizontal="left"/>
      <protection locked="0"/>
    </xf>
    <xf numFmtId="49" fontId="39" fillId="3" borderId="0" xfId="0" applyNumberFormat="1" applyFont="1" applyFill="1" applyAlignment="1" applyProtection="1">
      <alignment horizontal="center"/>
      <protection locked="0"/>
    </xf>
    <xf numFmtId="0" fontId="23" fillId="6" borderId="0" xfId="0" applyFont="1" applyFill="1" applyBorder="1" applyAlignment="1" applyProtection="1">
      <alignment horizontal="center"/>
      <protection locked="0"/>
    </xf>
    <xf numFmtId="49" fontId="40" fillId="6" borderId="0" xfId="0" applyNumberFormat="1" applyFont="1" applyFill="1" applyBorder="1" applyAlignment="1" applyProtection="1">
      <alignment horizontal="center"/>
      <protection locked="0"/>
    </xf>
    <xf numFmtId="49" fontId="32" fillId="6" borderId="0" xfId="0" applyNumberFormat="1" applyFont="1" applyFill="1" applyBorder="1" applyAlignment="1" applyProtection="1">
      <protection locked="0"/>
    </xf>
    <xf numFmtId="49" fontId="41" fillId="6" borderId="0" xfId="0" applyNumberFormat="1" applyFont="1" applyFill="1" applyBorder="1" applyAlignment="1" applyProtection="1">
      <protection locked="0"/>
    </xf>
    <xf numFmtId="0" fontId="13" fillId="3" borderId="0" xfId="0" applyFont="1" applyFill="1" applyBorder="1"/>
    <xf numFmtId="0" fontId="42" fillId="3" borderId="0" xfId="0" applyFont="1" applyFill="1" applyBorder="1"/>
    <xf numFmtId="0" fontId="13" fillId="0" borderId="0" xfId="0" applyFont="1"/>
    <xf numFmtId="49" fontId="42" fillId="6" borderId="0" xfId="0" applyNumberFormat="1" applyFont="1" applyFill="1" applyBorder="1" applyAlignment="1" applyProtection="1">
      <protection locked="0"/>
    </xf>
    <xf numFmtId="49" fontId="43" fillId="6" borderId="0" xfId="0" applyNumberFormat="1" applyFont="1" applyFill="1" applyBorder="1" applyAlignment="1" applyProtection="1"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Continuous"/>
      <protection locked="0"/>
    </xf>
    <xf numFmtId="0" fontId="31" fillId="6" borderId="0" xfId="0" applyFont="1" applyFill="1" applyBorder="1" applyAlignment="1" applyProtection="1">
      <alignment horizontal="centerContinuous"/>
      <protection locked="0"/>
    </xf>
    <xf numFmtId="49" fontId="44" fillId="6" borderId="0" xfId="0" applyNumberFormat="1" applyFont="1" applyFill="1" applyBorder="1" applyAlignment="1" applyProtection="1">
      <alignment horizontal="center"/>
      <protection locked="0"/>
    </xf>
    <xf numFmtId="0" fontId="39" fillId="3" borderId="0" xfId="0" applyFont="1" applyFill="1" applyBorder="1"/>
    <xf numFmtId="49" fontId="44" fillId="3" borderId="0" xfId="0" applyNumberFormat="1" applyFont="1" applyFill="1" applyAlignment="1" applyProtection="1">
      <alignment horizontal="center"/>
      <protection locked="0"/>
    </xf>
    <xf numFmtId="0" fontId="45" fillId="3" borderId="0" xfId="0" quotePrefix="1" applyFont="1" applyFill="1" applyBorder="1" applyAlignment="1">
      <alignment horizontal="left"/>
    </xf>
    <xf numFmtId="0" fontId="46" fillId="3" borderId="0" xfId="0" applyFont="1" applyFill="1" applyBorder="1"/>
    <xf numFmtId="49" fontId="47" fillId="3" borderId="0" xfId="0" applyNumberFormat="1" applyFont="1" applyFill="1" applyBorder="1" applyAlignment="1">
      <alignment horizontal="center"/>
    </xf>
    <xf numFmtId="0" fontId="34" fillId="3" borderId="0" xfId="0" applyFont="1" applyFill="1" applyBorder="1" applyProtection="1"/>
    <xf numFmtId="0" fontId="34" fillId="3" borderId="0" xfId="0" applyFont="1" applyFill="1" applyBorder="1" applyAlignment="1">
      <alignment horizontal="left"/>
    </xf>
    <xf numFmtId="49" fontId="44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Continuous"/>
    </xf>
    <xf numFmtId="49" fontId="24" fillId="3" borderId="0" xfId="0" applyNumberFormat="1" applyFont="1" applyFill="1" applyBorder="1" applyAlignment="1">
      <alignment horizontal="center"/>
    </xf>
    <xf numFmtId="0" fontId="48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Continuous"/>
    </xf>
    <xf numFmtId="49" fontId="49" fillId="3" borderId="0" xfId="0" applyNumberFormat="1" applyFont="1" applyFill="1" applyBorder="1" applyAlignment="1">
      <alignment horizontal="center"/>
    </xf>
    <xf numFmtId="0" fontId="48" fillId="3" borderId="0" xfId="0" applyFont="1" applyFill="1" applyBorder="1" applyProtection="1"/>
    <xf numFmtId="0" fontId="48" fillId="3" borderId="0" xfId="0" applyFont="1" applyFill="1" applyBorder="1"/>
    <xf numFmtId="0" fontId="50" fillId="3" borderId="0" xfId="0" applyFont="1" applyFill="1" applyBorder="1"/>
    <xf numFmtId="0" fontId="0" fillId="3" borderId="0" xfId="0" applyFill="1" applyBorder="1" applyAlignment="1">
      <alignment horizontal="left"/>
    </xf>
    <xf numFmtId="0" fontId="1" fillId="0" borderId="0" xfId="4" applyProtection="1"/>
    <xf numFmtId="0" fontId="1" fillId="0" borderId="0" xfId="4" applyAlignment="1" applyProtection="1">
      <alignment horizontal="right"/>
    </xf>
    <xf numFmtId="0" fontId="1" fillId="0" borderId="0" xfId="4" applyAlignment="1" applyProtection="1">
      <alignment horizontal="center"/>
    </xf>
    <xf numFmtId="0" fontId="1" fillId="6" borderId="0" xfId="4" applyFont="1" applyFill="1" applyProtection="1"/>
    <xf numFmtId="0" fontId="1" fillId="6" borderId="0" xfId="4" applyFont="1" applyFill="1" applyAlignment="1" applyProtection="1">
      <alignment horizontal="right"/>
    </xf>
    <xf numFmtId="0" fontId="13" fillId="0" borderId="0" xfId="4" applyFont="1" applyProtection="1"/>
    <xf numFmtId="0" fontId="13" fillId="6" borderId="0" xfId="4" applyFont="1" applyFill="1" applyProtection="1"/>
    <xf numFmtId="0" fontId="13" fillId="6" borderId="0" xfId="4" applyFont="1" applyFill="1" applyAlignment="1" applyProtection="1">
      <alignment horizontal="right"/>
    </xf>
    <xf numFmtId="0" fontId="12" fillId="6" borderId="0" xfId="4" applyFont="1" applyFill="1" applyProtection="1"/>
    <xf numFmtId="0" fontId="12" fillId="6" borderId="0" xfId="4" applyFont="1" applyFill="1" applyAlignment="1" applyProtection="1">
      <alignment horizontal="right"/>
    </xf>
    <xf numFmtId="0" fontId="12" fillId="0" borderId="0" xfId="4" applyFont="1" applyProtection="1"/>
    <xf numFmtId="0" fontId="12" fillId="6" borderId="0" xfId="4" applyFont="1" applyFill="1" applyAlignment="1" applyProtection="1"/>
    <xf numFmtId="0" fontId="4" fillId="0" borderId="0" xfId="4" applyFont="1" applyAlignment="1" applyProtection="1">
      <alignment horizontal="center"/>
    </xf>
    <xf numFmtId="3" fontId="1" fillId="6" borderId="0" xfId="4" applyNumberFormat="1" applyFont="1" applyFill="1" applyProtection="1"/>
    <xf numFmtId="0" fontId="4" fillId="6" borderId="0" xfId="4" applyFont="1" applyFill="1" applyProtection="1"/>
    <xf numFmtId="0" fontId="4" fillId="6" borderId="0" xfId="4" applyFont="1" applyFill="1" applyAlignment="1" applyProtection="1">
      <alignment horizontal="right"/>
    </xf>
    <xf numFmtId="3" fontId="36" fillId="6" borderId="0" xfId="4" applyNumberFormat="1" applyFont="1" applyFill="1" applyBorder="1" applyAlignment="1" applyProtection="1">
      <alignment horizontal="centerContinuous"/>
    </xf>
    <xf numFmtId="0" fontId="55" fillId="6" borderId="0" xfId="4" applyFont="1" applyFill="1" applyAlignment="1" applyProtection="1">
      <alignment horizontal="right"/>
    </xf>
    <xf numFmtId="0" fontId="5" fillId="6" borderId="0" xfId="4" applyFont="1" applyFill="1" applyProtection="1"/>
    <xf numFmtId="3" fontId="5" fillId="6" borderId="9" xfId="4" applyNumberFormat="1" applyFont="1" applyFill="1" applyBorder="1" applyProtection="1"/>
    <xf numFmtId="0" fontId="56" fillId="6" borderId="0" xfId="4" applyFont="1" applyFill="1" applyProtection="1"/>
    <xf numFmtId="0" fontId="56" fillId="6" borderId="0" xfId="4" applyFont="1" applyFill="1" applyAlignment="1" applyProtection="1">
      <alignment horizontal="right"/>
    </xf>
    <xf numFmtId="49" fontId="57" fillId="6" borderId="0" xfId="4" applyNumberFormat="1" applyFont="1" applyFill="1" applyAlignment="1" applyProtection="1">
      <alignment horizontal="center"/>
    </xf>
    <xf numFmtId="38" fontId="58" fillId="6" borderId="0" xfId="4" applyNumberFormat="1" applyFont="1" applyFill="1" applyProtection="1"/>
    <xf numFmtId="3" fontId="59" fillId="6" borderId="0" xfId="4" applyNumberFormat="1" applyFont="1" applyFill="1" applyAlignment="1" applyProtection="1">
      <alignment horizontal="right"/>
    </xf>
    <xf numFmtId="3" fontId="58" fillId="6" borderId="0" xfId="4" applyNumberFormat="1" applyFont="1" applyFill="1" applyAlignment="1" applyProtection="1">
      <alignment horizontal="right"/>
    </xf>
    <xf numFmtId="0" fontId="57" fillId="6" borderId="0" xfId="4" applyFont="1" applyFill="1" applyAlignment="1" applyProtection="1">
      <alignment horizontal="right"/>
    </xf>
    <xf numFmtId="3" fontId="5" fillId="6" borderId="0" xfId="4" applyNumberFormat="1" applyFont="1" applyFill="1" applyBorder="1" applyAlignment="1" applyProtection="1">
      <alignment horizontal="centerContinuous"/>
    </xf>
    <xf numFmtId="0" fontId="60" fillId="6" borderId="0" xfId="4" applyFont="1" applyFill="1" applyProtection="1"/>
    <xf numFmtId="0" fontId="61" fillId="6" borderId="0" xfId="4" applyFont="1" applyFill="1" applyAlignment="1" applyProtection="1">
      <alignment horizontal="center"/>
    </xf>
    <xf numFmtId="0" fontId="58" fillId="6" borderId="0" xfId="4" applyFont="1" applyFill="1" applyAlignment="1" applyProtection="1">
      <alignment horizontal="left"/>
    </xf>
    <xf numFmtId="0" fontId="36" fillId="0" borderId="0" xfId="4" applyFont="1" applyProtection="1"/>
    <xf numFmtId="0" fontId="5" fillId="6" borderId="0" xfId="4" applyFont="1" applyFill="1" applyAlignment="1" applyProtection="1">
      <alignment horizontal="right"/>
    </xf>
    <xf numFmtId="0" fontId="5" fillId="3" borderId="0" xfId="4" applyFont="1" applyFill="1" applyAlignment="1" applyProtection="1">
      <alignment horizontal="centerContinuous"/>
    </xf>
    <xf numFmtId="49" fontId="5" fillId="6" borderId="0" xfId="4" applyNumberFormat="1" applyFont="1" applyFill="1" applyAlignment="1" applyProtection="1">
      <alignment horizontal="center"/>
    </xf>
    <xf numFmtId="38" fontId="62" fillId="6" borderId="0" xfId="4" applyNumberFormat="1" applyFont="1" applyFill="1" applyProtection="1"/>
    <xf numFmtId="0" fontId="11" fillId="6" borderId="0" xfId="4" applyFont="1" applyFill="1" applyAlignment="1" applyProtection="1">
      <alignment horizontal="center"/>
    </xf>
    <xf numFmtId="0" fontId="5" fillId="6" borderId="0" xfId="4" applyFont="1" applyFill="1" applyAlignment="1" applyProtection="1">
      <alignment horizontal="center"/>
    </xf>
    <xf numFmtId="0" fontId="63" fillId="6" borderId="0" xfId="4" applyFont="1" applyFill="1" applyProtection="1"/>
    <xf numFmtId="0" fontId="64" fillId="6" borderId="0" xfId="4" applyFont="1" applyFill="1" applyAlignment="1" applyProtection="1">
      <alignment horizontal="center"/>
    </xf>
    <xf numFmtId="38" fontId="5" fillId="6" borderId="0" xfId="4" applyNumberFormat="1" applyFont="1" applyFill="1" applyProtection="1"/>
    <xf numFmtId="0" fontId="4" fillId="0" borderId="0" xfId="4" applyFont="1" applyAlignment="1" applyProtection="1">
      <alignment horizontal="right"/>
    </xf>
    <xf numFmtId="0" fontId="5" fillId="6" borderId="0" xfId="4" applyFont="1" applyFill="1" applyAlignment="1" applyProtection="1"/>
    <xf numFmtId="15" fontId="5" fillId="6" borderId="0" xfId="4" applyNumberFormat="1" applyFont="1" applyFill="1" applyAlignment="1" applyProtection="1">
      <alignment horizontal="center"/>
    </xf>
    <xf numFmtId="0" fontId="42" fillId="6" borderId="0" xfId="4" applyFont="1" applyFill="1" applyAlignment="1" applyProtection="1">
      <alignment horizontal="center"/>
    </xf>
    <xf numFmtId="0" fontId="12" fillId="6" borderId="0" xfId="4" applyFont="1" applyFill="1" applyAlignment="1" applyProtection="1">
      <alignment horizontal="center"/>
    </xf>
    <xf numFmtId="38" fontId="65" fillId="6" borderId="0" xfId="4" applyNumberFormat="1" applyFont="1" applyFill="1" applyProtection="1"/>
    <xf numFmtId="38" fontId="13" fillId="0" borderId="0" xfId="4" applyNumberFormat="1" applyFont="1" applyProtection="1"/>
    <xf numFmtId="0" fontId="4" fillId="6" borderId="0" xfId="4" applyFont="1" applyFill="1" applyAlignment="1" applyProtection="1">
      <alignment horizontal="center"/>
    </xf>
    <xf numFmtId="37" fontId="64" fillId="6" borderId="11" xfId="4" applyNumberFormat="1" applyFont="1" applyFill="1" applyBorder="1" applyProtection="1"/>
    <xf numFmtId="167" fontId="5" fillId="6" borderId="0" xfId="4" applyNumberFormat="1" applyFont="1" applyFill="1" applyAlignment="1" applyProtection="1">
      <alignment horizontal="left"/>
    </xf>
    <xf numFmtId="167" fontId="5" fillId="6" borderId="0" xfId="4" applyNumberFormat="1" applyFont="1" applyFill="1" applyAlignment="1" applyProtection="1">
      <alignment horizontal="right"/>
    </xf>
    <xf numFmtId="167" fontId="5" fillId="6" borderId="0" xfId="4" applyNumberFormat="1" applyFont="1" applyFill="1" applyAlignment="1" applyProtection="1">
      <alignment horizontal="center"/>
    </xf>
    <xf numFmtId="167" fontId="66" fillId="6" borderId="0" xfId="4" applyNumberFormat="1" applyFont="1" applyFill="1" applyAlignment="1" applyProtection="1">
      <alignment horizontal="left"/>
    </xf>
    <xf numFmtId="38" fontId="64" fillId="6" borderId="0" xfId="4" applyNumberFormat="1" applyFont="1" applyFill="1" applyProtection="1"/>
    <xf numFmtId="0" fontId="13" fillId="6" borderId="0" xfId="4" applyFont="1" applyFill="1" applyAlignment="1" applyProtection="1">
      <alignment horizontal="center"/>
    </xf>
    <xf numFmtId="37" fontId="67" fillId="7" borderId="0" xfId="4" applyNumberFormat="1" applyFont="1" applyFill="1" applyProtection="1"/>
    <xf numFmtId="0" fontId="5" fillId="6" borderId="0" xfId="4" applyFont="1" applyFill="1" applyAlignment="1" applyProtection="1">
      <alignment horizontal="left"/>
    </xf>
    <xf numFmtId="0" fontId="11" fillId="6" borderId="0" xfId="4" applyFont="1" applyFill="1" applyAlignment="1" applyProtection="1">
      <alignment horizontal="right"/>
    </xf>
    <xf numFmtId="0" fontId="11" fillId="6" borderId="0" xfId="4" applyFont="1" applyFill="1" applyAlignment="1" applyProtection="1">
      <alignment horizontal="left"/>
    </xf>
    <xf numFmtId="0" fontId="1" fillId="6" borderId="0" xfId="4" applyFont="1" applyFill="1" applyAlignment="1" applyProtection="1">
      <alignment horizontal="center"/>
    </xf>
    <xf numFmtId="0" fontId="4" fillId="3" borderId="0" xfId="4" applyFont="1" applyFill="1" applyBorder="1" applyProtection="1"/>
    <xf numFmtId="0" fontId="4" fillId="6" borderId="0" xfId="4" applyFont="1" applyFill="1" applyBorder="1" applyProtection="1"/>
    <xf numFmtId="0" fontId="68" fillId="2" borderId="6" xfId="4" applyFont="1" applyFill="1" applyBorder="1" applyAlignment="1" applyProtection="1">
      <alignment horizontal="center"/>
    </xf>
    <xf numFmtId="0" fontId="1" fillId="0" borderId="0" xfId="4" applyAlignment="1"/>
    <xf numFmtId="0" fontId="68" fillId="2" borderId="1" xfId="4" applyFont="1" applyFill="1" applyBorder="1" applyAlignment="1" applyProtection="1">
      <alignment horizontal="center"/>
    </xf>
    <xf numFmtId="0" fontId="1" fillId="0" borderId="0" xfId="4" applyBorder="1" applyAlignment="1"/>
    <xf numFmtId="0" fontId="1" fillId="0" borderId="0" xfId="4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49" fontId="18" fillId="6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0" fontId="36" fillId="6" borderId="0" xfId="0" applyFont="1" applyFill="1" applyBorder="1" applyAlignment="1" applyProtection="1">
      <alignment horizontal="center"/>
      <protection locked="0"/>
    </xf>
    <xf numFmtId="49" fontId="41" fillId="6" borderId="0" xfId="0" applyNumberFormat="1" applyFont="1" applyFill="1" applyBorder="1" applyAlignment="1" applyProtection="1">
      <alignment horizontal="center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5" fillId="0" borderId="0" xfId="4" applyFont="1" applyAlignment="1" applyProtection="1">
      <alignment horizontal="center"/>
    </xf>
    <xf numFmtId="0" fontId="12" fillId="0" borderId="0" xfId="4" applyFont="1" applyAlignment="1" applyProtection="1">
      <alignment horizontal="center"/>
    </xf>
    <xf numFmtId="0" fontId="68" fillId="2" borderId="2" xfId="4" applyFont="1" applyFill="1" applyBorder="1" applyAlignment="1" applyProtection="1">
      <alignment horizontal="center"/>
    </xf>
    <xf numFmtId="0" fontId="68" fillId="2" borderId="3" xfId="4" applyFont="1" applyFill="1" applyBorder="1" applyAlignment="1" applyProtection="1">
      <alignment horizontal="center"/>
    </xf>
    <xf numFmtId="0" fontId="68" fillId="2" borderId="4" xfId="4" applyFont="1" applyFill="1" applyBorder="1" applyAlignment="1" applyProtection="1">
      <alignment horizontal="center"/>
    </xf>
    <xf numFmtId="0" fontId="68" fillId="2" borderId="0" xfId="4" applyFont="1" applyFill="1" applyBorder="1" applyAlignment="1" applyProtection="1">
      <alignment horizontal="center"/>
    </xf>
    <xf numFmtId="0" fontId="68" fillId="2" borderId="5" xfId="4" applyFont="1" applyFill="1" applyBorder="1" applyAlignment="1" applyProtection="1">
      <alignment horizontal="center"/>
    </xf>
    <xf numFmtId="0" fontId="3" fillId="2" borderId="4" xfId="4" applyFont="1" applyFill="1" applyBorder="1" applyAlignment="1" applyProtection="1">
      <alignment horizontal="center"/>
    </xf>
    <xf numFmtId="0" fontId="3" fillId="2" borderId="0" xfId="4" applyFont="1" applyFill="1" applyBorder="1" applyAlignment="1" applyProtection="1">
      <alignment horizontal="center"/>
    </xf>
    <xf numFmtId="0" fontId="3" fillId="2" borderId="5" xfId="4" applyFont="1" applyFill="1" applyBorder="1" applyAlignment="1" applyProtection="1">
      <alignment horizontal="center"/>
    </xf>
    <xf numFmtId="0" fontId="12" fillId="6" borderId="0" xfId="4" applyFont="1" applyFill="1" applyAlignment="1" applyProtection="1">
      <alignment horizontal="center"/>
    </xf>
    <xf numFmtId="0" fontId="1" fillId="0" borderId="0" xfId="4" applyBorder="1" applyAlignment="1">
      <alignment horizontal="center"/>
    </xf>
    <xf numFmtId="0" fontId="1" fillId="0" borderId="0" xfId="4" applyAlignment="1">
      <alignment horizontal="center"/>
    </xf>
    <xf numFmtId="0" fontId="1" fillId="0" borderId="12" xfId="4" applyBorder="1" applyAlignment="1">
      <alignment horizontal="center"/>
    </xf>
    <xf numFmtId="0" fontId="68" fillId="2" borderId="13" xfId="4" applyFont="1" applyFill="1" applyBorder="1" applyAlignment="1" applyProtection="1">
      <alignment horizontal="center"/>
    </xf>
    <xf numFmtId="0" fontId="4" fillId="2" borderId="7" xfId="4" applyFont="1" applyFill="1" applyBorder="1" applyAlignment="1" applyProtection="1">
      <alignment horizontal="center"/>
    </xf>
    <xf numFmtId="0" fontId="4" fillId="2" borderId="8" xfId="4" applyFont="1" applyFill="1" applyBorder="1" applyAlignment="1" applyProtection="1">
      <alignment horizontal="center"/>
    </xf>
    <xf numFmtId="0" fontId="5" fillId="6" borderId="0" xfId="4" applyFont="1" applyFill="1" applyAlignment="1" applyProtection="1">
      <alignment horizontal="center"/>
    </xf>
    <xf numFmtId="49" fontId="5" fillId="6" borderId="0" xfId="4" applyNumberFormat="1" applyFont="1" applyFill="1" applyAlignment="1" applyProtection="1">
      <alignment horizontal="center"/>
    </xf>
    <xf numFmtId="49" fontId="12" fillId="6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 2" xfId="4" xr:uid="{C54BC382-7E3B-41DD-8AFA-BF0D945B2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EECE-FA73-421B-9CA2-9D26B9B08078}">
  <sheetPr>
    <tabColor theme="8" tint="0.39997558519241921"/>
  </sheetPr>
  <dimension ref="A1:IV2079"/>
  <sheetViews>
    <sheetView showGridLines="0" tabSelected="1" view="pageBreakPreview" zoomScale="40" zoomScaleNormal="50" zoomScaleSheetLayoutView="40" workbookViewId="0">
      <selection activeCell="M52" sqref="M52:O54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3.28515625" style="16" customWidth="1"/>
    <col min="4" max="4" width="25.7109375" style="15" customWidth="1"/>
    <col min="5" max="5" width="4.7109375" style="15" customWidth="1"/>
    <col min="6" max="7" width="25.7109375" style="14" customWidth="1"/>
    <col min="8" max="8" width="12.7109375" style="17" customWidth="1"/>
    <col min="9" max="9" width="4.7109375" style="17" customWidth="1"/>
    <col min="10" max="10" width="13" customWidth="1"/>
    <col min="11" max="11" width="75.7109375" customWidth="1"/>
    <col min="12" max="12" width="12.7109375" style="16" customWidth="1"/>
    <col min="13" max="13" width="25.7109375" style="15" customWidth="1"/>
    <col min="14" max="14" width="4.7109375" style="15" customWidth="1"/>
    <col min="15" max="15" width="25.7109375" style="14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</cols>
  <sheetData>
    <row r="1" spans="1:256" ht="27" customHeight="1" x14ac:dyDescent="0.35">
      <c r="A1" s="288" t="s">
        <v>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90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ht="27" customHeight="1" x14ac:dyDescent="0.35">
      <c r="A2" s="291" t="s">
        <v>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3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ht="27" customHeight="1" x14ac:dyDescent="0.35">
      <c r="A3" s="291" t="s">
        <v>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3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ht="27" customHeight="1" x14ac:dyDescent="0.35">
      <c r="A4" s="291" t="s">
        <v>118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3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27" customHeight="1" thickBot="1" x14ac:dyDescent="0.4">
      <c r="A5" s="294" t="s">
        <v>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6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ht="27" customHeight="1" x14ac:dyDescent="0.4">
      <c r="A6" s="119"/>
      <c r="B6" s="118"/>
      <c r="C6" s="123"/>
      <c r="D6" s="122"/>
      <c r="E6" s="122"/>
      <c r="F6" s="122"/>
      <c r="G6" s="122"/>
      <c r="H6" s="120"/>
      <c r="I6" s="120"/>
      <c r="J6" s="117"/>
      <c r="K6" s="117"/>
      <c r="L6" s="121"/>
      <c r="M6" s="120"/>
      <c r="N6" s="120"/>
      <c r="O6" s="120"/>
      <c r="P6" s="93"/>
      <c r="Q6" s="93"/>
      <c r="R6" s="18"/>
      <c r="S6" s="18"/>
      <c r="T6" s="18"/>
      <c r="U6" s="18"/>
      <c r="V6" s="18"/>
      <c r="W6" s="18"/>
      <c r="X6" s="18"/>
      <c r="Y6" s="18"/>
      <c r="Z6" s="18"/>
    </row>
    <row r="7" spans="1:256" ht="27" customHeight="1" x14ac:dyDescent="0.4">
      <c r="A7" s="119"/>
      <c r="B7" s="118"/>
      <c r="C7" s="116" t="s">
        <v>117</v>
      </c>
      <c r="D7" s="115">
        <v>44196</v>
      </c>
      <c r="E7" s="114"/>
      <c r="F7" s="115">
        <v>43830</v>
      </c>
      <c r="G7" s="114" t="s">
        <v>4</v>
      </c>
      <c r="H7" s="114" t="s">
        <v>5</v>
      </c>
      <c r="I7" s="114"/>
      <c r="J7" s="117"/>
      <c r="K7" s="117"/>
      <c r="L7" s="116" t="s">
        <v>117</v>
      </c>
      <c r="M7" s="115">
        <v>44196</v>
      </c>
      <c r="N7" s="114"/>
      <c r="O7" s="115">
        <v>43830</v>
      </c>
      <c r="P7" s="114" t="s">
        <v>4</v>
      </c>
      <c r="Q7" s="114" t="s">
        <v>5</v>
      </c>
      <c r="R7" s="93"/>
      <c r="S7" s="93"/>
      <c r="T7" s="93"/>
      <c r="U7" s="93"/>
      <c r="V7" s="93"/>
      <c r="W7" s="93"/>
    </row>
    <row r="8" spans="1:256" ht="27" customHeight="1" x14ac:dyDescent="0.4">
      <c r="A8" s="99">
        <v>1</v>
      </c>
      <c r="B8" s="69" t="s">
        <v>6</v>
      </c>
      <c r="C8" s="68"/>
      <c r="D8" s="110"/>
      <c r="E8" s="79"/>
      <c r="F8" s="110"/>
      <c r="G8" s="110"/>
      <c r="H8" s="113"/>
      <c r="I8" s="113"/>
      <c r="J8" s="69">
        <v>2</v>
      </c>
      <c r="K8" s="69" t="s">
        <v>7</v>
      </c>
      <c r="L8" s="75"/>
      <c r="M8" s="109"/>
      <c r="N8" s="109"/>
      <c r="O8" s="109"/>
      <c r="P8" s="108"/>
      <c r="Q8" s="108"/>
      <c r="R8" s="108"/>
      <c r="S8" s="108"/>
      <c r="T8" s="108"/>
      <c r="U8" s="108"/>
      <c r="V8" s="108"/>
      <c r="W8" s="108"/>
    </row>
    <row r="9" spans="1:256" ht="27" customHeight="1" x14ac:dyDescent="0.4">
      <c r="A9" s="111"/>
      <c r="B9" s="69"/>
      <c r="C9" s="68"/>
      <c r="D9" s="110"/>
      <c r="E9" s="79"/>
      <c r="F9" s="110"/>
      <c r="G9" s="110"/>
      <c r="H9" s="113"/>
      <c r="I9" s="113"/>
      <c r="J9" s="69"/>
      <c r="K9" s="69"/>
      <c r="L9" s="75"/>
      <c r="M9" s="109"/>
      <c r="N9" s="57"/>
      <c r="O9" s="109"/>
      <c r="P9" s="108"/>
      <c r="Q9" s="108"/>
      <c r="R9" s="108"/>
      <c r="S9" s="108"/>
      <c r="T9" s="108"/>
      <c r="U9" s="108"/>
      <c r="V9" s="108"/>
      <c r="W9" s="108"/>
    </row>
    <row r="10" spans="1:256" ht="27" customHeight="1" x14ac:dyDescent="0.4">
      <c r="A10" s="99"/>
      <c r="B10" s="69" t="s">
        <v>8</v>
      </c>
      <c r="C10" s="68"/>
      <c r="D10" s="82">
        <f>D12+D17+D21+D27</f>
        <v>13422901</v>
      </c>
      <c r="E10" s="82"/>
      <c r="F10" s="82">
        <f>F12+F17+F21+F27</f>
        <v>10548186</v>
      </c>
      <c r="G10" s="86">
        <f>(D10-F10)</f>
        <v>2874715</v>
      </c>
      <c r="H10" s="10">
        <f>G10/F10</f>
        <v>0.27253169407517086</v>
      </c>
      <c r="I10" s="77"/>
      <c r="J10" s="69"/>
      <c r="K10" s="69" t="s">
        <v>9</v>
      </c>
      <c r="L10" s="75"/>
      <c r="M10" s="83">
        <f>M12+M22</f>
        <v>14512879</v>
      </c>
      <c r="N10" s="57"/>
      <c r="O10" s="83">
        <f>O12+O22</f>
        <v>9727853</v>
      </c>
      <c r="P10" s="82">
        <f>(M10-O10)</f>
        <v>4785026</v>
      </c>
      <c r="Q10" s="10">
        <f>P10/O10</f>
        <v>0.49188921748714748</v>
      </c>
      <c r="R10" s="2"/>
      <c r="S10" s="112"/>
      <c r="T10" s="112"/>
      <c r="U10" s="112"/>
      <c r="V10" s="112"/>
      <c r="W10" s="112"/>
    </row>
    <row r="11" spans="1:256" ht="27" customHeight="1" x14ac:dyDescent="0.4">
      <c r="A11" s="111"/>
      <c r="B11" s="69"/>
      <c r="C11" s="68"/>
      <c r="D11" s="110"/>
      <c r="E11" s="79"/>
      <c r="F11" s="110"/>
      <c r="G11" s="110"/>
      <c r="H11" s="77"/>
      <c r="I11" s="77"/>
      <c r="J11" s="69"/>
      <c r="K11" s="69"/>
      <c r="L11" s="75"/>
      <c r="M11" s="109"/>
      <c r="N11" s="57"/>
      <c r="O11" s="109"/>
      <c r="P11" s="108"/>
      <c r="Q11" s="108"/>
      <c r="R11" s="107"/>
      <c r="S11" s="107"/>
      <c r="T11" s="107"/>
      <c r="U11" s="107"/>
      <c r="V11" s="107"/>
      <c r="W11" s="107"/>
    </row>
    <row r="12" spans="1:256" ht="27" customHeight="1" x14ac:dyDescent="0.4">
      <c r="A12" s="69">
        <v>11</v>
      </c>
      <c r="B12" s="69" t="s">
        <v>10</v>
      </c>
      <c r="C12" s="68" t="s">
        <v>116</v>
      </c>
      <c r="D12" s="86">
        <f>SUM(D14:D15)</f>
        <v>6216202</v>
      </c>
      <c r="E12" s="86"/>
      <c r="F12" s="86">
        <f>SUM(F14:F19)</f>
        <v>7571132</v>
      </c>
      <c r="G12" s="86">
        <f>(D12-F12)</f>
        <v>-1354930</v>
      </c>
      <c r="H12" s="10">
        <f>G12/F12</f>
        <v>-0.1789600286984826</v>
      </c>
      <c r="I12" s="77"/>
      <c r="J12" s="69">
        <v>24</v>
      </c>
      <c r="K12" s="69" t="s">
        <v>11</v>
      </c>
      <c r="L12" s="84" t="s">
        <v>115</v>
      </c>
      <c r="M12" s="98">
        <f>SUM(M15:M20)</f>
        <v>6886576</v>
      </c>
      <c r="N12" s="57"/>
      <c r="O12" s="98">
        <f>SUM(O15:O20)</f>
        <v>2553729</v>
      </c>
      <c r="P12" s="86">
        <f>(M12-O12)</f>
        <v>4332847</v>
      </c>
      <c r="Q12" s="10">
        <f>P12/O12</f>
        <v>1.6966745492571842</v>
      </c>
      <c r="R12" s="2"/>
      <c r="S12" s="105"/>
      <c r="T12" s="105"/>
      <c r="U12" s="105"/>
      <c r="V12" s="105"/>
      <c r="W12" s="105"/>
    </row>
    <row r="13" spans="1:256" ht="15.75" customHeight="1" x14ac:dyDescent="0.4">
      <c r="A13" s="69"/>
      <c r="B13" s="69"/>
      <c r="C13" s="68"/>
      <c r="D13" s="86"/>
      <c r="E13" s="86"/>
      <c r="F13" s="86"/>
      <c r="G13" s="86"/>
      <c r="H13" s="77"/>
      <c r="I13" s="77"/>
      <c r="J13" s="69"/>
      <c r="K13" s="69"/>
      <c r="L13" s="84"/>
      <c r="M13" s="98"/>
      <c r="N13" s="57"/>
      <c r="O13" s="98"/>
      <c r="P13" s="93"/>
      <c r="Q13" s="93"/>
      <c r="R13" s="105"/>
      <c r="S13" s="105"/>
      <c r="T13" s="105"/>
      <c r="U13" s="105"/>
      <c r="V13" s="105"/>
      <c r="W13" s="105"/>
    </row>
    <row r="14" spans="1:256" ht="27" customHeight="1" x14ac:dyDescent="0.4">
      <c r="A14" s="61">
        <v>1105</v>
      </c>
      <c r="B14" s="61" t="s">
        <v>12</v>
      </c>
      <c r="C14" s="68"/>
      <c r="D14" s="90">
        <v>0</v>
      </c>
      <c r="E14" s="86"/>
      <c r="F14" s="90">
        <v>0</v>
      </c>
      <c r="G14" s="90">
        <f>(D14-F14)</f>
        <v>0</v>
      </c>
      <c r="H14" s="1"/>
      <c r="I14" s="77"/>
      <c r="J14" s="69"/>
      <c r="K14" s="69"/>
      <c r="L14" s="84"/>
      <c r="M14" s="98"/>
      <c r="N14" s="57"/>
      <c r="O14" s="98"/>
      <c r="P14" s="93"/>
      <c r="Q14" s="93"/>
      <c r="R14" s="105"/>
      <c r="S14" s="105"/>
      <c r="T14" s="105"/>
      <c r="U14" s="105"/>
      <c r="V14" s="105"/>
      <c r="W14" s="105"/>
    </row>
    <row r="15" spans="1:256" ht="27" customHeight="1" x14ac:dyDescent="0.4">
      <c r="A15" s="61">
        <v>1110</v>
      </c>
      <c r="B15" s="61" t="s">
        <v>13</v>
      </c>
      <c r="C15" s="92"/>
      <c r="D15" s="96">
        <v>6216202</v>
      </c>
      <c r="E15" s="79"/>
      <c r="F15" s="96">
        <v>7571132</v>
      </c>
      <c r="G15" s="90">
        <f>(D15-F15)</f>
        <v>-1354930</v>
      </c>
      <c r="H15" s="10">
        <f>G15/F15</f>
        <v>-0.1789600286984826</v>
      </c>
      <c r="I15" s="77"/>
      <c r="J15" s="61">
        <v>2401</v>
      </c>
      <c r="K15" s="61" t="s">
        <v>14</v>
      </c>
      <c r="L15" s="94"/>
      <c r="M15" s="57">
        <v>6036644</v>
      </c>
      <c r="N15" s="57"/>
      <c r="O15" s="57">
        <v>1774628</v>
      </c>
      <c r="P15" s="90">
        <f t="shared" ref="P15:P20" si="0">(M15-O15)</f>
        <v>4262016</v>
      </c>
      <c r="Q15" s="10">
        <f>P15/O15</f>
        <v>2.4016391040826583</v>
      </c>
      <c r="R15" s="105"/>
      <c r="S15" s="105"/>
      <c r="T15" s="105"/>
      <c r="U15" s="105"/>
      <c r="V15" s="105"/>
      <c r="W15" s="105"/>
    </row>
    <row r="16" spans="1:256" ht="27" customHeight="1" x14ac:dyDescent="0.4">
      <c r="A16" s="61"/>
      <c r="B16" s="61"/>
      <c r="C16" s="92"/>
      <c r="D16" s="90"/>
      <c r="E16" s="79"/>
      <c r="F16" s="90"/>
      <c r="G16" s="90"/>
      <c r="H16" s="10"/>
      <c r="I16" s="77"/>
      <c r="J16" s="61">
        <v>2407</v>
      </c>
      <c r="K16" s="61" t="s">
        <v>15</v>
      </c>
      <c r="L16" s="94"/>
      <c r="M16" s="57">
        <v>11639</v>
      </c>
      <c r="N16" s="57"/>
      <c r="O16" s="57">
        <v>10054</v>
      </c>
      <c r="P16" s="90">
        <f t="shared" si="0"/>
        <v>1585</v>
      </c>
      <c r="Q16" s="10">
        <f>P16/O16</f>
        <v>0.15764869703600556</v>
      </c>
      <c r="R16" s="105"/>
      <c r="S16" s="105"/>
      <c r="T16" s="105"/>
      <c r="U16" s="105"/>
      <c r="V16" s="105"/>
      <c r="W16" s="105"/>
    </row>
    <row r="17" spans="1:23" ht="27" customHeight="1" x14ac:dyDescent="0.4">
      <c r="A17" s="69">
        <v>12</v>
      </c>
      <c r="B17" s="69" t="s">
        <v>114</v>
      </c>
      <c r="C17" s="68" t="s">
        <v>113</v>
      </c>
      <c r="D17" s="86">
        <f>D19</f>
        <v>2548000</v>
      </c>
      <c r="E17" s="79"/>
      <c r="F17" s="86">
        <f>F19</f>
        <v>0</v>
      </c>
      <c r="G17" s="90">
        <f>(D17-F17)</f>
        <v>2548000</v>
      </c>
      <c r="H17" s="10"/>
      <c r="I17" s="77"/>
      <c r="J17" s="61">
        <v>2424</v>
      </c>
      <c r="K17" s="61" t="s">
        <v>17</v>
      </c>
      <c r="L17" s="94"/>
      <c r="M17" s="57">
        <v>499</v>
      </c>
      <c r="N17" s="57"/>
      <c r="O17" s="57">
        <v>0</v>
      </c>
      <c r="P17" s="90">
        <f t="shared" si="0"/>
        <v>499</v>
      </c>
      <c r="Q17" s="1"/>
      <c r="R17" s="105"/>
      <c r="S17" s="105"/>
      <c r="T17" s="105"/>
      <c r="U17" s="105"/>
      <c r="V17" s="105"/>
      <c r="W17" s="105"/>
    </row>
    <row r="18" spans="1:23" ht="27" customHeight="1" x14ac:dyDescent="0.4">
      <c r="A18" s="69"/>
      <c r="B18" s="69"/>
      <c r="C18" s="68"/>
      <c r="D18" s="86"/>
      <c r="E18" s="79"/>
      <c r="F18" s="90"/>
      <c r="G18" s="90"/>
      <c r="H18" s="10"/>
      <c r="I18" s="77"/>
      <c r="J18" s="61">
        <v>2436</v>
      </c>
      <c r="K18" s="61" t="s">
        <v>18</v>
      </c>
      <c r="L18" s="94"/>
      <c r="M18" s="57">
        <v>729968</v>
      </c>
      <c r="N18" s="57"/>
      <c r="O18" s="57">
        <v>564671</v>
      </c>
      <c r="P18" s="90">
        <f t="shared" si="0"/>
        <v>165297</v>
      </c>
      <c r="Q18" s="10">
        <f>P18/O18</f>
        <v>0.29273151976991912</v>
      </c>
      <c r="R18" s="105"/>
      <c r="S18" s="105"/>
      <c r="T18" s="105"/>
      <c r="U18" s="105"/>
      <c r="V18" s="105"/>
      <c r="W18" s="105"/>
    </row>
    <row r="19" spans="1:23" ht="27" customHeight="1" x14ac:dyDescent="0.4">
      <c r="A19" s="61">
        <v>1230</v>
      </c>
      <c r="B19" s="61" t="s">
        <v>112</v>
      </c>
      <c r="C19" s="68"/>
      <c r="D19" s="96">
        <v>2548000</v>
      </c>
      <c r="E19" s="79"/>
      <c r="F19" s="96">
        <v>0</v>
      </c>
      <c r="G19" s="90">
        <f>(D19-F19)</f>
        <v>2548000</v>
      </c>
      <c r="H19" s="10"/>
      <c r="I19" s="77"/>
      <c r="J19" s="61">
        <v>2445</v>
      </c>
      <c r="K19" s="61" t="s">
        <v>20</v>
      </c>
      <c r="L19" s="94"/>
      <c r="M19" s="57">
        <v>106924</v>
      </c>
      <c r="N19" s="57"/>
      <c r="O19" s="57">
        <v>204376</v>
      </c>
      <c r="P19" s="90">
        <f t="shared" si="0"/>
        <v>-97452</v>
      </c>
      <c r="Q19" s="10">
        <f>P19/O19</f>
        <v>-0.47682702469957333</v>
      </c>
      <c r="R19" s="105"/>
      <c r="S19" s="105"/>
      <c r="T19" s="105"/>
      <c r="U19" s="105"/>
      <c r="V19" s="105"/>
      <c r="W19" s="105"/>
    </row>
    <row r="20" spans="1:23" ht="27" customHeight="1" x14ac:dyDescent="0.4">
      <c r="A20" s="61"/>
      <c r="B20" s="61"/>
      <c r="C20" s="68"/>
      <c r="D20" s="90"/>
      <c r="E20" s="79"/>
      <c r="F20" s="90"/>
      <c r="G20" s="90"/>
      <c r="H20" s="10"/>
      <c r="I20" s="77"/>
      <c r="J20" s="61">
        <v>2490</v>
      </c>
      <c r="K20" s="61" t="s">
        <v>22</v>
      </c>
      <c r="L20" s="94"/>
      <c r="M20" s="97">
        <v>902</v>
      </c>
      <c r="N20" s="57"/>
      <c r="O20" s="97">
        <v>0</v>
      </c>
      <c r="P20" s="90">
        <f t="shared" si="0"/>
        <v>902</v>
      </c>
      <c r="Q20" s="10"/>
      <c r="R20" s="105"/>
      <c r="S20" s="105"/>
      <c r="T20" s="105"/>
      <c r="U20" s="105"/>
      <c r="V20" s="105"/>
      <c r="W20" s="105"/>
    </row>
    <row r="21" spans="1:23" ht="27" customHeight="1" x14ac:dyDescent="0.4">
      <c r="A21" s="69">
        <v>13</v>
      </c>
      <c r="B21" s="69" t="s">
        <v>16</v>
      </c>
      <c r="C21" s="68" t="s">
        <v>111</v>
      </c>
      <c r="D21" s="86">
        <f>SUM(D23:D25)</f>
        <v>697062</v>
      </c>
      <c r="E21" s="79"/>
      <c r="F21" s="86">
        <f>SUM(F23:F25)</f>
        <v>57332</v>
      </c>
      <c r="G21" s="86">
        <f>(D21-F21)</f>
        <v>639730</v>
      </c>
      <c r="H21" s="12">
        <f>G21/F21</f>
        <v>11.158340891648644</v>
      </c>
      <c r="I21" s="77"/>
      <c r="J21" s="61"/>
      <c r="K21" s="61"/>
      <c r="L21" s="94"/>
      <c r="M21" s="57"/>
      <c r="N21" s="57"/>
      <c r="O21" s="57"/>
      <c r="P21" s="93"/>
      <c r="Q21" s="11"/>
      <c r="R21" s="105"/>
      <c r="S21" s="105"/>
      <c r="T21" s="105"/>
      <c r="U21" s="105"/>
      <c r="V21" s="105"/>
      <c r="W21" s="105"/>
    </row>
    <row r="22" spans="1:23" ht="27" customHeight="1" x14ac:dyDescent="0.4">
      <c r="A22" s="61"/>
      <c r="B22" s="61"/>
      <c r="C22" s="92"/>
      <c r="D22" s="90"/>
      <c r="E22" s="79"/>
      <c r="F22" s="106"/>
      <c r="G22" s="106"/>
      <c r="H22" s="77"/>
      <c r="I22" s="77"/>
      <c r="J22" s="69">
        <v>25</v>
      </c>
      <c r="K22" s="69" t="s">
        <v>24</v>
      </c>
      <c r="L22" s="84" t="s">
        <v>109</v>
      </c>
      <c r="M22" s="98">
        <f>M24</f>
        <v>7626303</v>
      </c>
      <c r="N22" s="57"/>
      <c r="O22" s="98">
        <f>O24</f>
        <v>7174124</v>
      </c>
      <c r="P22" s="86">
        <f>(M22-O22)</f>
        <v>452179</v>
      </c>
      <c r="Q22" s="10">
        <f>P22/O22</f>
        <v>6.3029158681951969E-2</v>
      </c>
      <c r="R22" s="105"/>
      <c r="S22" s="105"/>
      <c r="T22" s="105"/>
      <c r="U22" s="105"/>
      <c r="V22" s="105"/>
      <c r="W22" s="105"/>
    </row>
    <row r="23" spans="1:23" ht="27" customHeight="1" x14ac:dyDescent="0.4">
      <c r="A23" s="61">
        <v>1317</v>
      </c>
      <c r="B23" s="61" t="s">
        <v>19</v>
      </c>
      <c r="C23" s="92"/>
      <c r="D23" s="90">
        <v>342479</v>
      </c>
      <c r="E23" s="79"/>
      <c r="F23" s="90">
        <v>1282</v>
      </c>
      <c r="G23" s="90">
        <f>(D23-F23)</f>
        <v>341197</v>
      </c>
      <c r="H23" s="12">
        <f>G23/F23</f>
        <v>266.14430577223089</v>
      </c>
      <c r="I23" s="77"/>
      <c r="J23" s="61"/>
      <c r="K23" s="61"/>
      <c r="L23" s="94"/>
      <c r="M23" s="57"/>
      <c r="N23" s="57"/>
      <c r="O23" s="57"/>
      <c r="P23" s="90"/>
      <c r="Q23" s="10"/>
      <c r="R23" s="105"/>
      <c r="S23" s="105"/>
      <c r="T23" s="105"/>
      <c r="U23" s="105"/>
      <c r="V23" s="105"/>
      <c r="W23" s="105"/>
    </row>
    <row r="24" spans="1:23" ht="27" customHeight="1" x14ac:dyDescent="0.4">
      <c r="A24" s="61">
        <v>1384</v>
      </c>
      <c r="B24" s="61" t="s">
        <v>21</v>
      </c>
      <c r="C24" s="92"/>
      <c r="D24" s="90">
        <v>366128</v>
      </c>
      <c r="E24" s="79"/>
      <c r="F24" s="90">
        <v>58923</v>
      </c>
      <c r="G24" s="90">
        <f>(D24-F24)</f>
        <v>307205</v>
      </c>
      <c r="H24" s="10">
        <f>G24/F24</f>
        <v>5.2136686862515482</v>
      </c>
      <c r="I24" s="77"/>
      <c r="J24" s="61">
        <v>2511</v>
      </c>
      <c r="K24" s="61" t="s">
        <v>26</v>
      </c>
      <c r="L24" s="94"/>
      <c r="M24" s="97">
        <v>7626303</v>
      </c>
      <c r="N24" s="57"/>
      <c r="O24" s="97">
        <v>7174124</v>
      </c>
      <c r="P24" s="90">
        <f>(M24-O24)</f>
        <v>452179</v>
      </c>
      <c r="Q24" s="10">
        <f>P24/O24</f>
        <v>6.3029158681951969E-2</v>
      </c>
      <c r="R24" s="104"/>
      <c r="S24" s="104"/>
      <c r="T24" s="104"/>
      <c r="U24" s="104"/>
      <c r="V24" s="104"/>
      <c r="W24" s="104"/>
    </row>
    <row r="25" spans="1:23" ht="27" customHeight="1" x14ac:dyDescent="0.4">
      <c r="A25" s="61">
        <v>1386</v>
      </c>
      <c r="B25" s="61" t="s">
        <v>23</v>
      </c>
      <c r="C25" s="92"/>
      <c r="D25" s="96">
        <v>-11545</v>
      </c>
      <c r="E25" s="79"/>
      <c r="F25" s="96">
        <v>-2873</v>
      </c>
      <c r="G25" s="90">
        <f>(D25-F25)</f>
        <v>-8672</v>
      </c>
      <c r="H25" s="10">
        <f>G25/F25</f>
        <v>3.0184476157326836</v>
      </c>
      <c r="I25" s="77"/>
      <c r="J25" s="102"/>
      <c r="K25" s="69"/>
      <c r="L25" s="84"/>
      <c r="M25" s="83"/>
      <c r="N25" s="57"/>
      <c r="O25" s="83"/>
      <c r="P25" s="82"/>
      <c r="Q25" s="10"/>
      <c r="R25" s="2"/>
      <c r="S25" s="103"/>
      <c r="T25" s="103"/>
      <c r="U25" s="103"/>
      <c r="V25" s="103"/>
      <c r="W25" s="103"/>
    </row>
    <row r="26" spans="1:23" ht="27" customHeight="1" x14ac:dyDescent="0.4">
      <c r="A26" s="61"/>
      <c r="B26" s="61"/>
      <c r="C26" s="92"/>
      <c r="D26" s="90"/>
      <c r="E26" s="79"/>
      <c r="F26" s="90"/>
      <c r="G26" s="90"/>
      <c r="H26" s="77"/>
      <c r="I26" s="77"/>
      <c r="J26" s="102"/>
      <c r="K26" s="69" t="s">
        <v>27</v>
      </c>
      <c r="L26" s="84"/>
      <c r="M26" s="83">
        <f>M28+M33</f>
        <v>4005653</v>
      </c>
      <c r="N26" s="57"/>
      <c r="O26" s="83">
        <f>O28+O33</f>
        <v>5636106</v>
      </c>
      <c r="P26" s="82">
        <f>(M26-O26)</f>
        <v>-1630453</v>
      </c>
      <c r="Q26" s="10">
        <f>P26/O26</f>
        <v>-0.28928714257680749</v>
      </c>
      <c r="R26" s="2"/>
      <c r="S26" s="81"/>
      <c r="T26" s="81"/>
      <c r="U26" s="81"/>
      <c r="V26" s="81"/>
      <c r="W26" s="81"/>
    </row>
    <row r="27" spans="1:23" ht="27" customHeight="1" x14ac:dyDescent="0.4">
      <c r="A27" s="69">
        <v>19</v>
      </c>
      <c r="B27" s="69" t="s">
        <v>25</v>
      </c>
      <c r="C27" s="68" t="s">
        <v>110</v>
      </c>
      <c r="D27" s="86">
        <f>SUM(D29:D30)</f>
        <v>3961637</v>
      </c>
      <c r="E27" s="79"/>
      <c r="F27" s="86">
        <f>SUM(F29:F30)</f>
        <v>2919722</v>
      </c>
      <c r="G27" s="86">
        <f>(D27-F27)</f>
        <v>1041915</v>
      </c>
      <c r="H27" s="10">
        <f>G27/F27</f>
        <v>0.35685417995274893</v>
      </c>
      <c r="I27" s="77"/>
      <c r="J27" s="101"/>
      <c r="K27" s="100"/>
      <c r="L27" s="84"/>
      <c r="M27" s="98"/>
      <c r="N27" s="57"/>
      <c r="O27" s="98"/>
      <c r="P27" s="86"/>
      <c r="Q27" s="10"/>
      <c r="R27" s="2"/>
      <c r="S27" s="81"/>
      <c r="T27" s="81"/>
      <c r="U27" s="81"/>
      <c r="V27" s="81"/>
      <c r="W27" s="81"/>
    </row>
    <row r="28" spans="1:23" ht="63" customHeight="1" x14ac:dyDescent="0.4">
      <c r="A28" s="61"/>
      <c r="B28" s="61"/>
      <c r="C28" s="92"/>
      <c r="D28" s="90"/>
      <c r="E28" s="79"/>
      <c r="F28" s="90"/>
      <c r="G28" s="90"/>
      <c r="H28" s="77"/>
      <c r="I28" s="77"/>
      <c r="J28" s="101">
        <v>25</v>
      </c>
      <c r="K28" s="100" t="s">
        <v>30</v>
      </c>
      <c r="L28" s="84" t="s">
        <v>109</v>
      </c>
      <c r="M28" s="98">
        <f>M30</f>
        <v>3236813</v>
      </c>
      <c r="N28" s="57"/>
      <c r="O28" s="98">
        <f>O30</f>
        <v>3217748</v>
      </c>
      <c r="P28" s="82">
        <f>(M28-O28)</f>
        <v>19065</v>
      </c>
      <c r="Q28" s="10">
        <f>P28/O28</f>
        <v>5.9249512391896441E-3</v>
      </c>
      <c r="R28" s="2"/>
      <c r="S28" s="81"/>
      <c r="T28" s="81"/>
      <c r="U28" s="81"/>
      <c r="V28" s="81"/>
      <c r="W28" s="81"/>
    </row>
    <row r="29" spans="1:23" ht="27" customHeight="1" x14ac:dyDescent="0.4">
      <c r="A29" s="61">
        <v>1905</v>
      </c>
      <c r="B29" s="61" t="s">
        <v>28</v>
      </c>
      <c r="C29" s="92"/>
      <c r="D29" s="63">
        <v>3806615</v>
      </c>
      <c r="E29" s="79"/>
      <c r="F29" s="63">
        <v>2919722</v>
      </c>
      <c r="G29" s="90">
        <f>(D29-F29)</f>
        <v>886893</v>
      </c>
      <c r="H29" s="10">
        <f>G29/F29</f>
        <v>0.30375939901127574</v>
      </c>
      <c r="I29" s="77"/>
      <c r="J29" s="101"/>
      <c r="K29" s="100"/>
      <c r="L29" s="84"/>
      <c r="M29" s="98"/>
      <c r="N29" s="57"/>
      <c r="O29" s="98"/>
      <c r="P29" s="82"/>
      <c r="Q29" s="10"/>
      <c r="R29" s="2"/>
      <c r="S29" s="81"/>
      <c r="T29" s="81"/>
      <c r="U29" s="81"/>
      <c r="V29" s="81"/>
      <c r="W29" s="81"/>
    </row>
    <row r="30" spans="1:23" ht="27" customHeight="1" x14ac:dyDescent="0.4">
      <c r="A30" s="61">
        <v>1908</v>
      </c>
      <c r="B30" s="61" t="s">
        <v>29</v>
      </c>
      <c r="C30" s="92"/>
      <c r="D30" s="96">
        <v>155022</v>
      </c>
      <c r="E30" s="79"/>
      <c r="F30" s="96">
        <v>0</v>
      </c>
      <c r="G30" s="90">
        <f>(D30-F30)</f>
        <v>155022</v>
      </c>
      <c r="H30" s="1"/>
      <c r="I30" s="77"/>
      <c r="J30" s="61">
        <v>2512</v>
      </c>
      <c r="K30" s="61" t="s">
        <v>30</v>
      </c>
      <c r="L30" s="94"/>
      <c r="M30" s="97">
        <v>3236813</v>
      </c>
      <c r="N30" s="57"/>
      <c r="O30" s="97">
        <v>3217748</v>
      </c>
      <c r="P30" s="90">
        <f>(M30-O30)</f>
        <v>19065</v>
      </c>
      <c r="Q30" s="10">
        <f>P30/O30</f>
        <v>5.9249512391896441E-3</v>
      </c>
      <c r="R30" s="2"/>
      <c r="S30" s="18"/>
      <c r="T30" s="18"/>
      <c r="U30" s="18"/>
      <c r="V30" s="18"/>
      <c r="W30" s="18"/>
    </row>
    <row r="31" spans="1:23" ht="27" customHeight="1" x14ac:dyDescent="0.4">
      <c r="A31" s="99"/>
      <c r="B31" s="69"/>
      <c r="C31" s="68"/>
      <c r="D31" s="86"/>
      <c r="E31" s="79"/>
      <c r="F31" s="90"/>
      <c r="G31" s="90"/>
      <c r="H31" s="77"/>
      <c r="I31" s="77"/>
      <c r="J31" s="61"/>
      <c r="K31" s="61"/>
      <c r="L31" s="94"/>
      <c r="M31" s="57"/>
      <c r="N31" s="57"/>
      <c r="O31" s="57"/>
      <c r="P31" s="90"/>
      <c r="Q31" s="10"/>
      <c r="R31" s="81"/>
      <c r="S31" s="18"/>
      <c r="T31" s="18"/>
      <c r="U31" s="18"/>
      <c r="V31" s="18"/>
      <c r="W31" s="42"/>
    </row>
    <row r="32" spans="1:23" ht="36" customHeight="1" x14ac:dyDescent="0.4">
      <c r="A32" s="99"/>
      <c r="B32" s="69" t="s">
        <v>31</v>
      </c>
      <c r="C32" s="68"/>
      <c r="D32" s="82">
        <f>D33+D44</f>
        <v>8410021</v>
      </c>
      <c r="E32" s="79"/>
      <c r="F32" s="82">
        <f>F33+F44</f>
        <v>10772094</v>
      </c>
      <c r="G32" s="82">
        <f>(D32-F32)</f>
        <v>-2362073</v>
      </c>
      <c r="H32" s="10">
        <f>G32/F32</f>
        <v>-0.21927705049733134</v>
      </c>
      <c r="I32" s="77"/>
      <c r="J32" s="61"/>
      <c r="K32" s="61"/>
      <c r="L32" s="94"/>
      <c r="M32" s="57"/>
      <c r="N32" s="57"/>
      <c r="O32" s="57"/>
      <c r="P32" s="93"/>
      <c r="Q32" s="93"/>
      <c r="R32" s="2"/>
      <c r="S32" s="18"/>
      <c r="T32" s="18"/>
      <c r="U32" s="18"/>
      <c r="V32" s="18"/>
      <c r="W32" s="18"/>
    </row>
    <row r="33" spans="1:23" ht="51" customHeight="1" x14ac:dyDescent="0.4">
      <c r="A33" s="69">
        <v>16</v>
      </c>
      <c r="B33" s="69" t="s">
        <v>32</v>
      </c>
      <c r="C33" s="68" t="s">
        <v>108</v>
      </c>
      <c r="D33" s="86">
        <f>SUM(D34:D42)</f>
        <v>3277209</v>
      </c>
      <c r="E33" s="79"/>
      <c r="F33" s="86">
        <f>SUM(F34:F42)</f>
        <v>4498497</v>
      </c>
      <c r="G33" s="86">
        <f>(D33-F33)</f>
        <v>-1221288</v>
      </c>
      <c r="H33" s="10">
        <f>G33/F33</f>
        <v>-0.27148801032878317</v>
      </c>
      <c r="I33" s="77"/>
      <c r="J33" s="69">
        <v>27</v>
      </c>
      <c r="K33" s="69" t="s">
        <v>34</v>
      </c>
      <c r="L33" s="84" t="s">
        <v>107</v>
      </c>
      <c r="M33" s="98">
        <f>M35</f>
        <v>768840</v>
      </c>
      <c r="N33" s="57"/>
      <c r="O33" s="98">
        <f>O35</f>
        <v>2418358</v>
      </c>
      <c r="P33" s="86">
        <f>(M33-O33)</f>
        <v>-1649518</v>
      </c>
      <c r="Q33" s="10">
        <f>P33/O33</f>
        <v>-0.68208180922758332</v>
      </c>
      <c r="R33" s="18"/>
      <c r="S33" s="18"/>
      <c r="T33" s="18"/>
      <c r="U33" s="18"/>
      <c r="V33" s="18"/>
      <c r="W33" s="18"/>
    </row>
    <row r="34" spans="1:23" ht="27" customHeight="1" x14ac:dyDescent="0.4">
      <c r="A34" s="69"/>
      <c r="B34" s="69"/>
      <c r="C34" s="68"/>
      <c r="D34" s="86"/>
      <c r="E34" s="79"/>
      <c r="F34" s="86"/>
      <c r="G34" s="86"/>
      <c r="H34" s="77"/>
      <c r="I34" s="77"/>
      <c r="J34" s="61"/>
      <c r="K34" s="61"/>
      <c r="L34" s="94"/>
      <c r="M34" s="57"/>
      <c r="N34" s="57"/>
      <c r="O34" s="57"/>
      <c r="P34" s="93"/>
      <c r="Q34" s="11"/>
      <c r="R34" s="81"/>
      <c r="S34" s="81"/>
      <c r="T34" s="81"/>
      <c r="U34" s="81"/>
      <c r="V34" s="81"/>
      <c r="W34" s="81"/>
    </row>
    <row r="35" spans="1:23" ht="27" customHeight="1" x14ac:dyDescent="0.4">
      <c r="A35" s="61">
        <v>1635</v>
      </c>
      <c r="B35" s="61" t="s">
        <v>33</v>
      </c>
      <c r="C35" s="88"/>
      <c r="D35" s="90">
        <v>26989</v>
      </c>
      <c r="E35" s="79"/>
      <c r="F35" s="90">
        <v>235032</v>
      </c>
      <c r="G35" s="90">
        <f t="shared" ref="G35:G42" si="1">(D35-F35)</f>
        <v>-208043</v>
      </c>
      <c r="H35" s="10">
        <f t="shared" ref="H35:H42" si="2">G35/F35</f>
        <v>-0.88516882807447494</v>
      </c>
      <c r="I35" s="77"/>
      <c r="J35" s="61">
        <v>2701</v>
      </c>
      <c r="K35" s="61" t="s">
        <v>37</v>
      </c>
      <c r="L35" s="94"/>
      <c r="M35" s="97">
        <v>768840</v>
      </c>
      <c r="N35" s="57"/>
      <c r="O35" s="97">
        <v>2418358</v>
      </c>
      <c r="P35" s="90">
        <f>(M35-O35)</f>
        <v>-1649518</v>
      </c>
      <c r="Q35" s="10">
        <f>P35/O35</f>
        <v>-0.68208180922758332</v>
      </c>
      <c r="R35" s="81"/>
      <c r="S35" s="81"/>
      <c r="T35" s="81"/>
      <c r="U35" s="81"/>
      <c r="V35" s="81"/>
      <c r="W35" s="81"/>
    </row>
    <row r="36" spans="1:23" ht="27" customHeight="1" x14ac:dyDescent="0.4">
      <c r="A36" s="61">
        <v>1637</v>
      </c>
      <c r="B36" s="61" t="s">
        <v>35</v>
      </c>
      <c r="C36" s="88"/>
      <c r="D36" s="90">
        <v>72590</v>
      </c>
      <c r="E36" s="79"/>
      <c r="F36" s="90">
        <v>65018</v>
      </c>
      <c r="G36" s="90">
        <f t="shared" si="1"/>
        <v>7572</v>
      </c>
      <c r="H36" s="10">
        <f t="shared" si="2"/>
        <v>0.1164600572149251</v>
      </c>
      <c r="I36" s="77"/>
      <c r="J36" s="85"/>
      <c r="K36" s="85"/>
      <c r="L36" s="95"/>
      <c r="M36" s="87"/>
      <c r="N36" s="57"/>
      <c r="O36" s="87"/>
      <c r="P36" s="93"/>
      <c r="Q36" s="93"/>
      <c r="R36" s="2"/>
      <c r="S36" s="81"/>
      <c r="T36" s="81"/>
      <c r="U36" s="81"/>
      <c r="V36" s="81"/>
      <c r="W36" s="81"/>
    </row>
    <row r="37" spans="1:23" ht="27" customHeight="1" x14ac:dyDescent="0.4">
      <c r="A37" s="61">
        <v>1655</v>
      </c>
      <c r="B37" s="61" t="s">
        <v>36</v>
      </c>
      <c r="C37" s="92"/>
      <c r="D37" s="90">
        <v>240098</v>
      </c>
      <c r="E37" s="86"/>
      <c r="F37" s="90">
        <v>240097</v>
      </c>
      <c r="G37" s="90">
        <f t="shared" si="1"/>
        <v>1</v>
      </c>
      <c r="H37" s="10">
        <f t="shared" si="2"/>
        <v>4.1649833192418068E-6</v>
      </c>
      <c r="I37" s="77"/>
      <c r="J37" s="85"/>
      <c r="K37" s="69" t="s">
        <v>40</v>
      </c>
      <c r="L37" s="84"/>
      <c r="M37" s="89">
        <f>M10+M26</f>
        <v>18518532</v>
      </c>
      <c r="N37" s="57"/>
      <c r="O37" s="89">
        <f>O10+O26</f>
        <v>15363959</v>
      </c>
      <c r="P37" s="89">
        <f>(M37-O37)</f>
        <v>3154573</v>
      </c>
      <c r="Q37" s="10">
        <f>P37/O37</f>
        <v>0.20532292490496754</v>
      </c>
      <c r="R37" s="2"/>
      <c r="S37" s="81"/>
      <c r="T37" s="81"/>
      <c r="U37" s="81"/>
      <c r="V37" s="81"/>
      <c r="W37" s="81"/>
    </row>
    <row r="38" spans="1:23" ht="27" customHeight="1" x14ac:dyDescent="0.4">
      <c r="A38" s="61">
        <v>1660</v>
      </c>
      <c r="B38" s="61" t="s">
        <v>38</v>
      </c>
      <c r="C38" s="92"/>
      <c r="D38" s="90">
        <v>55542</v>
      </c>
      <c r="E38" s="79"/>
      <c r="F38" s="90">
        <v>55542</v>
      </c>
      <c r="G38" s="90">
        <f t="shared" si="1"/>
        <v>0</v>
      </c>
      <c r="H38" s="10">
        <f t="shared" si="2"/>
        <v>0</v>
      </c>
      <c r="I38" s="77"/>
      <c r="J38" s="85"/>
      <c r="K38" s="69"/>
      <c r="L38" s="84"/>
      <c r="M38" s="83"/>
      <c r="N38" s="57"/>
      <c r="O38" s="83"/>
      <c r="P38" s="83"/>
      <c r="Q38" s="10"/>
      <c r="R38" s="81"/>
      <c r="S38" s="81"/>
      <c r="T38" s="81"/>
      <c r="U38" s="81"/>
      <c r="V38" s="81"/>
      <c r="W38" s="81"/>
    </row>
    <row r="39" spans="1:23" ht="27" customHeight="1" x14ac:dyDescent="0.4">
      <c r="A39" s="61">
        <v>1665</v>
      </c>
      <c r="B39" s="61" t="s">
        <v>39</v>
      </c>
      <c r="C39" s="92"/>
      <c r="D39" s="90">
        <v>785577</v>
      </c>
      <c r="E39" s="79"/>
      <c r="F39" s="90">
        <v>785577</v>
      </c>
      <c r="G39" s="90">
        <f t="shared" si="1"/>
        <v>0</v>
      </c>
      <c r="H39" s="10">
        <f t="shared" si="2"/>
        <v>0</v>
      </c>
      <c r="I39" s="77"/>
      <c r="J39" s="85"/>
      <c r="K39" s="69"/>
      <c r="L39" s="84"/>
      <c r="M39" s="83"/>
      <c r="N39" s="57"/>
      <c r="O39" s="83"/>
      <c r="P39" s="83"/>
      <c r="Q39" s="10"/>
      <c r="R39" s="81"/>
      <c r="S39" s="81"/>
      <c r="T39" s="81"/>
      <c r="U39" s="81"/>
      <c r="V39" s="81"/>
      <c r="W39" s="81"/>
    </row>
    <row r="40" spans="1:23" ht="27" customHeight="1" x14ac:dyDescent="0.4">
      <c r="A40" s="61">
        <v>1670</v>
      </c>
      <c r="B40" s="61" t="s">
        <v>41</v>
      </c>
      <c r="C40" s="92"/>
      <c r="D40" s="90">
        <v>4412278</v>
      </c>
      <c r="E40" s="79"/>
      <c r="F40" s="90">
        <v>4208848</v>
      </c>
      <c r="G40" s="90">
        <f t="shared" si="1"/>
        <v>203430</v>
      </c>
      <c r="H40" s="10">
        <f t="shared" si="2"/>
        <v>4.8333890888908319E-2</v>
      </c>
      <c r="I40" s="77"/>
      <c r="J40" s="69">
        <v>3</v>
      </c>
      <c r="K40" s="69" t="s">
        <v>43</v>
      </c>
      <c r="L40" s="84" t="s">
        <v>106</v>
      </c>
      <c r="M40" s="57"/>
      <c r="N40" s="57"/>
      <c r="O40" s="57"/>
      <c r="P40" s="93"/>
      <c r="Q40" s="93"/>
      <c r="R40" s="81"/>
      <c r="S40" s="81"/>
      <c r="T40" s="81"/>
      <c r="U40" s="81"/>
      <c r="V40" s="81"/>
      <c r="W40" s="81"/>
    </row>
    <row r="41" spans="1:23" ht="27" customHeight="1" x14ac:dyDescent="0.4">
      <c r="A41" s="61">
        <v>1675</v>
      </c>
      <c r="B41" s="61" t="s">
        <v>42</v>
      </c>
      <c r="C41" s="92"/>
      <c r="D41" s="90">
        <v>1114622</v>
      </c>
      <c r="E41" s="79"/>
      <c r="F41" s="90">
        <v>1114622</v>
      </c>
      <c r="G41" s="90">
        <f t="shared" si="1"/>
        <v>0</v>
      </c>
      <c r="H41" s="10">
        <f t="shared" si="2"/>
        <v>0</v>
      </c>
      <c r="I41" s="77"/>
      <c r="J41" s="69">
        <v>31</v>
      </c>
      <c r="K41" s="69" t="s">
        <v>45</v>
      </c>
      <c r="L41" s="84"/>
      <c r="M41" s="86">
        <f>SUM(M43:M45)</f>
        <v>3314390</v>
      </c>
      <c r="N41" s="57"/>
      <c r="O41" s="86">
        <f>SUM(O43:O45)</f>
        <v>5956321</v>
      </c>
      <c r="P41" s="86">
        <f>(M41-O41)</f>
        <v>-2641931</v>
      </c>
      <c r="Q41" s="10">
        <f>P41/O41</f>
        <v>-0.44355080929990176</v>
      </c>
      <c r="R41" s="81"/>
      <c r="S41" s="81"/>
      <c r="T41" s="81"/>
      <c r="U41" s="81"/>
      <c r="V41" s="81"/>
      <c r="W41" s="81"/>
    </row>
    <row r="42" spans="1:23" ht="27" customHeight="1" x14ac:dyDescent="0.4">
      <c r="A42" s="61">
        <v>1685</v>
      </c>
      <c r="B42" s="61" t="s">
        <v>44</v>
      </c>
      <c r="C42" s="92"/>
      <c r="D42" s="96">
        <v>-3430487</v>
      </c>
      <c r="E42" s="79"/>
      <c r="F42" s="96">
        <v>-2206239</v>
      </c>
      <c r="G42" s="90">
        <f t="shared" si="1"/>
        <v>-1224248</v>
      </c>
      <c r="H42" s="10">
        <f t="shared" si="2"/>
        <v>0.55490270999651448</v>
      </c>
      <c r="I42" s="77"/>
      <c r="J42" s="85"/>
      <c r="K42" s="85"/>
      <c r="L42" s="95"/>
      <c r="M42" s="87"/>
      <c r="N42" s="57"/>
      <c r="O42" s="87"/>
      <c r="P42" s="93"/>
      <c r="Q42" s="93"/>
      <c r="R42" s="81"/>
      <c r="S42" s="81"/>
      <c r="T42" s="81"/>
      <c r="U42" s="81"/>
      <c r="V42" s="81"/>
      <c r="W42" s="81"/>
    </row>
    <row r="43" spans="1:23" ht="27" customHeight="1" x14ac:dyDescent="0.4">
      <c r="A43" s="85"/>
      <c r="B43" s="85"/>
      <c r="C43" s="88"/>
      <c r="D43" s="87"/>
      <c r="E43" s="79"/>
      <c r="F43" s="90"/>
      <c r="G43" s="90"/>
      <c r="H43" s="77"/>
      <c r="I43" s="77"/>
      <c r="J43" s="61">
        <v>3105</v>
      </c>
      <c r="K43" s="61" t="s">
        <v>46</v>
      </c>
      <c r="L43" s="94"/>
      <c r="M43" s="57">
        <v>3155748</v>
      </c>
      <c r="N43" s="57"/>
      <c r="O43" s="57">
        <v>3155748</v>
      </c>
      <c r="P43" s="90">
        <f>(M43-O43)</f>
        <v>0</v>
      </c>
      <c r="Q43" s="10">
        <f>P43/O43</f>
        <v>0</v>
      </c>
      <c r="R43" s="2"/>
      <c r="S43" s="81"/>
      <c r="T43" s="81"/>
      <c r="U43" s="81"/>
      <c r="V43" s="81"/>
      <c r="W43" s="81"/>
    </row>
    <row r="44" spans="1:23" ht="27" customHeight="1" x14ac:dyDescent="0.4">
      <c r="A44" s="69">
        <v>19</v>
      </c>
      <c r="B44" s="69" t="s">
        <v>25</v>
      </c>
      <c r="C44" s="68" t="s">
        <v>105</v>
      </c>
      <c r="D44" s="86">
        <f>SUM(D46:D47)</f>
        <v>5132812</v>
      </c>
      <c r="E44" s="79"/>
      <c r="F44" s="86">
        <f>SUM(F46:F47)</f>
        <v>6273597</v>
      </c>
      <c r="G44" s="86">
        <f>(D44-F44)</f>
        <v>-1140785</v>
      </c>
      <c r="H44" s="10">
        <f>G44/F44</f>
        <v>-0.18183906298093422</v>
      </c>
      <c r="I44" s="77"/>
      <c r="J44" s="61">
        <v>3109</v>
      </c>
      <c r="K44" s="61" t="s">
        <v>47</v>
      </c>
      <c r="L44" s="94"/>
      <c r="M44" s="57">
        <v>2800573</v>
      </c>
      <c r="N44" s="57"/>
      <c r="O44" s="57">
        <v>2493990</v>
      </c>
      <c r="P44" s="90">
        <f>(M44-O44)</f>
        <v>306583</v>
      </c>
      <c r="Q44" s="10">
        <f>P44/O44</f>
        <v>0.12292872064442921</v>
      </c>
      <c r="R44" s="4"/>
      <c r="S44" s="81"/>
      <c r="T44" s="81"/>
      <c r="U44" s="81"/>
      <c r="V44" s="81"/>
      <c r="W44" s="81"/>
    </row>
    <row r="45" spans="1:23" ht="27" customHeight="1" x14ac:dyDescent="0.4">
      <c r="A45" s="69"/>
      <c r="B45" s="69"/>
      <c r="C45" s="68"/>
      <c r="D45" s="86"/>
      <c r="E45" s="79"/>
      <c r="F45" s="86"/>
      <c r="G45" s="86"/>
      <c r="H45" s="10"/>
      <c r="I45" s="77"/>
      <c r="J45" s="61">
        <v>3110</v>
      </c>
      <c r="K45" s="61" t="s">
        <v>49</v>
      </c>
      <c r="L45" s="94"/>
      <c r="M45" s="57">
        <v>-2641931</v>
      </c>
      <c r="N45" s="57"/>
      <c r="O45" s="57">
        <v>306583</v>
      </c>
      <c r="P45" s="90">
        <f>(M45-O45)</f>
        <v>-2948514</v>
      </c>
      <c r="Q45" s="12">
        <f>-P45/O45</f>
        <v>9.617343427391603</v>
      </c>
      <c r="R45" s="4"/>
      <c r="S45" s="81"/>
      <c r="T45" s="81"/>
      <c r="U45" s="81"/>
      <c r="V45" s="81"/>
      <c r="W45" s="81"/>
    </row>
    <row r="46" spans="1:23" ht="27" customHeight="1" x14ac:dyDescent="0.4">
      <c r="A46" s="61">
        <v>1970</v>
      </c>
      <c r="B46" s="61" t="s">
        <v>48</v>
      </c>
      <c r="C46" s="92"/>
      <c r="D46" s="63">
        <v>8308652</v>
      </c>
      <c r="E46" s="79"/>
      <c r="F46" s="63">
        <v>8308652</v>
      </c>
      <c r="G46" s="90">
        <f>(D46-F46)</f>
        <v>0</v>
      </c>
      <c r="H46" s="10">
        <f>G46/F46</f>
        <v>0</v>
      </c>
      <c r="I46" s="77"/>
      <c r="J46" s="61"/>
      <c r="K46" s="61"/>
      <c r="L46" s="94"/>
      <c r="M46" s="57"/>
      <c r="N46" s="57"/>
      <c r="O46" s="57"/>
      <c r="P46" s="93"/>
      <c r="Q46" s="93"/>
      <c r="R46" s="18"/>
      <c r="S46" s="18"/>
      <c r="T46" s="18"/>
      <c r="U46" s="18"/>
      <c r="V46" s="18"/>
      <c r="W46" s="18"/>
    </row>
    <row r="47" spans="1:23" ht="27" customHeight="1" x14ac:dyDescent="0.4">
      <c r="A47" s="61">
        <v>1975</v>
      </c>
      <c r="B47" s="61" t="s">
        <v>50</v>
      </c>
      <c r="C47" s="92"/>
      <c r="D47" s="91">
        <v>-3175840</v>
      </c>
      <c r="E47" s="79"/>
      <c r="F47" s="91">
        <v>-2035055</v>
      </c>
      <c r="G47" s="90">
        <f>(D47-F47)</f>
        <v>-1140785</v>
      </c>
      <c r="H47" s="10">
        <f>G47/F47</f>
        <v>0.5605671591185496</v>
      </c>
      <c r="I47" s="77"/>
      <c r="J47" s="85"/>
      <c r="K47" s="69" t="s">
        <v>51</v>
      </c>
      <c r="L47" s="84"/>
      <c r="M47" s="89">
        <f>M41</f>
        <v>3314390</v>
      </c>
      <c r="N47" s="57"/>
      <c r="O47" s="89">
        <f>O41</f>
        <v>5956321</v>
      </c>
      <c r="P47" s="82">
        <f>(M47-O47)</f>
        <v>-2641931</v>
      </c>
      <c r="Q47" s="10">
        <f>P47/O47</f>
        <v>-0.44355080929990176</v>
      </c>
      <c r="R47" s="2"/>
      <c r="S47" s="81"/>
      <c r="T47" s="81"/>
      <c r="U47" s="81"/>
      <c r="V47" s="81"/>
      <c r="W47" s="81"/>
    </row>
    <row r="48" spans="1:23" ht="27" customHeight="1" x14ac:dyDescent="0.4">
      <c r="A48" s="85"/>
      <c r="B48" s="85"/>
      <c r="C48" s="88"/>
      <c r="D48" s="87"/>
      <c r="E48" s="79"/>
      <c r="F48" s="86"/>
      <c r="G48" s="86"/>
      <c r="H48" s="77"/>
      <c r="I48" s="77"/>
      <c r="J48" s="85"/>
      <c r="K48" s="69"/>
      <c r="L48" s="84"/>
      <c r="M48" s="83"/>
      <c r="N48" s="57"/>
      <c r="O48" s="83"/>
      <c r="P48" s="82"/>
      <c r="Q48" s="10"/>
      <c r="R48" s="81"/>
      <c r="S48" s="81"/>
      <c r="T48" s="81"/>
      <c r="U48" s="81"/>
      <c r="V48" s="81"/>
      <c r="W48" s="81"/>
    </row>
    <row r="49" spans="1:23" ht="27" customHeight="1" thickBot="1" x14ac:dyDescent="0.45">
      <c r="A49" s="80"/>
      <c r="B49" s="69" t="s">
        <v>52</v>
      </c>
      <c r="C49" s="68"/>
      <c r="D49" s="74">
        <f>D10+D32</f>
        <v>21832922</v>
      </c>
      <c r="E49" s="79"/>
      <c r="F49" s="74">
        <f>F10+F32</f>
        <v>21320280</v>
      </c>
      <c r="G49" s="74">
        <f>(D49-F49)</f>
        <v>512642</v>
      </c>
      <c r="H49" s="78">
        <f>G49/F49</f>
        <v>2.4044806165772682E-2</v>
      </c>
      <c r="I49" s="77"/>
      <c r="J49" s="76"/>
      <c r="K49" s="69" t="s">
        <v>53</v>
      </c>
      <c r="L49" s="75"/>
      <c r="M49" s="74">
        <f>M37+M47</f>
        <v>21832922</v>
      </c>
      <c r="N49" s="57"/>
      <c r="O49" s="74">
        <f>O37+O47</f>
        <v>21320280</v>
      </c>
      <c r="P49" s="74">
        <f>(M49-O49)</f>
        <v>512642</v>
      </c>
      <c r="Q49" s="13">
        <f>P49/O49</f>
        <v>2.4044806165772682E-2</v>
      </c>
      <c r="R49" s="18"/>
      <c r="S49" s="73">
        <f>D49-M49</f>
        <v>0</v>
      </c>
      <c r="T49" s="18"/>
      <c r="U49" s="18"/>
      <c r="V49" s="18"/>
      <c r="W49" s="18"/>
    </row>
    <row r="50" spans="1:23" ht="27" customHeight="1" thickTop="1" x14ac:dyDescent="0.35">
      <c r="A50" s="51"/>
      <c r="B50" s="51"/>
      <c r="C50" s="72"/>
      <c r="D50" s="49"/>
      <c r="E50" s="54"/>
      <c r="F50" s="71"/>
      <c r="G50" s="71"/>
      <c r="H50" s="52"/>
      <c r="I50" s="52"/>
      <c r="J50" s="51"/>
      <c r="K50" s="51"/>
      <c r="L50" s="50"/>
      <c r="M50" s="49"/>
      <c r="N50" s="48"/>
      <c r="O50" s="49"/>
      <c r="P50" s="42"/>
      <c r="Q50" s="42"/>
      <c r="R50" s="2"/>
      <c r="S50" s="18"/>
      <c r="T50" s="18"/>
      <c r="U50" s="18"/>
      <c r="V50" s="18"/>
      <c r="W50" s="18"/>
    </row>
    <row r="51" spans="1:23" ht="27" customHeight="1" x14ac:dyDescent="0.4">
      <c r="A51" s="70">
        <v>8</v>
      </c>
      <c r="B51" s="69" t="s">
        <v>54</v>
      </c>
      <c r="C51" s="68"/>
      <c r="D51" s="67">
        <f>SUM(D52:D54)</f>
        <v>0</v>
      </c>
      <c r="E51" s="54"/>
      <c r="F51" s="67">
        <f>SUM(F52:F54)</f>
        <v>0</v>
      </c>
      <c r="G51" s="71"/>
      <c r="H51" s="52"/>
      <c r="I51" s="52"/>
      <c r="J51" s="70">
        <v>9</v>
      </c>
      <c r="K51" s="69" t="s">
        <v>55</v>
      </c>
      <c r="L51" s="68"/>
      <c r="M51" s="67">
        <f>SUM(M52:M54)</f>
        <v>0</v>
      </c>
      <c r="N51" s="48"/>
      <c r="O51" s="67">
        <f>SUM(O52:O54)</f>
        <v>0</v>
      </c>
      <c r="P51" s="42"/>
      <c r="Q51" s="42"/>
      <c r="R51" s="18"/>
      <c r="S51" s="18"/>
      <c r="T51" s="18"/>
      <c r="U51" s="18"/>
      <c r="V51" s="18"/>
      <c r="W51" s="18"/>
    </row>
    <row r="52" spans="1:23" ht="27" customHeight="1" x14ac:dyDescent="0.35">
      <c r="A52" s="62">
        <v>81</v>
      </c>
      <c r="B52" s="61" t="s">
        <v>56</v>
      </c>
      <c r="C52" s="66" t="s">
        <v>104</v>
      </c>
      <c r="D52" s="63">
        <v>8773218</v>
      </c>
      <c r="E52" s="63"/>
      <c r="F52" s="63">
        <v>10898056</v>
      </c>
      <c r="G52" s="63">
        <f>(D52-F52)</f>
        <v>-2124838</v>
      </c>
      <c r="H52" s="59">
        <f>G52/F52</f>
        <v>-0.19497403940666116</v>
      </c>
      <c r="I52" s="52"/>
      <c r="J52" s="62">
        <v>91</v>
      </c>
      <c r="K52" s="61" t="s">
        <v>57</v>
      </c>
      <c r="L52" s="65" t="s">
        <v>104</v>
      </c>
      <c r="M52" s="57">
        <v>29651623</v>
      </c>
      <c r="N52" s="57"/>
      <c r="O52" s="57">
        <v>29471657</v>
      </c>
      <c r="P52" s="57">
        <f>(M52-O52)</f>
        <v>179966</v>
      </c>
      <c r="Q52" s="59">
        <f>-P52/O52</f>
        <v>-6.1064092867258871E-3</v>
      </c>
      <c r="R52" s="18"/>
      <c r="S52" s="18"/>
      <c r="T52" s="18"/>
      <c r="U52" s="18"/>
      <c r="V52" s="18"/>
      <c r="W52" s="18"/>
    </row>
    <row r="53" spans="1:23" ht="27" customHeight="1" x14ac:dyDescent="0.35">
      <c r="A53" s="62">
        <v>83</v>
      </c>
      <c r="B53" s="61" t="s">
        <v>58</v>
      </c>
      <c r="C53" s="66" t="s">
        <v>103</v>
      </c>
      <c r="D53" s="63">
        <v>1564</v>
      </c>
      <c r="E53" s="63"/>
      <c r="F53" s="63">
        <v>1677</v>
      </c>
      <c r="G53" s="63">
        <f>(D53-F53)</f>
        <v>-113</v>
      </c>
      <c r="H53" s="59">
        <f>G53/F53</f>
        <v>-6.7382230172927854E-2</v>
      </c>
      <c r="I53" s="52"/>
      <c r="J53" s="62">
        <v>93</v>
      </c>
      <c r="K53" s="61" t="s">
        <v>59</v>
      </c>
      <c r="L53" s="65" t="s">
        <v>103</v>
      </c>
      <c r="M53" s="57">
        <v>0</v>
      </c>
      <c r="N53" s="57"/>
      <c r="O53" s="57">
        <v>63103</v>
      </c>
      <c r="P53" s="57">
        <f>(M53-O53)</f>
        <v>-63103</v>
      </c>
      <c r="Q53" s="13">
        <f>-P53/O53</f>
        <v>1</v>
      </c>
      <c r="R53" s="18"/>
      <c r="S53" s="18"/>
      <c r="T53" s="18"/>
      <c r="U53" s="18"/>
      <c r="V53" s="18"/>
      <c r="W53" s="18"/>
    </row>
    <row r="54" spans="1:23" ht="27" customHeight="1" x14ac:dyDescent="0.35">
      <c r="A54" s="62">
        <v>89</v>
      </c>
      <c r="B54" s="61" t="s">
        <v>60</v>
      </c>
      <c r="C54" s="64"/>
      <c r="D54" s="63">
        <v>-8774782</v>
      </c>
      <c r="E54" s="63"/>
      <c r="F54" s="63">
        <v>-10899733</v>
      </c>
      <c r="G54" s="63">
        <f>(D54-F54)</f>
        <v>2124951</v>
      </c>
      <c r="H54" s="59">
        <f>G54/F54</f>
        <v>-0.19495440851624532</v>
      </c>
      <c r="I54" s="52"/>
      <c r="J54" s="62">
        <v>99</v>
      </c>
      <c r="K54" s="61" t="s">
        <v>61</v>
      </c>
      <c r="L54" s="60"/>
      <c r="M54" s="57">
        <v>-29651623</v>
      </c>
      <c r="N54" s="57"/>
      <c r="O54" s="57">
        <v>-29534760</v>
      </c>
      <c r="P54" s="57">
        <f>(M54-O54)</f>
        <v>-116863</v>
      </c>
      <c r="Q54" s="59">
        <f>-P54/O54</f>
        <v>-3.9567953150795874E-3</v>
      </c>
      <c r="R54" s="18"/>
      <c r="S54" s="18"/>
      <c r="T54" s="18"/>
      <c r="U54" s="18"/>
      <c r="V54" s="18"/>
      <c r="W54" s="18"/>
    </row>
    <row r="55" spans="1:23" ht="27" customHeight="1" x14ac:dyDescent="0.35">
      <c r="A55" s="51"/>
      <c r="B55" s="51"/>
      <c r="C55" s="58"/>
      <c r="D55" s="49"/>
      <c r="E55" s="54"/>
      <c r="F55" s="53"/>
      <c r="G55" s="53"/>
      <c r="H55" s="52"/>
      <c r="I55" s="52"/>
      <c r="J55" s="51"/>
      <c r="K55" s="51"/>
      <c r="L55" s="50"/>
      <c r="M55" s="57"/>
      <c r="N55" s="57"/>
      <c r="O55" s="57"/>
      <c r="P55" s="57"/>
      <c r="Q55" s="57"/>
      <c r="R55" s="18"/>
      <c r="S55" s="18"/>
      <c r="T55" s="18"/>
      <c r="U55" s="18"/>
      <c r="V55" s="18"/>
      <c r="W55" s="18"/>
    </row>
    <row r="56" spans="1:23" ht="27" customHeight="1" x14ac:dyDescent="0.35">
      <c r="A56" s="55"/>
      <c r="B56" s="55"/>
      <c r="C56" s="56"/>
      <c r="D56" s="55"/>
      <c r="E56" s="54"/>
      <c r="F56" s="53"/>
      <c r="G56" s="53"/>
      <c r="H56" s="52"/>
      <c r="I56" s="52"/>
      <c r="J56" s="51"/>
      <c r="K56" s="51"/>
      <c r="L56" s="50"/>
      <c r="M56" s="49"/>
      <c r="N56" s="43"/>
      <c r="O56" s="48"/>
      <c r="P56" s="42"/>
      <c r="Q56" s="3"/>
      <c r="R56" s="2"/>
      <c r="S56" s="18"/>
      <c r="T56" s="18"/>
      <c r="U56" s="18"/>
      <c r="V56" s="18"/>
      <c r="W56" s="18"/>
    </row>
    <row r="57" spans="1:23" ht="27" customHeight="1" x14ac:dyDescent="0.35">
      <c r="A57" s="55"/>
      <c r="B57" s="55"/>
      <c r="C57" s="56"/>
      <c r="D57" s="55"/>
      <c r="E57" s="54"/>
      <c r="F57" s="53"/>
      <c r="G57" s="53"/>
      <c r="H57" s="52"/>
      <c r="I57" s="52"/>
      <c r="J57" s="51"/>
      <c r="K57" s="51"/>
      <c r="L57" s="50"/>
      <c r="M57" s="49"/>
      <c r="N57" s="43"/>
      <c r="O57" s="48"/>
      <c r="P57" s="42"/>
      <c r="Q57" s="3"/>
      <c r="R57" s="2"/>
      <c r="S57" s="18"/>
      <c r="T57" s="18"/>
      <c r="U57" s="18"/>
      <c r="V57" s="18"/>
      <c r="W57" s="18"/>
    </row>
    <row r="58" spans="1:23" ht="23.25" x14ac:dyDescent="0.35">
      <c r="A58" s="297"/>
      <c r="B58" s="297"/>
      <c r="C58" s="47"/>
      <c r="D58" s="47"/>
      <c r="E58" s="46"/>
      <c r="F58" s="46"/>
      <c r="G58" s="46"/>
      <c r="H58" s="46"/>
      <c r="I58" s="46"/>
      <c r="J58" s="46"/>
      <c r="K58" s="45"/>
      <c r="L58" s="44"/>
      <c r="M58" s="43"/>
      <c r="N58" s="43"/>
      <c r="O58" s="43"/>
      <c r="P58" s="42"/>
      <c r="Q58" s="42"/>
      <c r="R58" s="18"/>
      <c r="S58" s="18"/>
      <c r="T58" s="18"/>
      <c r="U58" s="18"/>
      <c r="V58" s="18"/>
      <c r="W58" s="18"/>
    </row>
    <row r="59" spans="1:23" ht="30" customHeight="1" x14ac:dyDescent="0.4">
      <c r="A59" s="300" t="s">
        <v>99</v>
      </c>
      <c r="B59" s="300"/>
      <c r="C59" s="300"/>
      <c r="D59" s="300"/>
      <c r="E59" s="300"/>
      <c r="F59" s="300"/>
      <c r="G59" s="41"/>
      <c r="H59" s="41" t="s">
        <v>62</v>
      </c>
      <c r="I59" s="41"/>
      <c r="J59" s="41"/>
      <c r="K59" s="41"/>
      <c r="L59" s="298" t="s">
        <v>102</v>
      </c>
      <c r="M59" s="298"/>
      <c r="N59" s="298"/>
      <c r="O59" s="298"/>
      <c r="P59" s="298"/>
      <c r="Q59" s="298"/>
      <c r="R59" s="18"/>
      <c r="S59" s="18"/>
      <c r="T59" s="18"/>
      <c r="U59" s="18"/>
      <c r="V59" s="18"/>
      <c r="W59" s="18"/>
    </row>
    <row r="60" spans="1:23" ht="26.25" customHeight="1" x14ac:dyDescent="0.35">
      <c r="A60" s="301" t="s">
        <v>100</v>
      </c>
      <c r="B60" s="301"/>
      <c r="C60" s="301"/>
      <c r="D60" s="301"/>
      <c r="E60" s="301"/>
      <c r="F60" s="301"/>
      <c r="G60" s="40"/>
      <c r="H60" s="40" t="s">
        <v>63</v>
      </c>
      <c r="I60" s="40"/>
      <c r="J60" s="40"/>
      <c r="K60" s="40"/>
      <c r="L60" s="299" t="s">
        <v>64</v>
      </c>
      <c r="M60" s="299"/>
      <c r="N60" s="299"/>
      <c r="O60" s="299"/>
      <c r="P60" s="299"/>
      <c r="Q60" s="299"/>
      <c r="R60" s="18"/>
      <c r="S60" s="18"/>
      <c r="T60" s="18"/>
      <c r="U60" s="18"/>
      <c r="V60" s="18"/>
      <c r="W60" s="18"/>
    </row>
    <row r="61" spans="1:23" ht="26.25" customHeight="1" x14ac:dyDescent="0.35">
      <c r="A61" s="301" t="s">
        <v>101</v>
      </c>
      <c r="B61" s="301"/>
      <c r="C61" s="301"/>
      <c r="D61" s="301"/>
      <c r="E61" s="301"/>
      <c r="F61" s="301"/>
      <c r="G61" s="40"/>
      <c r="H61" s="40" t="s">
        <v>65</v>
      </c>
      <c r="I61" s="40"/>
      <c r="J61" s="40"/>
      <c r="K61" s="40"/>
      <c r="L61" s="299" t="s">
        <v>66</v>
      </c>
      <c r="M61" s="299"/>
      <c r="N61" s="299"/>
      <c r="O61" s="299"/>
      <c r="P61" s="299"/>
      <c r="Q61" s="299"/>
      <c r="R61" s="18"/>
      <c r="S61" s="18"/>
      <c r="T61" s="18"/>
      <c r="U61" s="18"/>
      <c r="V61" s="18"/>
      <c r="W61" s="18"/>
    </row>
    <row r="62" spans="1:23" ht="25.5" x14ac:dyDescent="0.3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18"/>
      <c r="S62" s="18"/>
      <c r="T62" s="18"/>
      <c r="U62" s="18"/>
      <c r="V62" s="18"/>
      <c r="W62" s="18"/>
    </row>
    <row r="63" spans="1:23" ht="27.75" x14ac:dyDescent="0.4">
      <c r="A63" s="38"/>
      <c r="B63" s="38"/>
      <c r="C63" s="37"/>
      <c r="D63" s="35"/>
      <c r="E63" s="35"/>
      <c r="F63" s="35"/>
      <c r="G63" s="35"/>
      <c r="H63" s="20"/>
      <c r="I63" s="20"/>
      <c r="J63" s="35"/>
      <c r="K63" s="35"/>
      <c r="L63" s="36"/>
      <c r="M63" s="35"/>
      <c r="N63" s="29"/>
      <c r="O63" s="35"/>
      <c r="P63" s="18"/>
      <c r="Q63" s="20"/>
      <c r="R63" s="18"/>
      <c r="S63" s="18"/>
      <c r="T63" s="18"/>
      <c r="U63" s="18"/>
      <c r="V63" s="18"/>
      <c r="W63" s="18"/>
    </row>
    <row r="64" spans="1:23" ht="30" x14ac:dyDescent="0.4">
      <c r="A64" s="33"/>
      <c r="B64" s="33"/>
      <c r="C64" s="34"/>
      <c r="D64" s="33"/>
      <c r="E64" s="33"/>
      <c r="F64" s="32"/>
      <c r="G64" s="32"/>
      <c r="H64" s="20"/>
      <c r="I64" s="20"/>
      <c r="J64" s="31"/>
      <c r="K64" s="31"/>
      <c r="L64" s="30"/>
      <c r="M64" s="29"/>
      <c r="N64" s="27"/>
      <c r="O64" s="28"/>
      <c r="P64" s="18"/>
      <c r="Q64" s="20"/>
      <c r="R64" s="18"/>
      <c r="S64" s="18"/>
      <c r="T64" s="18"/>
      <c r="U64" s="18"/>
      <c r="V64" s="18"/>
      <c r="W64" s="18"/>
    </row>
    <row r="65" spans="1:23" ht="30" x14ac:dyDescent="0.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6"/>
      <c r="O65" s="27"/>
      <c r="P65" s="18"/>
      <c r="Q65" s="20"/>
      <c r="R65" s="18"/>
      <c r="S65" s="18"/>
      <c r="T65" s="18"/>
      <c r="U65" s="18"/>
      <c r="V65" s="18"/>
      <c r="W65" s="18"/>
    </row>
    <row r="66" spans="1:23" ht="27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18"/>
      <c r="Q66" s="20"/>
      <c r="R66" s="18"/>
      <c r="S66" s="18"/>
      <c r="T66" s="18"/>
      <c r="U66" s="18"/>
      <c r="V66" s="18"/>
      <c r="W66" s="18"/>
    </row>
    <row r="67" spans="1:23" ht="27" x14ac:dyDescent="0.3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18"/>
      <c r="O67" s="26"/>
      <c r="P67" s="18"/>
      <c r="Q67" s="20"/>
      <c r="R67" s="18"/>
      <c r="S67" s="18"/>
      <c r="T67" s="18"/>
      <c r="U67" s="18"/>
      <c r="V67" s="18"/>
      <c r="W67" s="18"/>
    </row>
    <row r="68" spans="1:23" x14ac:dyDescent="0.2">
      <c r="A68" s="18"/>
      <c r="B68" s="18"/>
      <c r="C68" s="19"/>
      <c r="D68" s="18"/>
      <c r="E68" s="18"/>
      <c r="H68" s="20"/>
      <c r="I68" s="20"/>
      <c r="J68" s="18"/>
      <c r="K68" s="18"/>
      <c r="L68" s="19"/>
      <c r="M68" s="18"/>
      <c r="N68" s="18"/>
      <c r="P68" s="18"/>
      <c r="Q68" s="20"/>
      <c r="R68" s="18"/>
      <c r="S68" s="18"/>
      <c r="T68" s="18"/>
      <c r="U68" s="18"/>
      <c r="V68" s="18"/>
      <c r="W68" s="18"/>
    </row>
    <row r="69" spans="1:23" x14ac:dyDescent="0.2">
      <c r="A69" s="18"/>
      <c r="B69" s="18"/>
      <c r="C69" s="19"/>
      <c r="D69" s="18"/>
      <c r="E69" s="18"/>
      <c r="H69" s="20"/>
      <c r="I69" s="20"/>
      <c r="J69" s="18"/>
      <c r="K69" s="18"/>
      <c r="L69" s="19"/>
      <c r="M69" s="18"/>
      <c r="N69" s="18"/>
      <c r="P69" s="18"/>
      <c r="Q69" s="20"/>
      <c r="R69" s="18"/>
      <c r="S69" s="18"/>
      <c r="T69" s="18"/>
      <c r="U69" s="18"/>
      <c r="V69" s="18"/>
      <c r="W69" s="18"/>
    </row>
    <row r="70" spans="1:23" x14ac:dyDescent="0.2">
      <c r="A70" s="18"/>
      <c r="B70" s="18"/>
      <c r="C70" s="19"/>
      <c r="D70" s="18"/>
      <c r="E70" s="18"/>
      <c r="H70" s="20"/>
      <c r="I70" s="20"/>
      <c r="J70" s="18"/>
      <c r="K70" s="18"/>
      <c r="L70" s="19"/>
      <c r="M70" s="18"/>
      <c r="N70" s="18"/>
      <c r="P70" s="18"/>
      <c r="Q70" s="20"/>
      <c r="R70" s="18"/>
      <c r="S70" s="18"/>
      <c r="T70" s="18"/>
      <c r="U70" s="18"/>
      <c r="V70" s="18"/>
      <c r="W70" s="18"/>
    </row>
    <row r="71" spans="1:23" x14ac:dyDescent="0.2">
      <c r="A71" s="18"/>
      <c r="B71" s="18"/>
      <c r="C71" s="19"/>
      <c r="D71" s="18"/>
      <c r="E71" s="18"/>
      <c r="H71" s="20"/>
      <c r="I71" s="20"/>
      <c r="J71" s="18"/>
      <c r="K71" s="18"/>
      <c r="L71" s="19"/>
      <c r="M71" s="18"/>
      <c r="N71" s="18"/>
      <c r="P71" s="18"/>
      <c r="Q71" s="20"/>
      <c r="R71" s="18"/>
      <c r="S71" s="18"/>
      <c r="T71" s="18"/>
      <c r="U71" s="18"/>
      <c r="V71" s="18"/>
      <c r="W71" s="18"/>
    </row>
    <row r="72" spans="1:23" x14ac:dyDescent="0.2">
      <c r="A72" s="18"/>
      <c r="B72" s="18"/>
      <c r="C72" s="19"/>
      <c r="D72" s="18"/>
      <c r="E72" s="18"/>
      <c r="H72" s="20"/>
      <c r="I72" s="20"/>
      <c r="J72" s="18"/>
      <c r="K72" s="18"/>
      <c r="L72" s="19"/>
      <c r="M72" s="18"/>
      <c r="N72" s="18"/>
      <c r="P72" s="18"/>
      <c r="Q72" s="20"/>
      <c r="R72" s="18"/>
      <c r="S72" s="18"/>
      <c r="T72" s="18"/>
      <c r="U72" s="18"/>
      <c r="V72" s="18"/>
      <c r="W72" s="18"/>
    </row>
    <row r="73" spans="1:23" x14ac:dyDescent="0.2">
      <c r="A73" s="18"/>
      <c r="B73" s="18"/>
      <c r="C73" s="19"/>
      <c r="D73" s="18"/>
      <c r="E73" s="18"/>
      <c r="H73" s="20"/>
      <c r="I73" s="20"/>
      <c r="J73" s="18"/>
      <c r="K73" s="18"/>
      <c r="L73" s="19"/>
      <c r="M73" s="18"/>
      <c r="N73" s="18"/>
      <c r="P73" s="18"/>
      <c r="Q73" s="20"/>
      <c r="R73" s="18"/>
      <c r="S73" s="18"/>
      <c r="T73" s="18"/>
      <c r="U73" s="18"/>
      <c r="V73" s="18"/>
      <c r="W73" s="18"/>
    </row>
    <row r="74" spans="1:23" x14ac:dyDescent="0.2">
      <c r="A74" s="25"/>
      <c r="B74" s="24"/>
      <c r="C74" s="23"/>
      <c r="D74" s="22"/>
      <c r="E74" s="22"/>
      <c r="F74" s="21"/>
      <c r="G74" s="21"/>
      <c r="H74" s="20"/>
      <c r="I74" s="20"/>
      <c r="J74" s="18"/>
      <c r="K74" s="18"/>
      <c r="L74" s="19"/>
      <c r="M74" s="18"/>
      <c r="N74" s="18"/>
      <c r="P74" s="18"/>
      <c r="Q74" s="20"/>
      <c r="R74" s="18"/>
      <c r="S74" s="18"/>
      <c r="T74" s="18"/>
      <c r="U74" s="18"/>
      <c r="V74" s="18"/>
      <c r="W74" s="18"/>
    </row>
    <row r="75" spans="1:23" x14ac:dyDescent="0.2">
      <c r="A75" s="25"/>
      <c r="B75" s="24"/>
      <c r="C75" s="23"/>
      <c r="D75" s="22"/>
      <c r="E75" s="22"/>
      <c r="F75" s="21"/>
      <c r="G75" s="21"/>
      <c r="H75" s="20"/>
      <c r="I75" s="20"/>
      <c r="J75" s="18"/>
      <c r="K75" s="18"/>
      <c r="L75" s="19"/>
      <c r="M75" s="18"/>
      <c r="N75" s="18"/>
      <c r="P75" s="18"/>
      <c r="Q75" s="20"/>
      <c r="R75" s="18"/>
      <c r="S75" s="18"/>
      <c r="T75" s="18"/>
      <c r="U75" s="18"/>
      <c r="V75" s="18"/>
      <c r="W75" s="18"/>
    </row>
    <row r="76" spans="1:23" x14ac:dyDescent="0.2">
      <c r="A76" s="25"/>
      <c r="B76" s="24"/>
      <c r="C76" s="23"/>
      <c r="D76" s="22"/>
      <c r="E76" s="22"/>
      <c r="F76" s="21"/>
      <c r="G76" s="21"/>
      <c r="H76" s="20"/>
      <c r="I76" s="20"/>
      <c r="J76" s="18"/>
      <c r="K76" s="18"/>
      <c r="L76" s="19"/>
      <c r="M76" s="18"/>
      <c r="N76" s="18"/>
      <c r="P76" s="18"/>
      <c r="Q76" s="20"/>
      <c r="R76" s="18"/>
      <c r="S76" s="18"/>
      <c r="T76" s="18"/>
      <c r="U76" s="18"/>
      <c r="V76" s="18"/>
      <c r="W76" s="18"/>
    </row>
    <row r="77" spans="1:23" x14ac:dyDescent="0.2">
      <c r="A77" s="25"/>
      <c r="B77" s="24"/>
      <c r="C77" s="23"/>
      <c r="D77" s="22"/>
      <c r="E77" s="22"/>
      <c r="F77" s="21"/>
      <c r="G77" s="21"/>
      <c r="H77" s="20"/>
      <c r="I77" s="20"/>
      <c r="J77" s="18"/>
      <c r="K77" s="18"/>
      <c r="L77" s="19"/>
      <c r="M77" s="18"/>
      <c r="N77" s="18"/>
      <c r="P77" s="18"/>
      <c r="Q77" s="20"/>
      <c r="R77" s="18"/>
      <c r="S77" s="18"/>
      <c r="T77" s="18"/>
      <c r="U77" s="18"/>
      <c r="V77" s="18"/>
      <c r="W77" s="18"/>
    </row>
    <row r="78" spans="1:23" x14ac:dyDescent="0.2">
      <c r="A78" s="25"/>
      <c r="B78" s="24"/>
      <c r="C78" s="23"/>
      <c r="D78" s="22"/>
      <c r="E78" s="22"/>
      <c r="F78" s="21"/>
      <c r="G78" s="21"/>
      <c r="H78" s="20"/>
      <c r="I78" s="20"/>
      <c r="J78" s="18"/>
      <c r="K78" s="18"/>
      <c r="L78" s="19"/>
      <c r="M78" s="18"/>
      <c r="N78" s="18"/>
      <c r="P78" s="18"/>
      <c r="Q78" s="20"/>
      <c r="R78" s="18"/>
      <c r="S78" s="18"/>
      <c r="T78" s="18"/>
      <c r="U78" s="18"/>
      <c r="V78" s="18"/>
      <c r="W78" s="18"/>
    </row>
    <row r="79" spans="1:23" x14ac:dyDescent="0.2">
      <c r="A79" s="25"/>
      <c r="B79" s="24"/>
      <c r="C79" s="23"/>
      <c r="D79" s="22"/>
      <c r="E79" s="22"/>
      <c r="F79" s="21"/>
      <c r="G79" s="21"/>
      <c r="H79" s="20"/>
      <c r="I79" s="20"/>
      <c r="J79" s="18"/>
      <c r="K79" s="18"/>
      <c r="L79" s="19"/>
      <c r="M79" s="18"/>
      <c r="N79" s="18"/>
      <c r="P79" s="18"/>
      <c r="Q79" s="20"/>
      <c r="R79" s="18"/>
      <c r="S79" s="18"/>
      <c r="T79" s="18"/>
      <c r="U79" s="18"/>
      <c r="V79" s="18"/>
      <c r="W79" s="18"/>
    </row>
    <row r="80" spans="1:23" x14ac:dyDescent="0.2">
      <c r="A80" s="25"/>
      <c r="B80" s="24"/>
      <c r="C80" s="23"/>
      <c r="D80" s="22"/>
      <c r="E80" s="22"/>
      <c r="F80" s="21"/>
      <c r="G80" s="21"/>
      <c r="H80" s="20"/>
      <c r="I80" s="20"/>
      <c r="J80" s="18"/>
      <c r="K80" s="18"/>
      <c r="L80" s="19"/>
      <c r="M80" s="18"/>
      <c r="N80" s="18"/>
      <c r="P80" s="18"/>
      <c r="Q80" s="20"/>
      <c r="R80" s="18"/>
      <c r="S80" s="18"/>
      <c r="T80" s="18"/>
      <c r="U80" s="18"/>
      <c r="V80" s="18"/>
      <c r="W80" s="18"/>
    </row>
    <row r="81" spans="1:23" x14ac:dyDescent="0.2">
      <c r="A81" s="25"/>
      <c r="B81" s="24"/>
      <c r="C81" s="23"/>
      <c r="D81" s="22"/>
      <c r="E81" s="22"/>
      <c r="F81" s="21"/>
      <c r="G81" s="21"/>
      <c r="H81" s="20"/>
      <c r="I81" s="20"/>
      <c r="J81" s="18"/>
      <c r="K81" s="18"/>
      <c r="L81" s="19"/>
      <c r="M81" s="18"/>
      <c r="N81" s="18"/>
      <c r="P81" s="18"/>
      <c r="Q81" s="20"/>
      <c r="R81" s="18"/>
      <c r="S81" s="18"/>
      <c r="T81" s="18"/>
      <c r="U81" s="18"/>
      <c r="V81" s="18"/>
      <c r="W81" s="18"/>
    </row>
    <row r="82" spans="1:23" x14ac:dyDescent="0.2">
      <c r="A82" s="25"/>
      <c r="B82" s="24"/>
      <c r="C82" s="23"/>
      <c r="D82" s="22"/>
      <c r="E82" s="22"/>
      <c r="F82" s="21"/>
      <c r="G82" s="21"/>
      <c r="H82" s="20"/>
      <c r="I82" s="20"/>
      <c r="J82" s="18"/>
      <c r="K82" s="18"/>
      <c r="L82" s="19"/>
      <c r="M82" s="18"/>
      <c r="N82" s="18"/>
      <c r="P82" s="18"/>
      <c r="Q82" s="20"/>
      <c r="R82" s="18"/>
      <c r="S82" s="18"/>
      <c r="T82" s="18"/>
      <c r="U82" s="18"/>
      <c r="V82" s="18"/>
      <c r="W82" s="18"/>
    </row>
    <row r="83" spans="1:23" x14ac:dyDescent="0.2">
      <c r="A83" s="25"/>
      <c r="B83" s="24"/>
      <c r="C83" s="23"/>
      <c r="D83" s="22"/>
      <c r="E83" s="22"/>
      <c r="F83" s="21"/>
      <c r="G83" s="21"/>
      <c r="H83" s="20"/>
      <c r="I83" s="20"/>
      <c r="J83" s="18"/>
      <c r="K83" s="18"/>
      <c r="L83" s="19"/>
      <c r="M83" s="18"/>
      <c r="N83" s="18"/>
      <c r="P83" s="18"/>
      <c r="Q83" s="20"/>
      <c r="R83" s="18"/>
      <c r="S83" s="18"/>
      <c r="T83" s="18"/>
      <c r="U83" s="18"/>
      <c r="V83" s="18"/>
      <c r="W83" s="18"/>
    </row>
    <row r="84" spans="1:23" x14ac:dyDescent="0.2">
      <c r="A84" s="25"/>
      <c r="B84" s="24"/>
      <c r="C84" s="23"/>
      <c r="D84" s="22"/>
      <c r="E84" s="22"/>
      <c r="F84" s="21"/>
      <c r="G84" s="21"/>
      <c r="H84" s="20"/>
      <c r="I84" s="20"/>
      <c r="J84" s="18"/>
      <c r="K84" s="18"/>
      <c r="L84" s="19"/>
      <c r="M84" s="18"/>
      <c r="N84" s="18"/>
      <c r="P84" s="18"/>
      <c r="Q84" s="20"/>
      <c r="R84" s="18"/>
      <c r="S84" s="18"/>
      <c r="T84" s="18"/>
      <c r="U84" s="18"/>
      <c r="V84" s="18"/>
      <c r="W84" s="18"/>
    </row>
    <row r="85" spans="1:23" x14ac:dyDescent="0.2">
      <c r="A85" s="25"/>
      <c r="B85" s="24"/>
      <c r="C85" s="23"/>
      <c r="D85" s="22"/>
      <c r="E85" s="22"/>
      <c r="F85" s="21"/>
      <c r="G85" s="21"/>
      <c r="H85" s="20"/>
      <c r="I85" s="20"/>
      <c r="J85" s="18"/>
      <c r="K85" s="18"/>
      <c r="L85" s="19"/>
      <c r="M85" s="18"/>
      <c r="N85" s="18"/>
      <c r="P85" s="18"/>
      <c r="Q85" s="20"/>
      <c r="R85" s="18"/>
      <c r="S85" s="18"/>
      <c r="T85" s="18"/>
      <c r="U85" s="18"/>
      <c r="V85" s="18"/>
      <c r="W85" s="18"/>
    </row>
    <row r="86" spans="1:23" x14ac:dyDescent="0.2">
      <c r="A86" s="25"/>
      <c r="B86" s="24"/>
      <c r="C86" s="23"/>
      <c r="D86" s="22"/>
      <c r="E86" s="22"/>
      <c r="F86" s="21"/>
      <c r="G86" s="21"/>
      <c r="H86" s="20"/>
      <c r="I86" s="20"/>
      <c r="J86" s="18"/>
      <c r="K86" s="18"/>
      <c r="L86" s="19"/>
      <c r="M86" s="18"/>
      <c r="N86" s="18"/>
      <c r="P86" s="18"/>
      <c r="Q86" s="20"/>
      <c r="R86" s="18"/>
      <c r="S86" s="18"/>
      <c r="T86" s="18"/>
      <c r="U86" s="18"/>
      <c r="V86" s="18"/>
      <c r="W86" s="18"/>
    </row>
    <row r="87" spans="1:23" x14ac:dyDescent="0.2">
      <c r="A87" s="25"/>
      <c r="B87" s="24"/>
      <c r="C87" s="23"/>
      <c r="D87" s="22"/>
      <c r="E87" s="22"/>
      <c r="F87" s="21"/>
      <c r="G87" s="21"/>
      <c r="H87" s="20"/>
      <c r="I87" s="20"/>
      <c r="J87" s="18"/>
      <c r="K87" s="18"/>
      <c r="L87" s="19"/>
      <c r="M87" s="18"/>
      <c r="N87" s="18"/>
      <c r="P87" s="18"/>
      <c r="Q87" s="18"/>
      <c r="R87" s="18"/>
      <c r="S87" s="18"/>
      <c r="T87" s="18"/>
      <c r="U87" s="18"/>
      <c r="V87" s="18"/>
      <c r="W87" s="18"/>
    </row>
    <row r="88" spans="1:23" x14ac:dyDescent="0.2">
      <c r="A88" s="25"/>
      <c r="B88" s="24"/>
      <c r="C88" s="23"/>
      <c r="D88" s="22"/>
      <c r="E88" s="22"/>
      <c r="F88" s="21"/>
      <c r="G88" s="21"/>
      <c r="H88" s="20"/>
      <c r="I88" s="20"/>
      <c r="J88" s="18"/>
      <c r="K88" s="18"/>
      <c r="L88" s="19"/>
      <c r="M88" s="18"/>
      <c r="N88" s="18"/>
      <c r="P88" s="18"/>
      <c r="Q88" s="18"/>
      <c r="R88" s="18"/>
      <c r="S88" s="18"/>
      <c r="T88" s="18"/>
      <c r="U88" s="18"/>
      <c r="V88" s="18"/>
      <c r="W88" s="18"/>
    </row>
    <row r="89" spans="1:23" x14ac:dyDescent="0.2">
      <c r="A89" s="25"/>
      <c r="B89" s="24"/>
      <c r="C89" s="23"/>
      <c r="D89" s="22"/>
      <c r="E89" s="22"/>
      <c r="F89" s="21"/>
      <c r="G89" s="21"/>
      <c r="H89" s="20"/>
      <c r="I89" s="20"/>
      <c r="J89" s="18"/>
      <c r="K89" s="18"/>
      <c r="L89" s="19"/>
      <c r="M89" s="18"/>
      <c r="N89" s="18"/>
      <c r="P89" s="18"/>
      <c r="Q89" s="18"/>
      <c r="R89" s="18"/>
      <c r="S89" s="18"/>
      <c r="T89" s="18"/>
      <c r="U89" s="18"/>
      <c r="V89" s="18"/>
      <c r="W89" s="18"/>
    </row>
    <row r="90" spans="1:23" x14ac:dyDescent="0.2">
      <c r="A90" s="25"/>
      <c r="B90" s="24"/>
      <c r="C90" s="23"/>
      <c r="D90" s="22"/>
      <c r="E90" s="22"/>
      <c r="F90" s="21"/>
      <c r="G90" s="21"/>
      <c r="H90" s="20"/>
      <c r="I90" s="20"/>
      <c r="J90" s="18"/>
      <c r="K90" s="18"/>
      <c r="L90" s="19"/>
      <c r="M90" s="18"/>
      <c r="N90" s="18"/>
      <c r="P90" s="18"/>
      <c r="Q90" s="18"/>
      <c r="R90" s="18"/>
      <c r="S90" s="18"/>
      <c r="T90" s="18"/>
      <c r="U90" s="18"/>
      <c r="V90" s="18"/>
      <c r="W90" s="18"/>
    </row>
    <row r="91" spans="1:23" x14ac:dyDescent="0.2">
      <c r="A91" s="25"/>
      <c r="B91" s="24"/>
      <c r="C91" s="23"/>
      <c r="D91" s="22"/>
      <c r="E91" s="22"/>
      <c r="F91" s="21"/>
      <c r="G91" s="21"/>
      <c r="H91" s="20"/>
      <c r="I91" s="20"/>
      <c r="J91" s="18"/>
      <c r="K91" s="18"/>
      <c r="L91" s="19"/>
      <c r="M91" s="18"/>
      <c r="N91" s="18"/>
      <c r="P91" s="18"/>
      <c r="Q91" s="18"/>
      <c r="R91" s="18"/>
      <c r="S91" s="18"/>
      <c r="T91" s="18"/>
      <c r="U91" s="18"/>
      <c r="V91" s="18"/>
      <c r="W91" s="18"/>
    </row>
    <row r="92" spans="1:23" x14ac:dyDescent="0.2">
      <c r="A92" s="25"/>
      <c r="B92" s="24"/>
      <c r="C92" s="23"/>
      <c r="D92" s="22"/>
      <c r="E92" s="22"/>
      <c r="F92" s="21"/>
      <c r="G92" s="21"/>
      <c r="H92" s="20"/>
      <c r="I92" s="20"/>
      <c r="J92" s="18"/>
      <c r="K92" s="18"/>
      <c r="L92" s="19"/>
      <c r="M92" s="18"/>
      <c r="N92" s="18"/>
      <c r="P92" s="18"/>
      <c r="Q92" s="18"/>
      <c r="R92" s="18"/>
      <c r="S92" s="18"/>
      <c r="T92" s="18"/>
      <c r="U92" s="18"/>
      <c r="V92" s="18"/>
      <c r="W92" s="18"/>
    </row>
    <row r="93" spans="1:23" x14ac:dyDescent="0.2">
      <c r="A93" s="25"/>
      <c r="B93" s="24"/>
      <c r="C93" s="23"/>
      <c r="D93" s="22"/>
      <c r="E93" s="22"/>
      <c r="F93" s="21"/>
      <c r="G93" s="21"/>
      <c r="H93" s="20"/>
      <c r="I93" s="20"/>
      <c r="J93" s="18"/>
      <c r="K93" s="18"/>
      <c r="L93" s="19"/>
      <c r="M93" s="18"/>
      <c r="N93" s="18"/>
      <c r="P93" s="18"/>
      <c r="Q93" s="18"/>
      <c r="R93" s="18"/>
      <c r="S93" s="18"/>
      <c r="T93" s="18"/>
      <c r="U93" s="18"/>
      <c r="V93" s="18"/>
      <c r="W93" s="18"/>
    </row>
    <row r="94" spans="1:23" x14ac:dyDescent="0.2">
      <c r="A94" s="25"/>
      <c r="B94" s="24"/>
      <c r="C94" s="23"/>
      <c r="D94" s="22"/>
      <c r="E94" s="22"/>
      <c r="F94" s="21"/>
      <c r="G94" s="21"/>
      <c r="H94" s="20"/>
      <c r="I94" s="20"/>
      <c r="J94" s="18"/>
      <c r="K94" s="18"/>
      <c r="L94" s="19"/>
      <c r="M94" s="18"/>
      <c r="N94" s="18"/>
      <c r="P94" s="18"/>
      <c r="Q94" s="18"/>
      <c r="R94" s="18"/>
      <c r="S94" s="18"/>
      <c r="T94" s="18"/>
      <c r="U94" s="18"/>
      <c r="V94" s="18"/>
      <c r="W94" s="18"/>
    </row>
    <row r="95" spans="1:23" x14ac:dyDescent="0.2">
      <c r="A95" s="25"/>
      <c r="B95" s="24"/>
      <c r="C95" s="23"/>
      <c r="D95" s="22"/>
      <c r="E95" s="22"/>
      <c r="F95" s="21"/>
      <c r="G95" s="21"/>
      <c r="H95" s="20"/>
      <c r="I95" s="20"/>
      <c r="J95" s="18"/>
      <c r="K95" s="18"/>
      <c r="L95" s="19"/>
      <c r="M95" s="18"/>
      <c r="N95" s="18"/>
      <c r="P95" s="18"/>
      <c r="Q95" s="18"/>
      <c r="R95" s="18"/>
      <c r="S95" s="18"/>
      <c r="T95" s="18"/>
      <c r="U95" s="18"/>
      <c r="V95" s="18"/>
      <c r="W95" s="18"/>
    </row>
    <row r="96" spans="1:23" x14ac:dyDescent="0.2">
      <c r="A96" s="25"/>
      <c r="B96" s="24"/>
      <c r="C96" s="23"/>
      <c r="D96" s="22"/>
      <c r="E96" s="22"/>
      <c r="F96" s="21"/>
      <c r="G96" s="21"/>
      <c r="H96" s="20"/>
      <c r="I96" s="20"/>
      <c r="J96" s="18"/>
      <c r="K96" s="18"/>
      <c r="L96" s="19"/>
      <c r="M96" s="18"/>
      <c r="P96" s="18"/>
      <c r="Q96" s="18"/>
      <c r="R96" s="18"/>
      <c r="S96" s="18"/>
      <c r="T96" s="18"/>
      <c r="U96" s="18"/>
      <c r="V96" s="18"/>
      <c r="W96" s="18"/>
    </row>
    <row r="97" spans="16:23" x14ac:dyDescent="0.2">
      <c r="P97" s="18"/>
      <c r="Q97" s="18"/>
      <c r="R97" s="18"/>
      <c r="S97" s="18"/>
      <c r="T97" s="18"/>
      <c r="U97" s="18"/>
      <c r="V97" s="18"/>
      <c r="W97" s="18"/>
    </row>
    <row r="98" spans="16:23" x14ac:dyDescent="0.2">
      <c r="Q98" s="18"/>
      <c r="R98" s="18"/>
    </row>
    <row r="1524" spans="3:15" x14ac:dyDescent="0.2">
      <c r="C1524"/>
      <c r="D1524"/>
      <c r="E1524" s="15" t="e">
        <f>VLOOKUP(A1524,#REF!,11,0)+1</f>
        <v>#REF!</v>
      </c>
      <c r="F1524"/>
      <c r="G1524"/>
      <c r="H1524"/>
      <c r="I1524"/>
      <c r="L1524"/>
      <c r="M1524"/>
      <c r="N1524"/>
      <c r="O1524"/>
    </row>
    <row r="1531" spans="3:15" x14ac:dyDescent="0.2">
      <c r="C1531"/>
      <c r="D1531"/>
      <c r="E1531" s="15" t="e">
        <f>VLOOKUP(A1531,#REF!,11,0)</f>
        <v>#REF!</v>
      </c>
      <c r="F1531"/>
      <c r="G1531"/>
      <c r="H1531"/>
      <c r="I1531"/>
      <c r="L1531"/>
      <c r="M1531"/>
      <c r="N1531"/>
      <c r="O1531"/>
    </row>
    <row r="2079" spans="3:15" x14ac:dyDescent="0.2">
      <c r="C2079"/>
      <c r="D2079"/>
      <c r="E2079" s="15" t="e">
        <f>VLOOKUP(A2079,#REF!,11,0)</f>
        <v>#REF!</v>
      </c>
      <c r="F2079"/>
      <c r="G2079"/>
      <c r="H2079"/>
      <c r="I2079"/>
      <c r="L2079"/>
      <c r="M2079"/>
      <c r="N2079"/>
      <c r="O2079"/>
    </row>
  </sheetData>
  <sheetProtection algorithmName="SHA-512" hashValue="UxN8pquI4AwQevXUeTotdCHiWP5YFgXPhZcBenFPuldj09DKzkZ5BOGUEPNtrl+eLqpdRYer494PXyJyjc9jFg==" saltValue="O6j7M+sHeDbfrk72a/83sw==" spinCount="100000" sheet="1" objects="1" scenarios="1"/>
  <mergeCells count="12">
    <mergeCell ref="A58:B58"/>
    <mergeCell ref="L59:Q59"/>
    <mergeCell ref="L60:Q60"/>
    <mergeCell ref="L61:Q61"/>
    <mergeCell ref="A59:F59"/>
    <mergeCell ref="A60:F60"/>
    <mergeCell ref="A61:F61"/>
    <mergeCell ref="A1:Q1"/>
    <mergeCell ref="A2:Q2"/>
    <mergeCell ref="A3:Q3"/>
    <mergeCell ref="A4:Q4"/>
    <mergeCell ref="A5:Q5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C90D-0AC9-4A18-9ED2-80FED6B92264}">
  <sheetPr>
    <tabColor theme="9" tint="-0.249977111117893"/>
  </sheetPr>
  <dimension ref="A1:IR266"/>
  <sheetViews>
    <sheetView view="pageBreakPreview" zoomScale="80" zoomScaleNormal="80" zoomScaleSheetLayoutView="80" workbookViewId="0">
      <selection activeCell="E15" sqref="E15"/>
    </sheetView>
  </sheetViews>
  <sheetFormatPr baseColWidth="10" defaultRowHeight="12.75" x14ac:dyDescent="0.2"/>
  <cols>
    <col min="1" max="1" width="15.5703125" style="25" customWidth="1"/>
    <col min="2" max="2" width="52.5703125" style="24" customWidth="1"/>
    <col min="3" max="3" width="9" style="23" customWidth="1"/>
    <col min="4" max="4" width="20.7109375" style="18" customWidth="1"/>
    <col min="5" max="5" width="3.42578125" style="18" customWidth="1"/>
    <col min="6" max="7" width="20.7109375" style="18" customWidth="1"/>
    <col min="8" max="8" width="10.28515625" style="18" customWidth="1"/>
    <col min="9" max="9" width="13.140625" style="218" bestFit="1" customWidth="1"/>
    <col min="10" max="10" width="11.42578125" style="18"/>
    <col min="11" max="11" width="18.140625" style="18" bestFit="1" customWidth="1"/>
    <col min="12" max="12" width="12.28515625" style="18" bestFit="1" customWidth="1"/>
    <col min="13" max="13" width="13.7109375" style="18" bestFit="1" customWidth="1"/>
    <col min="14" max="256" width="11.42578125" style="18"/>
    <col min="257" max="257" width="15.5703125" style="18" customWidth="1"/>
    <col min="258" max="258" width="52.5703125" style="18" customWidth="1"/>
    <col min="259" max="259" width="9" style="18" customWidth="1"/>
    <col min="260" max="260" width="20.7109375" style="18" customWidth="1"/>
    <col min="261" max="261" width="3.42578125" style="18" customWidth="1"/>
    <col min="262" max="263" width="20.7109375" style="18" customWidth="1"/>
    <col min="264" max="264" width="10.28515625" style="18" customWidth="1"/>
    <col min="265" max="265" width="13.140625" style="18" bestFit="1" customWidth="1"/>
    <col min="266" max="266" width="11.42578125" style="18"/>
    <col min="267" max="267" width="18.140625" style="18" bestFit="1" customWidth="1"/>
    <col min="268" max="268" width="12.28515625" style="18" bestFit="1" customWidth="1"/>
    <col min="269" max="269" width="13.7109375" style="18" bestFit="1" customWidth="1"/>
    <col min="270" max="512" width="11.42578125" style="18"/>
    <col min="513" max="513" width="15.5703125" style="18" customWidth="1"/>
    <col min="514" max="514" width="52.5703125" style="18" customWidth="1"/>
    <col min="515" max="515" width="9" style="18" customWidth="1"/>
    <col min="516" max="516" width="20.7109375" style="18" customWidth="1"/>
    <col min="517" max="517" width="3.42578125" style="18" customWidth="1"/>
    <col min="518" max="519" width="20.7109375" style="18" customWidth="1"/>
    <col min="520" max="520" width="10.28515625" style="18" customWidth="1"/>
    <col min="521" max="521" width="13.140625" style="18" bestFit="1" customWidth="1"/>
    <col min="522" max="522" width="11.42578125" style="18"/>
    <col min="523" max="523" width="18.140625" style="18" bestFit="1" customWidth="1"/>
    <col min="524" max="524" width="12.28515625" style="18" bestFit="1" customWidth="1"/>
    <col min="525" max="525" width="13.7109375" style="18" bestFit="1" customWidth="1"/>
    <col min="526" max="768" width="11.42578125" style="18"/>
    <col min="769" max="769" width="15.5703125" style="18" customWidth="1"/>
    <col min="770" max="770" width="52.5703125" style="18" customWidth="1"/>
    <col min="771" max="771" width="9" style="18" customWidth="1"/>
    <col min="772" max="772" width="20.7109375" style="18" customWidth="1"/>
    <col min="773" max="773" width="3.42578125" style="18" customWidth="1"/>
    <col min="774" max="775" width="20.7109375" style="18" customWidth="1"/>
    <col min="776" max="776" width="10.28515625" style="18" customWidth="1"/>
    <col min="777" max="777" width="13.140625" style="18" bestFit="1" customWidth="1"/>
    <col min="778" max="778" width="11.42578125" style="18"/>
    <col min="779" max="779" width="18.140625" style="18" bestFit="1" customWidth="1"/>
    <col min="780" max="780" width="12.28515625" style="18" bestFit="1" customWidth="1"/>
    <col min="781" max="781" width="13.7109375" style="18" bestFit="1" customWidth="1"/>
    <col min="782" max="1024" width="11.42578125" style="18"/>
    <col min="1025" max="1025" width="15.5703125" style="18" customWidth="1"/>
    <col min="1026" max="1026" width="52.5703125" style="18" customWidth="1"/>
    <col min="1027" max="1027" width="9" style="18" customWidth="1"/>
    <col min="1028" max="1028" width="20.7109375" style="18" customWidth="1"/>
    <col min="1029" max="1029" width="3.42578125" style="18" customWidth="1"/>
    <col min="1030" max="1031" width="20.7109375" style="18" customWidth="1"/>
    <col min="1032" max="1032" width="10.28515625" style="18" customWidth="1"/>
    <col min="1033" max="1033" width="13.140625" style="18" bestFit="1" customWidth="1"/>
    <col min="1034" max="1034" width="11.42578125" style="18"/>
    <col min="1035" max="1035" width="18.140625" style="18" bestFit="1" customWidth="1"/>
    <col min="1036" max="1036" width="12.28515625" style="18" bestFit="1" customWidth="1"/>
    <col min="1037" max="1037" width="13.7109375" style="18" bestFit="1" customWidth="1"/>
    <col min="1038" max="1280" width="11.42578125" style="18"/>
    <col min="1281" max="1281" width="15.5703125" style="18" customWidth="1"/>
    <col min="1282" max="1282" width="52.5703125" style="18" customWidth="1"/>
    <col min="1283" max="1283" width="9" style="18" customWidth="1"/>
    <col min="1284" max="1284" width="20.7109375" style="18" customWidth="1"/>
    <col min="1285" max="1285" width="3.42578125" style="18" customWidth="1"/>
    <col min="1286" max="1287" width="20.7109375" style="18" customWidth="1"/>
    <col min="1288" max="1288" width="10.28515625" style="18" customWidth="1"/>
    <col min="1289" max="1289" width="13.140625" style="18" bestFit="1" customWidth="1"/>
    <col min="1290" max="1290" width="11.42578125" style="18"/>
    <col min="1291" max="1291" width="18.140625" style="18" bestFit="1" customWidth="1"/>
    <col min="1292" max="1292" width="12.28515625" style="18" bestFit="1" customWidth="1"/>
    <col min="1293" max="1293" width="13.7109375" style="18" bestFit="1" customWidth="1"/>
    <col min="1294" max="1536" width="11.42578125" style="18"/>
    <col min="1537" max="1537" width="15.5703125" style="18" customWidth="1"/>
    <col min="1538" max="1538" width="52.5703125" style="18" customWidth="1"/>
    <col min="1539" max="1539" width="9" style="18" customWidth="1"/>
    <col min="1540" max="1540" width="20.7109375" style="18" customWidth="1"/>
    <col min="1541" max="1541" width="3.42578125" style="18" customWidth="1"/>
    <col min="1542" max="1543" width="20.7109375" style="18" customWidth="1"/>
    <col min="1544" max="1544" width="10.28515625" style="18" customWidth="1"/>
    <col min="1545" max="1545" width="13.140625" style="18" bestFit="1" customWidth="1"/>
    <col min="1546" max="1546" width="11.42578125" style="18"/>
    <col min="1547" max="1547" width="18.140625" style="18" bestFit="1" customWidth="1"/>
    <col min="1548" max="1548" width="12.28515625" style="18" bestFit="1" customWidth="1"/>
    <col min="1549" max="1549" width="13.7109375" style="18" bestFit="1" customWidth="1"/>
    <col min="1550" max="1792" width="11.42578125" style="18"/>
    <col min="1793" max="1793" width="15.5703125" style="18" customWidth="1"/>
    <col min="1794" max="1794" width="52.5703125" style="18" customWidth="1"/>
    <col min="1795" max="1795" width="9" style="18" customWidth="1"/>
    <col min="1796" max="1796" width="20.7109375" style="18" customWidth="1"/>
    <col min="1797" max="1797" width="3.42578125" style="18" customWidth="1"/>
    <col min="1798" max="1799" width="20.7109375" style="18" customWidth="1"/>
    <col min="1800" max="1800" width="10.28515625" style="18" customWidth="1"/>
    <col min="1801" max="1801" width="13.140625" style="18" bestFit="1" customWidth="1"/>
    <col min="1802" max="1802" width="11.42578125" style="18"/>
    <col min="1803" max="1803" width="18.140625" style="18" bestFit="1" customWidth="1"/>
    <col min="1804" max="1804" width="12.28515625" style="18" bestFit="1" customWidth="1"/>
    <col min="1805" max="1805" width="13.7109375" style="18" bestFit="1" customWidth="1"/>
    <col min="1806" max="2048" width="11.42578125" style="18"/>
    <col min="2049" max="2049" width="15.5703125" style="18" customWidth="1"/>
    <col min="2050" max="2050" width="52.5703125" style="18" customWidth="1"/>
    <col min="2051" max="2051" width="9" style="18" customWidth="1"/>
    <col min="2052" max="2052" width="20.7109375" style="18" customWidth="1"/>
    <col min="2053" max="2053" width="3.42578125" style="18" customWidth="1"/>
    <col min="2054" max="2055" width="20.7109375" style="18" customWidth="1"/>
    <col min="2056" max="2056" width="10.28515625" style="18" customWidth="1"/>
    <col min="2057" max="2057" width="13.140625" style="18" bestFit="1" customWidth="1"/>
    <col min="2058" max="2058" width="11.42578125" style="18"/>
    <col min="2059" max="2059" width="18.140625" style="18" bestFit="1" customWidth="1"/>
    <col min="2060" max="2060" width="12.28515625" style="18" bestFit="1" customWidth="1"/>
    <col min="2061" max="2061" width="13.7109375" style="18" bestFit="1" customWidth="1"/>
    <col min="2062" max="2304" width="11.42578125" style="18"/>
    <col min="2305" max="2305" width="15.5703125" style="18" customWidth="1"/>
    <col min="2306" max="2306" width="52.5703125" style="18" customWidth="1"/>
    <col min="2307" max="2307" width="9" style="18" customWidth="1"/>
    <col min="2308" max="2308" width="20.7109375" style="18" customWidth="1"/>
    <col min="2309" max="2309" width="3.42578125" style="18" customWidth="1"/>
    <col min="2310" max="2311" width="20.7109375" style="18" customWidth="1"/>
    <col min="2312" max="2312" width="10.28515625" style="18" customWidth="1"/>
    <col min="2313" max="2313" width="13.140625" style="18" bestFit="1" customWidth="1"/>
    <col min="2314" max="2314" width="11.42578125" style="18"/>
    <col min="2315" max="2315" width="18.140625" style="18" bestFit="1" customWidth="1"/>
    <col min="2316" max="2316" width="12.28515625" style="18" bestFit="1" customWidth="1"/>
    <col min="2317" max="2317" width="13.7109375" style="18" bestFit="1" customWidth="1"/>
    <col min="2318" max="2560" width="11.42578125" style="18"/>
    <col min="2561" max="2561" width="15.5703125" style="18" customWidth="1"/>
    <col min="2562" max="2562" width="52.5703125" style="18" customWidth="1"/>
    <col min="2563" max="2563" width="9" style="18" customWidth="1"/>
    <col min="2564" max="2564" width="20.7109375" style="18" customWidth="1"/>
    <col min="2565" max="2565" width="3.42578125" style="18" customWidth="1"/>
    <col min="2566" max="2567" width="20.7109375" style="18" customWidth="1"/>
    <col min="2568" max="2568" width="10.28515625" style="18" customWidth="1"/>
    <col min="2569" max="2569" width="13.140625" style="18" bestFit="1" customWidth="1"/>
    <col min="2570" max="2570" width="11.42578125" style="18"/>
    <col min="2571" max="2571" width="18.140625" style="18" bestFit="1" customWidth="1"/>
    <col min="2572" max="2572" width="12.28515625" style="18" bestFit="1" customWidth="1"/>
    <col min="2573" max="2573" width="13.7109375" style="18" bestFit="1" customWidth="1"/>
    <col min="2574" max="2816" width="11.42578125" style="18"/>
    <col min="2817" max="2817" width="15.5703125" style="18" customWidth="1"/>
    <col min="2818" max="2818" width="52.5703125" style="18" customWidth="1"/>
    <col min="2819" max="2819" width="9" style="18" customWidth="1"/>
    <col min="2820" max="2820" width="20.7109375" style="18" customWidth="1"/>
    <col min="2821" max="2821" width="3.42578125" style="18" customWidth="1"/>
    <col min="2822" max="2823" width="20.7109375" style="18" customWidth="1"/>
    <col min="2824" max="2824" width="10.28515625" style="18" customWidth="1"/>
    <col min="2825" max="2825" width="13.140625" style="18" bestFit="1" customWidth="1"/>
    <col min="2826" max="2826" width="11.42578125" style="18"/>
    <col min="2827" max="2827" width="18.140625" style="18" bestFit="1" customWidth="1"/>
    <col min="2828" max="2828" width="12.28515625" style="18" bestFit="1" customWidth="1"/>
    <col min="2829" max="2829" width="13.7109375" style="18" bestFit="1" customWidth="1"/>
    <col min="2830" max="3072" width="11.42578125" style="18"/>
    <col min="3073" max="3073" width="15.5703125" style="18" customWidth="1"/>
    <col min="3074" max="3074" width="52.5703125" style="18" customWidth="1"/>
    <col min="3075" max="3075" width="9" style="18" customWidth="1"/>
    <col min="3076" max="3076" width="20.7109375" style="18" customWidth="1"/>
    <col min="3077" max="3077" width="3.42578125" style="18" customWidth="1"/>
    <col min="3078" max="3079" width="20.7109375" style="18" customWidth="1"/>
    <col min="3080" max="3080" width="10.28515625" style="18" customWidth="1"/>
    <col min="3081" max="3081" width="13.140625" style="18" bestFit="1" customWidth="1"/>
    <col min="3082" max="3082" width="11.42578125" style="18"/>
    <col min="3083" max="3083" width="18.140625" style="18" bestFit="1" customWidth="1"/>
    <col min="3084" max="3084" width="12.28515625" style="18" bestFit="1" customWidth="1"/>
    <col min="3085" max="3085" width="13.7109375" style="18" bestFit="1" customWidth="1"/>
    <col min="3086" max="3328" width="11.42578125" style="18"/>
    <col min="3329" max="3329" width="15.5703125" style="18" customWidth="1"/>
    <col min="3330" max="3330" width="52.5703125" style="18" customWidth="1"/>
    <col min="3331" max="3331" width="9" style="18" customWidth="1"/>
    <col min="3332" max="3332" width="20.7109375" style="18" customWidth="1"/>
    <col min="3333" max="3333" width="3.42578125" style="18" customWidth="1"/>
    <col min="3334" max="3335" width="20.7109375" style="18" customWidth="1"/>
    <col min="3336" max="3336" width="10.28515625" style="18" customWidth="1"/>
    <col min="3337" max="3337" width="13.140625" style="18" bestFit="1" customWidth="1"/>
    <col min="3338" max="3338" width="11.42578125" style="18"/>
    <col min="3339" max="3339" width="18.140625" style="18" bestFit="1" customWidth="1"/>
    <col min="3340" max="3340" width="12.28515625" style="18" bestFit="1" customWidth="1"/>
    <col min="3341" max="3341" width="13.7109375" style="18" bestFit="1" customWidth="1"/>
    <col min="3342" max="3584" width="11.42578125" style="18"/>
    <col min="3585" max="3585" width="15.5703125" style="18" customWidth="1"/>
    <col min="3586" max="3586" width="52.5703125" style="18" customWidth="1"/>
    <col min="3587" max="3587" width="9" style="18" customWidth="1"/>
    <col min="3588" max="3588" width="20.7109375" style="18" customWidth="1"/>
    <col min="3589" max="3589" width="3.42578125" style="18" customWidth="1"/>
    <col min="3590" max="3591" width="20.7109375" style="18" customWidth="1"/>
    <col min="3592" max="3592" width="10.28515625" style="18" customWidth="1"/>
    <col min="3593" max="3593" width="13.140625" style="18" bestFit="1" customWidth="1"/>
    <col min="3594" max="3594" width="11.42578125" style="18"/>
    <col min="3595" max="3595" width="18.140625" style="18" bestFit="1" customWidth="1"/>
    <col min="3596" max="3596" width="12.28515625" style="18" bestFit="1" customWidth="1"/>
    <col min="3597" max="3597" width="13.7109375" style="18" bestFit="1" customWidth="1"/>
    <col min="3598" max="3840" width="11.42578125" style="18"/>
    <col min="3841" max="3841" width="15.5703125" style="18" customWidth="1"/>
    <col min="3842" max="3842" width="52.5703125" style="18" customWidth="1"/>
    <col min="3843" max="3843" width="9" style="18" customWidth="1"/>
    <col min="3844" max="3844" width="20.7109375" style="18" customWidth="1"/>
    <col min="3845" max="3845" width="3.42578125" style="18" customWidth="1"/>
    <col min="3846" max="3847" width="20.7109375" style="18" customWidth="1"/>
    <col min="3848" max="3848" width="10.28515625" style="18" customWidth="1"/>
    <col min="3849" max="3849" width="13.140625" style="18" bestFit="1" customWidth="1"/>
    <col min="3850" max="3850" width="11.42578125" style="18"/>
    <col min="3851" max="3851" width="18.140625" style="18" bestFit="1" customWidth="1"/>
    <col min="3852" max="3852" width="12.28515625" style="18" bestFit="1" customWidth="1"/>
    <col min="3853" max="3853" width="13.7109375" style="18" bestFit="1" customWidth="1"/>
    <col min="3854" max="4096" width="11.42578125" style="18"/>
    <col min="4097" max="4097" width="15.5703125" style="18" customWidth="1"/>
    <col min="4098" max="4098" width="52.5703125" style="18" customWidth="1"/>
    <col min="4099" max="4099" width="9" style="18" customWidth="1"/>
    <col min="4100" max="4100" width="20.7109375" style="18" customWidth="1"/>
    <col min="4101" max="4101" width="3.42578125" style="18" customWidth="1"/>
    <col min="4102" max="4103" width="20.7109375" style="18" customWidth="1"/>
    <col min="4104" max="4104" width="10.28515625" style="18" customWidth="1"/>
    <col min="4105" max="4105" width="13.140625" style="18" bestFit="1" customWidth="1"/>
    <col min="4106" max="4106" width="11.42578125" style="18"/>
    <col min="4107" max="4107" width="18.140625" style="18" bestFit="1" customWidth="1"/>
    <col min="4108" max="4108" width="12.28515625" style="18" bestFit="1" customWidth="1"/>
    <col min="4109" max="4109" width="13.7109375" style="18" bestFit="1" customWidth="1"/>
    <col min="4110" max="4352" width="11.42578125" style="18"/>
    <col min="4353" max="4353" width="15.5703125" style="18" customWidth="1"/>
    <col min="4354" max="4354" width="52.5703125" style="18" customWidth="1"/>
    <col min="4355" max="4355" width="9" style="18" customWidth="1"/>
    <col min="4356" max="4356" width="20.7109375" style="18" customWidth="1"/>
    <col min="4357" max="4357" width="3.42578125" style="18" customWidth="1"/>
    <col min="4358" max="4359" width="20.7109375" style="18" customWidth="1"/>
    <col min="4360" max="4360" width="10.28515625" style="18" customWidth="1"/>
    <col min="4361" max="4361" width="13.140625" style="18" bestFit="1" customWidth="1"/>
    <col min="4362" max="4362" width="11.42578125" style="18"/>
    <col min="4363" max="4363" width="18.140625" style="18" bestFit="1" customWidth="1"/>
    <col min="4364" max="4364" width="12.28515625" style="18" bestFit="1" customWidth="1"/>
    <col min="4365" max="4365" width="13.7109375" style="18" bestFit="1" customWidth="1"/>
    <col min="4366" max="4608" width="11.42578125" style="18"/>
    <col min="4609" max="4609" width="15.5703125" style="18" customWidth="1"/>
    <col min="4610" max="4610" width="52.5703125" style="18" customWidth="1"/>
    <col min="4611" max="4611" width="9" style="18" customWidth="1"/>
    <col min="4612" max="4612" width="20.7109375" style="18" customWidth="1"/>
    <col min="4613" max="4613" width="3.42578125" style="18" customWidth="1"/>
    <col min="4614" max="4615" width="20.7109375" style="18" customWidth="1"/>
    <col min="4616" max="4616" width="10.28515625" style="18" customWidth="1"/>
    <col min="4617" max="4617" width="13.140625" style="18" bestFit="1" customWidth="1"/>
    <col min="4618" max="4618" width="11.42578125" style="18"/>
    <col min="4619" max="4619" width="18.140625" style="18" bestFit="1" customWidth="1"/>
    <col min="4620" max="4620" width="12.28515625" style="18" bestFit="1" customWidth="1"/>
    <col min="4621" max="4621" width="13.7109375" style="18" bestFit="1" customWidth="1"/>
    <col min="4622" max="4864" width="11.42578125" style="18"/>
    <col min="4865" max="4865" width="15.5703125" style="18" customWidth="1"/>
    <col min="4866" max="4866" width="52.5703125" style="18" customWidth="1"/>
    <col min="4867" max="4867" width="9" style="18" customWidth="1"/>
    <col min="4868" max="4868" width="20.7109375" style="18" customWidth="1"/>
    <col min="4869" max="4869" width="3.42578125" style="18" customWidth="1"/>
    <col min="4870" max="4871" width="20.7109375" style="18" customWidth="1"/>
    <col min="4872" max="4872" width="10.28515625" style="18" customWidth="1"/>
    <col min="4873" max="4873" width="13.140625" style="18" bestFit="1" customWidth="1"/>
    <col min="4874" max="4874" width="11.42578125" style="18"/>
    <col min="4875" max="4875" width="18.140625" style="18" bestFit="1" customWidth="1"/>
    <col min="4876" max="4876" width="12.28515625" style="18" bestFit="1" customWidth="1"/>
    <col min="4877" max="4877" width="13.7109375" style="18" bestFit="1" customWidth="1"/>
    <col min="4878" max="5120" width="11.42578125" style="18"/>
    <col min="5121" max="5121" width="15.5703125" style="18" customWidth="1"/>
    <col min="5122" max="5122" width="52.5703125" style="18" customWidth="1"/>
    <col min="5123" max="5123" width="9" style="18" customWidth="1"/>
    <col min="5124" max="5124" width="20.7109375" style="18" customWidth="1"/>
    <col min="5125" max="5125" width="3.42578125" style="18" customWidth="1"/>
    <col min="5126" max="5127" width="20.7109375" style="18" customWidth="1"/>
    <col min="5128" max="5128" width="10.28515625" style="18" customWidth="1"/>
    <col min="5129" max="5129" width="13.140625" style="18" bestFit="1" customWidth="1"/>
    <col min="5130" max="5130" width="11.42578125" style="18"/>
    <col min="5131" max="5131" width="18.140625" style="18" bestFit="1" customWidth="1"/>
    <col min="5132" max="5132" width="12.28515625" style="18" bestFit="1" customWidth="1"/>
    <col min="5133" max="5133" width="13.7109375" style="18" bestFit="1" customWidth="1"/>
    <col min="5134" max="5376" width="11.42578125" style="18"/>
    <col min="5377" max="5377" width="15.5703125" style="18" customWidth="1"/>
    <col min="5378" max="5378" width="52.5703125" style="18" customWidth="1"/>
    <col min="5379" max="5379" width="9" style="18" customWidth="1"/>
    <col min="5380" max="5380" width="20.7109375" style="18" customWidth="1"/>
    <col min="5381" max="5381" width="3.42578125" style="18" customWidth="1"/>
    <col min="5382" max="5383" width="20.7109375" style="18" customWidth="1"/>
    <col min="5384" max="5384" width="10.28515625" style="18" customWidth="1"/>
    <col min="5385" max="5385" width="13.140625" style="18" bestFit="1" customWidth="1"/>
    <col min="5386" max="5386" width="11.42578125" style="18"/>
    <col min="5387" max="5387" width="18.140625" style="18" bestFit="1" customWidth="1"/>
    <col min="5388" max="5388" width="12.28515625" style="18" bestFit="1" customWidth="1"/>
    <col min="5389" max="5389" width="13.7109375" style="18" bestFit="1" customWidth="1"/>
    <col min="5390" max="5632" width="11.42578125" style="18"/>
    <col min="5633" max="5633" width="15.5703125" style="18" customWidth="1"/>
    <col min="5634" max="5634" width="52.5703125" style="18" customWidth="1"/>
    <col min="5635" max="5635" width="9" style="18" customWidth="1"/>
    <col min="5636" max="5636" width="20.7109375" style="18" customWidth="1"/>
    <col min="5637" max="5637" width="3.42578125" style="18" customWidth="1"/>
    <col min="5638" max="5639" width="20.7109375" style="18" customWidth="1"/>
    <col min="5640" max="5640" width="10.28515625" style="18" customWidth="1"/>
    <col min="5641" max="5641" width="13.140625" style="18" bestFit="1" customWidth="1"/>
    <col min="5642" max="5642" width="11.42578125" style="18"/>
    <col min="5643" max="5643" width="18.140625" style="18" bestFit="1" customWidth="1"/>
    <col min="5644" max="5644" width="12.28515625" style="18" bestFit="1" customWidth="1"/>
    <col min="5645" max="5645" width="13.7109375" style="18" bestFit="1" customWidth="1"/>
    <col min="5646" max="5888" width="11.42578125" style="18"/>
    <col min="5889" max="5889" width="15.5703125" style="18" customWidth="1"/>
    <col min="5890" max="5890" width="52.5703125" style="18" customWidth="1"/>
    <col min="5891" max="5891" width="9" style="18" customWidth="1"/>
    <col min="5892" max="5892" width="20.7109375" style="18" customWidth="1"/>
    <col min="5893" max="5893" width="3.42578125" style="18" customWidth="1"/>
    <col min="5894" max="5895" width="20.7109375" style="18" customWidth="1"/>
    <col min="5896" max="5896" width="10.28515625" style="18" customWidth="1"/>
    <col min="5897" max="5897" width="13.140625" style="18" bestFit="1" customWidth="1"/>
    <col min="5898" max="5898" width="11.42578125" style="18"/>
    <col min="5899" max="5899" width="18.140625" style="18" bestFit="1" customWidth="1"/>
    <col min="5900" max="5900" width="12.28515625" style="18" bestFit="1" customWidth="1"/>
    <col min="5901" max="5901" width="13.7109375" style="18" bestFit="1" customWidth="1"/>
    <col min="5902" max="6144" width="11.42578125" style="18"/>
    <col min="6145" max="6145" width="15.5703125" style="18" customWidth="1"/>
    <col min="6146" max="6146" width="52.5703125" style="18" customWidth="1"/>
    <col min="6147" max="6147" width="9" style="18" customWidth="1"/>
    <col min="6148" max="6148" width="20.7109375" style="18" customWidth="1"/>
    <col min="6149" max="6149" width="3.42578125" style="18" customWidth="1"/>
    <col min="6150" max="6151" width="20.7109375" style="18" customWidth="1"/>
    <col min="6152" max="6152" width="10.28515625" style="18" customWidth="1"/>
    <col min="6153" max="6153" width="13.140625" style="18" bestFit="1" customWidth="1"/>
    <col min="6154" max="6154" width="11.42578125" style="18"/>
    <col min="6155" max="6155" width="18.140625" style="18" bestFit="1" customWidth="1"/>
    <col min="6156" max="6156" width="12.28515625" style="18" bestFit="1" customWidth="1"/>
    <col min="6157" max="6157" width="13.7109375" style="18" bestFit="1" customWidth="1"/>
    <col min="6158" max="6400" width="11.42578125" style="18"/>
    <col min="6401" max="6401" width="15.5703125" style="18" customWidth="1"/>
    <col min="6402" max="6402" width="52.5703125" style="18" customWidth="1"/>
    <col min="6403" max="6403" width="9" style="18" customWidth="1"/>
    <col min="6404" max="6404" width="20.7109375" style="18" customWidth="1"/>
    <col min="6405" max="6405" width="3.42578125" style="18" customWidth="1"/>
    <col min="6406" max="6407" width="20.7109375" style="18" customWidth="1"/>
    <col min="6408" max="6408" width="10.28515625" style="18" customWidth="1"/>
    <col min="6409" max="6409" width="13.140625" style="18" bestFit="1" customWidth="1"/>
    <col min="6410" max="6410" width="11.42578125" style="18"/>
    <col min="6411" max="6411" width="18.140625" style="18" bestFit="1" customWidth="1"/>
    <col min="6412" max="6412" width="12.28515625" style="18" bestFit="1" customWidth="1"/>
    <col min="6413" max="6413" width="13.7109375" style="18" bestFit="1" customWidth="1"/>
    <col min="6414" max="6656" width="11.42578125" style="18"/>
    <col min="6657" max="6657" width="15.5703125" style="18" customWidth="1"/>
    <col min="6658" max="6658" width="52.5703125" style="18" customWidth="1"/>
    <col min="6659" max="6659" width="9" style="18" customWidth="1"/>
    <col min="6660" max="6660" width="20.7109375" style="18" customWidth="1"/>
    <col min="6661" max="6661" width="3.42578125" style="18" customWidth="1"/>
    <col min="6662" max="6663" width="20.7109375" style="18" customWidth="1"/>
    <col min="6664" max="6664" width="10.28515625" style="18" customWidth="1"/>
    <col min="6665" max="6665" width="13.140625" style="18" bestFit="1" customWidth="1"/>
    <col min="6666" max="6666" width="11.42578125" style="18"/>
    <col min="6667" max="6667" width="18.140625" style="18" bestFit="1" customWidth="1"/>
    <col min="6668" max="6668" width="12.28515625" style="18" bestFit="1" customWidth="1"/>
    <col min="6669" max="6669" width="13.7109375" style="18" bestFit="1" customWidth="1"/>
    <col min="6670" max="6912" width="11.42578125" style="18"/>
    <col min="6913" max="6913" width="15.5703125" style="18" customWidth="1"/>
    <col min="6914" max="6914" width="52.5703125" style="18" customWidth="1"/>
    <col min="6915" max="6915" width="9" style="18" customWidth="1"/>
    <col min="6916" max="6916" width="20.7109375" style="18" customWidth="1"/>
    <col min="6917" max="6917" width="3.42578125" style="18" customWidth="1"/>
    <col min="6918" max="6919" width="20.7109375" style="18" customWidth="1"/>
    <col min="6920" max="6920" width="10.28515625" style="18" customWidth="1"/>
    <col min="6921" max="6921" width="13.140625" style="18" bestFit="1" customWidth="1"/>
    <col min="6922" max="6922" width="11.42578125" style="18"/>
    <col min="6923" max="6923" width="18.140625" style="18" bestFit="1" customWidth="1"/>
    <col min="6924" max="6924" width="12.28515625" style="18" bestFit="1" customWidth="1"/>
    <col min="6925" max="6925" width="13.7109375" style="18" bestFit="1" customWidth="1"/>
    <col min="6926" max="7168" width="11.42578125" style="18"/>
    <col min="7169" max="7169" width="15.5703125" style="18" customWidth="1"/>
    <col min="7170" max="7170" width="52.5703125" style="18" customWidth="1"/>
    <col min="7171" max="7171" width="9" style="18" customWidth="1"/>
    <col min="7172" max="7172" width="20.7109375" style="18" customWidth="1"/>
    <col min="7173" max="7173" width="3.42578125" style="18" customWidth="1"/>
    <col min="7174" max="7175" width="20.7109375" style="18" customWidth="1"/>
    <col min="7176" max="7176" width="10.28515625" style="18" customWidth="1"/>
    <col min="7177" max="7177" width="13.140625" style="18" bestFit="1" customWidth="1"/>
    <col min="7178" max="7178" width="11.42578125" style="18"/>
    <col min="7179" max="7179" width="18.140625" style="18" bestFit="1" customWidth="1"/>
    <col min="7180" max="7180" width="12.28515625" style="18" bestFit="1" customWidth="1"/>
    <col min="7181" max="7181" width="13.7109375" style="18" bestFit="1" customWidth="1"/>
    <col min="7182" max="7424" width="11.42578125" style="18"/>
    <col min="7425" max="7425" width="15.5703125" style="18" customWidth="1"/>
    <col min="7426" max="7426" width="52.5703125" style="18" customWidth="1"/>
    <col min="7427" max="7427" width="9" style="18" customWidth="1"/>
    <col min="7428" max="7428" width="20.7109375" style="18" customWidth="1"/>
    <col min="7429" max="7429" width="3.42578125" style="18" customWidth="1"/>
    <col min="7430" max="7431" width="20.7109375" style="18" customWidth="1"/>
    <col min="7432" max="7432" width="10.28515625" style="18" customWidth="1"/>
    <col min="7433" max="7433" width="13.140625" style="18" bestFit="1" customWidth="1"/>
    <col min="7434" max="7434" width="11.42578125" style="18"/>
    <col min="7435" max="7435" width="18.140625" style="18" bestFit="1" customWidth="1"/>
    <col min="7436" max="7436" width="12.28515625" style="18" bestFit="1" customWidth="1"/>
    <col min="7437" max="7437" width="13.7109375" style="18" bestFit="1" customWidth="1"/>
    <col min="7438" max="7680" width="11.42578125" style="18"/>
    <col min="7681" max="7681" width="15.5703125" style="18" customWidth="1"/>
    <col min="7682" max="7682" width="52.5703125" style="18" customWidth="1"/>
    <col min="7683" max="7683" width="9" style="18" customWidth="1"/>
    <col min="7684" max="7684" width="20.7109375" style="18" customWidth="1"/>
    <col min="7685" max="7685" width="3.42578125" style="18" customWidth="1"/>
    <col min="7686" max="7687" width="20.7109375" style="18" customWidth="1"/>
    <col min="7688" max="7688" width="10.28515625" style="18" customWidth="1"/>
    <col min="7689" max="7689" width="13.140625" style="18" bestFit="1" customWidth="1"/>
    <col min="7690" max="7690" width="11.42578125" style="18"/>
    <col min="7691" max="7691" width="18.140625" style="18" bestFit="1" customWidth="1"/>
    <col min="7692" max="7692" width="12.28515625" style="18" bestFit="1" customWidth="1"/>
    <col min="7693" max="7693" width="13.7109375" style="18" bestFit="1" customWidth="1"/>
    <col min="7694" max="7936" width="11.42578125" style="18"/>
    <col min="7937" max="7937" width="15.5703125" style="18" customWidth="1"/>
    <col min="7938" max="7938" width="52.5703125" style="18" customWidth="1"/>
    <col min="7939" max="7939" width="9" style="18" customWidth="1"/>
    <col min="7940" max="7940" width="20.7109375" style="18" customWidth="1"/>
    <col min="7941" max="7941" width="3.42578125" style="18" customWidth="1"/>
    <col min="7942" max="7943" width="20.7109375" style="18" customWidth="1"/>
    <col min="7944" max="7944" width="10.28515625" style="18" customWidth="1"/>
    <col min="7945" max="7945" width="13.140625" style="18" bestFit="1" customWidth="1"/>
    <col min="7946" max="7946" width="11.42578125" style="18"/>
    <col min="7947" max="7947" width="18.140625" style="18" bestFit="1" customWidth="1"/>
    <col min="7948" max="7948" width="12.28515625" style="18" bestFit="1" customWidth="1"/>
    <col min="7949" max="7949" width="13.7109375" style="18" bestFit="1" customWidth="1"/>
    <col min="7950" max="8192" width="11.42578125" style="18"/>
    <col min="8193" max="8193" width="15.5703125" style="18" customWidth="1"/>
    <col min="8194" max="8194" width="52.5703125" style="18" customWidth="1"/>
    <col min="8195" max="8195" width="9" style="18" customWidth="1"/>
    <col min="8196" max="8196" width="20.7109375" style="18" customWidth="1"/>
    <col min="8197" max="8197" width="3.42578125" style="18" customWidth="1"/>
    <col min="8198" max="8199" width="20.7109375" style="18" customWidth="1"/>
    <col min="8200" max="8200" width="10.28515625" style="18" customWidth="1"/>
    <col min="8201" max="8201" width="13.140625" style="18" bestFit="1" customWidth="1"/>
    <col min="8202" max="8202" width="11.42578125" style="18"/>
    <col min="8203" max="8203" width="18.140625" style="18" bestFit="1" customWidth="1"/>
    <col min="8204" max="8204" width="12.28515625" style="18" bestFit="1" customWidth="1"/>
    <col min="8205" max="8205" width="13.7109375" style="18" bestFit="1" customWidth="1"/>
    <col min="8206" max="8448" width="11.42578125" style="18"/>
    <col min="8449" max="8449" width="15.5703125" style="18" customWidth="1"/>
    <col min="8450" max="8450" width="52.5703125" style="18" customWidth="1"/>
    <col min="8451" max="8451" width="9" style="18" customWidth="1"/>
    <col min="8452" max="8452" width="20.7109375" style="18" customWidth="1"/>
    <col min="8453" max="8453" width="3.42578125" style="18" customWidth="1"/>
    <col min="8454" max="8455" width="20.7109375" style="18" customWidth="1"/>
    <col min="8456" max="8456" width="10.28515625" style="18" customWidth="1"/>
    <col min="8457" max="8457" width="13.140625" style="18" bestFit="1" customWidth="1"/>
    <col min="8458" max="8458" width="11.42578125" style="18"/>
    <col min="8459" max="8459" width="18.140625" style="18" bestFit="1" customWidth="1"/>
    <col min="8460" max="8460" width="12.28515625" style="18" bestFit="1" customWidth="1"/>
    <col min="8461" max="8461" width="13.7109375" style="18" bestFit="1" customWidth="1"/>
    <col min="8462" max="8704" width="11.42578125" style="18"/>
    <col min="8705" max="8705" width="15.5703125" style="18" customWidth="1"/>
    <col min="8706" max="8706" width="52.5703125" style="18" customWidth="1"/>
    <col min="8707" max="8707" width="9" style="18" customWidth="1"/>
    <col min="8708" max="8708" width="20.7109375" style="18" customWidth="1"/>
    <col min="8709" max="8709" width="3.42578125" style="18" customWidth="1"/>
    <col min="8710" max="8711" width="20.7109375" style="18" customWidth="1"/>
    <col min="8712" max="8712" width="10.28515625" style="18" customWidth="1"/>
    <col min="8713" max="8713" width="13.140625" style="18" bestFit="1" customWidth="1"/>
    <col min="8714" max="8714" width="11.42578125" style="18"/>
    <col min="8715" max="8715" width="18.140625" style="18" bestFit="1" customWidth="1"/>
    <col min="8716" max="8716" width="12.28515625" style="18" bestFit="1" customWidth="1"/>
    <col min="8717" max="8717" width="13.7109375" style="18" bestFit="1" customWidth="1"/>
    <col min="8718" max="8960" width="11.42578125" style="18"/>
    <col min="8961" max="8961" width="15.5703125" style="18" customWidth="1"/>
    <col min="8962" max="8962" width="52.5703125" style="18" customWidth="1"/>
    <col min="8963" max="8963" width="9" style="18" customWidth="1"/>
    <col min="8964" max="8964" width="20.7109375" style="18" customWidth="1"/>
    <col min="8965" max="8965" width="3.42578125" style="18" customWidth="1"/>
    <col min="8966" max="8967" width="20.7109375" style="18" customWidth="1"/>
    <col min="8968" max="8968" width="10.28515625" style="18" customWidth="1"/>
    <col min="8969" max="8969" width="13.140625" style="18" bestFit="1" customWidth="1"/>
    <col min="8970" max="8970" width="11.42578125" style="18"/>
    <col min="8971" max="8971" width="18.140625" style="18" bestFit="1" customWidth="1"/>
    <col min="8972" max="8972" width="12.28515625" style="18" bestFit="1" customWidth="1"/>
    <col min="8973" max="8973" width="13.7109375" style="18" bestFit="1" customWidth="1"/>
    <col min="8974" max="9216" width="11.42578125" style="18"/>
    <col min="9217" max="9217" width="15.5703125" style="18" customWidth="1"/>
    <col min="9218" max="9218" width="52.5703125" style="18" customWidth="1"/>
    <col min="9219" max="9219" width="9" style="18" customWidth="1"/>
    <col min="9220" max="9220" width="20.7109375" style="18" customWidth="1"/>
    <col min="9221" max="9221" width="3.42578125" style="18" customWidth="1"/>
    <col min="9222" max="9223" width="20.7109375" style="18" customWidth="1"/>
    <col min="9224" max="9224" width="10.28515625" style="18" customWidth="1"/>
    <col min="9225" max="9225" width="13.140625" style="18" bestFit="1" customWidth="1"/>
    <col min="9226" max="9226" width="11.42578125" style="18"/>
    <col min="9227" max="9227" width="18.140625" style="18" bestFit="1" customWidth="1"/>
    <col min="9228" max="9228" width="12.28515625" style="18" bestFit="1" customWidth="1"/>
    <col min="9229" max="9229" width="13.7109375" style="18" bestFit="1" customWidth="1"/>
    <col min="9230" max="9472" width="11.42578125" style="18"/>
    <col min="9473" max="9473" width="15.5703125" style="18" customWidth="1"/>
    <col min="9474" max="9474" width="52.5703125" style="18" customWidth="1"/>
    <col min="9475" max="9475" width="9" style="18" customWidth="1"/>
    <col min="9476" max="9476" width="20.7109375" style="18" customWidth="1"/>
    <col min="9477" max="9477" width="3.42578125" style="18" customWidth="1"/>
    <col min="9478" max="9479" width="20.7109375" style="18" customWidth="1"/>
    <col min="9480" max="9480" width="10.28515625" style="18" customWidth="1"/>
    <col min="9481" max="9481" width="13.140625" style="18" bestFit="1" customWidth="1"/>
    <col min="9482" max="9482" width="11.42578125" style="18"/>
    <col min="9483" max="9483" width="18.140625" style="18" bestFit="1" customWidth="1"/>
    <col min="9484" max="9484" width="12.28515625" style="18" bestFit="1" customWidth="1"/>
    <col min="9485" max="9485" width="13.7109375" style="18" bestFit="1" customWidth="1"/>
    <col min="9486" max="9728" width="11.42578125" style="18"/>
    <col min="9729" max="9729" width="15.5703125" style="18" customWidth="1"/>
    <col min="9730" max="9730" width="52.5703125" style="18" customWidth="1"/>
    <col min="9731" max="9731" width="9" style="18" customWidth="1"/>
    <col min="9732" max="9732" width="20.7109375" style="18" customWidth="1"/>
    <col min="9733" max="9733" width="3.42578125" style="18" customWidth="1"/>
    <col min="9734" max="9735" width="20.7109375" style="18" customWidth="1"/>
    <col min="9736" max="9736" width="10.28515625" style="18" customWidth="1"/>
    <col min="9737" max="9737" width="13.140625" style="18" bestFit="1" customWidth="1"/>
    <col min="9738" max="9738" width="11.42578125" style="18"/>
    <col min="9739" max="9739" width="18.140625" style="18" bestFit="1" customWidth="1"/>
    <col min="9740" max="9740" width="12.28515625" style="18" bestFit="1" customWidth="1"/>
    <col min="9741" max="9741" width="13.7109375" style="18" bestFit="1" customWidth="1"/>
    <col min="9742" max="9984" width="11.42578125" style="18"/>
    <col min="9985" max="9985" width="15.5703125" style="18" customWidth="1"/>
    <col min="9986" max="9986" width="52.5703125" style="18" customWidth="1"/>
    <col min="9987" max="9987" width="9" style="18" customWidth="1"/>
    <col min="9988" max="9988" width="20.7109375" style="18" customWidth="1"/>
    <col min="9989" max="9989" width="3.42578125" style="18" customWidth="1"/>
    <col min="9990" max="9991" width="20.7109375" style="18" customWidth="1"/>
    <col min="9992" max="9992" width="10.28515625" style="18" customWidth="1"/>
    <col min="9993" max="9993" width="13.140625" style="18" bestFit="1" customWidth="1"/>
    <col min="9994" max="9994" width="11.42578125" style="18"/>
    <col min="9995" max="9995" width="18.140625" style="18" bestFit="1" customWidth="1"/>
    <col min="9996" max="9996" width="12.28515625" style="18" bestFit="1" customWidth="1"/>
    <col min="9997" max="9997" width="13.7109375" style="18" bestFit="1" customWidth="1"/>
    <col min="9998" max="10240" width="11.42578125" style="18"/>
    <col min="10241" max="10241" width="15.5703125" style="18" customWidth="1"/>
    <col min="10242" max="10242" width="52.5703125" style="18" customWidth="1"/>
    <col min="10243" max="10243" width="9" style="18" customWidth="1"/>
    <col min="10244" max="10244" width="20.7109375" style="18" customWidth="1"/>
    <col min="10245" max="10245" width="3.42578125" style="18" customWidth="1"/>
    <col min="10246" max="10247" width="20.7109375" style="18" customWidth="1"/>
    <col min="10248" max="10248" width="10.28515625" style="18" customWidth="1"/>
    <col min="10249" max="10249" width="13.140625" style="18" bestFit="1" customWidth="1"/>
    <col min="10250" max="10250" width="11.42578125" style="18"/>
    <col min="10251" max="10251" width="18.140625" style="18" bestFit="1" customWidth="1"/>
    <col min="10252" max="10252" width="12.28515625" style="18" bestFit="1" customWidth="1"/>
    <col min="10253" max="10253" width="13.7109375" style="18" bestFit="1" customWidth="1"/>
    <col min="10254" max="10496" width="11.42578125" style="18"/>
    <col min="10497" max="10497" width="15.5703125" style="18" customWidth="1"/>
    <col min="10498" max="10498" width="52.5703125" style="18" customWidth="1"/>
    <col min="10499" max="10499" width="9" style="18" customWidth="1"/>
    <col min="10500" max="10500" width="20.7109375" style="18" customWidth="1"/>
    <col min="10501" max="10501" width="3.42578125" style="18" customWidth="1"/>
    <col min="10502" max="10503" width="20.7109375" style="18" customWidth="1"/>
    <col min="10504" max="10504" width="10.28515625" style="18" customWidth="1"/>
    <col min="10505" max="10505" width="13.140625" style="18" bestFit="1" customWidth="1"/>
    <col min="10506" max="10506" width="11.42578125" style="18"/>
    <col min="10507" max="10507" width="18.140625" style="18" bestFit="1" customWidth="1"/>
    <col min="10508" max="10508" width="12.28515625" style="18" bestFit="1" customWidth="1"/>
    <col min="10509" max="10509" width="13.7109375" style="18" bestFit="1" customWidth="1"/>
    <col min="10510" max="10752" width="11.42578125" style="18"/>
    <col min="10753" max="10753" width="15.5703125" style="18" customWidth="1"/>
    <col min="10754" max="10754" width="52.5703125" style="18" customWidth="1"/>
    <col min="10755" max="10755" width="9" style="18" customWidth="1"/>
    <col min="10756" max="10756" width="20.7109375" style="18" customWidth="1"/>
    <col min="10757" max="10757" width="3.42578125" style="18" customWidth="1"/>
    <col min="10758" max="10759" width="20.7109375" style="18" customWidth="1"/>
    <col min="10760" max="10760" width="10.28515625" style="18" customWidth="1"/>
    <col min="10761" max="10761" width="13.140625" style="18" bestFit="1" customWidth="1"/>
    <col min="10762" max="10762" width="11.42578125" style="18"/>
    <col min="10763" max="10763" width="18.140625" style="18" bestFit="1" customWidth="1"/>
    <col min="10764" max="10764" width="12.28515625" style="18" bestFit="1" customWidth="1"/>
    <col min="10765" max="10765" width="13.7109375" style="18" bestFit="1" customWidth="1"/>
    <col min="10766" max="11008" width="11.42578125" style="18"/>
    <col min="11009" max="11009" width="15.5703125" style="18" customWidth="1"/>
    <col min="11010" max="11010" width="52.5703125" style="18" customWidth="1"/>
    <col min="11011" max="11011" width="9" style="18" customWidth="1"/>
    <col min="11012" max="11012" width="20.7109375" style="18" customWidth="1"/>
    <col min="11013" max="11013" width="3.42578125" style="18" customWidth="1"/>
    <col min="11014" max="11015" width="20.7109375" style="18" customWidth="1"/>
    <col min="11016" max="11016" width="10.28515625" style="18" customWidth="1"/>
    <col min="11017" max="11017" width="13.140625" style="18" bestFit="1" customWidth="1"/>
    <col min="11018" max="11018" width="11.42578125" style="18"/>
    <col min="11019" max="11019" width="18.140625" style="18" bestFit="1" customWidth="1"/>
    <col min="11020" max="11020" width="12.28515625" style="18" bestFit="1" customWidth="1"/>
    <col min="11021" max="11021" width="13.7109375" style="18" bestFit="1" customWidth="1"/>
    <col min="11022" max="11264" width="11.42578125" style="18"/>
    <col min="11265" max="11265" width="15.5703125" style="18" customWidth="1"/>
    <col min="11266" max="11266" width="52.5703125" style="18" customWidth="1"/>
    <col min="11267" max="11267" width="9" style="18" customWidth="1"/>
    <col min="11268" max="11268" width="20.7109375" style="18" customWidth="1"/>
    <col min="11269" max="11269" width="3.42578125" style="18" customWidth="1"/>
    <col min="11270" max="11271" width="20.7109375" style="18" customWidth="1"/>
    <col min="11272" max="11272" width="10.28515625" style="18" customWidth="1"/>
    <col min="11273" max="11273" width="13.140625" style="18" bestFit="1" customWidth="1"/>
    <col min="11274" max="11274" width="11.42578125" style="18"/>
    <col min="11275" max="11275" width="18.140625" style="18" bestFit="1" customWidth="1"/>
    <col min="11276" max="11276" width="12.28515625" style="18" bestFit="1" customWidth="1"/>
    <col min="11277" max="11277" width="13.7109375" style="18" bestFit="1" customWidth="1"/>
    <col min="11278" max="11520" width="11.42578125" style="18"/>
    <col min="11521" max="11521" width="15.5703125" style="18" customWidth="1"/>
    <col min="11522" max="11522" width="52.5703125" style="18" customWidth="1"/>
    <col min="11523" max="11523" width="9" style="18" customWidth="1"/>
    <col min="11524" max="11524" width="20.7109375" style="18" customWidth="1"/>
    <col min="11525" max="11525" width="3.42578125" style="18" customWidth="1"/>
    <col min="11526" max="11527" width="20.7109375" style="18" customWidth="1"/>
    <col min="11528" max="11528" width="10.28515625" style="18" customWidth="1"/>
    <col min="11529" max="11529" width="13.140625" style="18" bestFit="1" customWidth="1"/>
    <col min="11530" max="11530" width="11.42578125" style="18"/>
    <col min="11531" max="11531" width="18.140625" style="18" bestFit="1" customWidth="1"/>
    <col min="11532" max="11532" width="12.28515625" style="18" bestFit="1" customWidth="1"/>
    <col min="11533" max="11533" width="13.7109375" style="18" bestFit="1" customWidth="1"/>
    <col min="11534" max="11776" width="11.42578125" style="18"/>
    <col min="11777" max="11777" width="15.5703125" style="18" customWidth="1"/>
    <col min="11778" max="11778" width="52.5703125" style="18" customWidth="1"/>
    <col min="11779" max="11779" width="9" style="18" customWidth="1"/>
    <col min="11780" max="11780" width="20.7109375" style="18" customWidth="1"/>
    <col min="11781" max="11781" width="3.42578125" style="18" customWidth="1"/>
    <col min="11782" max="11783" width="20.7109375" style="18" customWidth="1"/>
    <col min="11784" max="11784" width="10.28515625" style="18" customWidth="1"/>
    <col min="11785" max="11785" width="13.140625" style="18" bestFit="1" customWidth="1"/>
    <col min="11786" max="11786" width="11.42578125" style="18"/>
    <col min="11787" max="11787" width="18.140625" style="18" bestFit="1" customWidth="1"/>
    <col min="11788" max="11788" width="12.28515625" style="18" bestFit="1" customWidth="1"/>
    <col min="11789" max="11789" width="13.7109375" style="18" bestFit="1" customWidth="1"/>
    <col min="11790" max="12032" width="11.42578125" style="18"/>
    <col min="12033" max="12033" width="15.5703125" style="18" customWidth="1"/>
    <col min="12034" max="12034" width="52.5703125" style="18" customWidth="1"/>
    <col min="12035" max="12035" width="9" style="18" customWidth="1"/>
    <col min="12036" max="12036" width="20.7109375" style="18" customWidth="1"/>
    <col min="12037" max="12037" width="3.42578125" style="18" customWidth="1"/>
    <col min="12038" max="12039" width="20.7109375" style="18" customWidth="1"/>
    <col min="12040" max="12040" width="10.28515625" style="18" customWidth="1"/>
    <col min="12041" max="12041" width="13.140625" style="18" bestFit="1" customWidth="1"/>
    <col min="12042" max="12042" width="11.42578125" style="18"/>
    <col min="12043" max="12043" width="18.140625" style="18" bestFit="1" customWidth="1"/>
    <col min="12044" max="12044" width="12.28515625" style="18" bestFit="1" customWidth="1"/>
    <col min="12045" max="12045" width="13.7109375" style="18" bestFit="1" customWidth="1"/>
    <col min="12046" max="12288" width="11.42578125" style="18"/>
    <col min="12289" max="12289" width="15.5703125" style="18" customWidth="1"/>
    <col min="12290" max="12290" width="52.5703125" style="18" customWidth="1"/>
    <col min="12291" max="12291" width="9" style="18" customWidth="1"/>
    <col min="12292" max="12292" width="20.7109375" style="18" customWidth="1"/>
    <col min="12293" max="12293" width="3.42578125" style="18" customWidth="1"/>
    <col min="12294" max="12295" width="20.7109375" style="18" customWidth="1"/>
    <col min="12296" max="12296" width="10.28515625" style="18" customWidth="1"/>
    <col min="12297" max="12297" width="13.140625" style="18" bestFit="1" customWidth="1"/>
    <col min="12298" max="12298" width="11.42578125" style="18"/>
    <col min="12299" max="12299" width="18.140625" style="18" bestFit="1" customWidth="1"/>
    <col min="12300" max="12300" width="12.28515625" style="18" bestFit="1" customWidth="1"/>
    <col min="12301" max="12301" width="13.7109375" style="18" bestFit="1" customWidth="1"/>
    <col min="12302" max="12544" width="11.42578125" style="18"/>
    <col min="12545" max="12545" width="15.5703125" style="18" customWidth="1"/>
    <col min="12546" max="12546" width="52.5703125" style="18" customWidth="1"/>
    <col min="12547" max="12547" width="9" style="18" customWidth="1"/>
    <col min="12548" max="12548" width="20.7109375" style="18" customWidth="1"/>
    <col min="12549" max="12549" width="3.42578125" style="18" customWidth="1"/>
    <col min="12550" max="12551" width="20.7109375" style="18" customWidth="1"/>
    <col min="12552" max="12552" width="10.28515625" style="18" customWidth="1"/>
    <col min="12553" max="12553" width="13.140625" style="18" bestFit="1" customWidth="1"/>
    <col min="12554" max="12554" width="11.42578125" style="18"/>
    <col min="12555" max="12555" width="18.140625" style="18" bestFit="1" customWidth="1"/>
    <col min="12556" max="12556" width="12.28515625" style="18" bestFit="1" customWidth="1"/>
    <col min="12557" max="12557" width="13.7109375" style="18" bestFit="1" customWidth="1"/>
    <col min="12558" max="12800" width="11.42578125" style="18"/>
    <col min="12801" max="12801" width="15.5703125" style="18" customWidth="1"/>
    <col min="12802" max="12802" width="52.5703125" style="18" customWidth="1"/>
    <col min="12803" max="12803" width="9" style="18" customWidth="1"/>
    <col min="12804" max="12804" width="20.7109375" style="18" customWidth="1"/>
    <col min="12805" max="12805" width="3.42578125" style="18" customWidth="1"/>
    <col min="12806" max="12807" width="20.7109375" style="18" customWidth="1"/>
    <col min="12808" max="12808" width="10.28515625" style="18" customWidth="1"/>
    <col min="12809" max="12809" width="13.140625" style="18" bestFit="1" customWidth="1"/>
    <col min="12810" max="12810" width="11.42578125" style="18"/>
    <col min="12811" max="12811" width="18.140625" style="18" bestFit="1" customWidth="1"/>
    <col min="12812" max="12812" width="12.28515625" style="18" bestFit="1" customWidth="1"/>
    <col min="12813" max="12813" width="13.7109375" style="18" bestFit="1" customWidth="1"/>
    <col min="12814" max="13056" width="11.42578125" style="18"/>
    <col min="13057" max="13057" width="15.5703125" style="18" customWidth="1"/>
    <col min="13058" max="13058" width="52.5703125" style="18" customWidth="1"/>
    <col min="13059" max="13059" width="9" style="18" customWidth="1"/>
    <col min="13060" max="13060" width="20.7109375" style="18" customWidth="1"/>
    <col min="13061" max="13061" width="3.42578125" style="18" customWidth="1"/>
    <col min="13062" max="13063" width="20.7109375" style="18" customWidth="1"/>
    <col min="13064" max="13064" width="10.28515625" style="18" customWidth="1"/>
    <col min="13065" max="13065" width="13.140625" style="18" bestFit="1" customWidth="1"/>
    <col min="13066" max="13066" width="11.42578125" style="18"/>
    <col min="13067" max="13067" width="18.140625" style="18" bestFit="1" customWidth="1"/>
    <col min="13068" max="13068" width="12.28515625" style="18" bestFit="1" customWidth="1"/>
    <col min="13069" max="13069" width="13.7109375" style="18" bestFit="1" customWidth="1"/>
    <col min="13070" max="13312" width="11.42578125" style="18"/>
    <col min="13313" max="13313" width="15.5703125" style="18" customWidth="1"/>
    <col min="13314" max="13314" width="52.5703125" style="18" customWidth="1"/>
    <col min="13315" max="13315" width="9" style="18" customWidth="1"/>
    <col min="13316" max="13316" width="20.7109375" style="18" customWidth="1"/>
    <col min="13317" max="13317" width="3.42578125" style="18" customWidth="1"/>
    <col min="13318" max="13319" width="20.7109375" style="18" customWidth="1"/>
    <col min="13320" max="13320" width="10.28515625" style="18" customWidth="1"/>
    <col min="13321" max="13321" width="13.140625" style="18" bestFit="1" customWidth="1"/>
    <col min="13322" max="13322" width="11.42578125" style="18"/>
    <col min="13323" max="13323" width="18.140625" style="18" bestFit="1" customWidth="1"/>
    <col min="13324" max="13324" width="12.28515625" style="18" bestFit="1" customWidth="1"/>
    <col min="13325" max="13325" width="13.7109375" style="18" bestFit="1" customWidth="1"/>
    <col min="13326" max="13568" width="11.42578125" style="18"/>
    <col min="13569" max="13569" width="15.5703125" style="18" customWidth="1"/>
    <col min="13570" max="13570" width="52.5703125" style="18" customWidth="1"/>
    <col min="13571" max="13571" width="9" style="18" customWidth="1"/>
    <col min="13572" max="13572" width="20.7109375" style="18" customWidth="1"/>
    <col min="13573" max="13573" width="3.42578125" style="18" customWidth="1"/>
    <col min="13574" max="13575" width="20.7109375" style="18" customWidth="1"/>
    <col min="13576" max="13576" width="10.28515625" style="18" customWidth="1"/>
    <col min="13577" max="13577" width="13.140625" style="18" bestFit="1" customWidth="1"/>
    <col min="13578" max="13578" width="11.42578125" style="18"/>
    <col min="13579" max="13579" width="18.140625" style="18" bestFit="1" customWidth="1"/>
    <col min="13580" max="13580" width="12.28515625" style="18" bestFit="1" customWidth="1"/>
    <col min="13581" max="13581" width="13.7109375" style="18" bestFit="1" customWidth="1"/>
    <col min="13582" max="13824" width="11.42578125" style="18"/>
    <col min="13825" max="13825" width="15.5703125" style="18" customWidth="1"/>
    <col min="13826" max="13826" width="52.5703125" style="18" customWidth="1"/>
    <col min="13827" max="13827" width="9" style="18" customWidth="1"/>
    <col min="13828" max="13828" width="20.7109375" style="18" customWidth="1"/>
    <col min="13829" max="13829" width="3.42578125" style="18" customWidth="1"/>
    <col min="13830" max="13831" width="20.7109375" style="18" customWidth="1"/>
    <col min="13832" max="13832" width="10.28515625" style="18" customWidth="1"/>
    <col min="13833" max="13833" width="13.140625" style="18" bestFit="1" customWidth="1"/>
    <col min="13834" max="13834" width="11.42578125" style="18"/>
    <col min="13835" max="13835" width="18.140625" style="18" bestFit="1" customWidth="1"/>
    <col min="13836" max="13836" width="12.28515625" style="18" bestFit="1" customWidth="1"/>
    <col min="13837" max="13837" width="13.7109375" style="18" bestFit="1" customWidth="1"/>
    <col min="13838" max="14080" width="11.42578125" style="18"/>
    <col min="14081" max="14081" width="15.5703125" style="18" customWidth="1"/>
    <col min="14082" max="14082" width="52.5703125" style="18" customWidth="1"/>
    <col min="14083" max="14083" width="9" style="18" customWidth="1"/>
    <col min="14084" max="14084" width="20.7109375" style="18" customWidth="1"/>
    <col min="14085" max="14085" width="3.42578125" style="18" customWidth="1"/>
    <col min="14086" max="14087" width="20.7109375" style="18" customWidth="1"/>
    <col min="14088" max="14088" width="10.28515625" style="18" customWidth="1"/>
    <col min="14089" max="14089" width="13.140625" style="18" bestFit="1" customWidth="1"/>
    <col min="14090" max="14090" width="11.42578125" style="18"/>
    <col min="14091" max="14091" width="18.140625" style="18" bestFit="1" customWidth="1"/>
    <col min="14092" max="14092" width="12.28515625" style="18" bestFit="1" customWidth="1"/>
    <col min="14093" max="14093" width="13.7109375" style="18" bestFit="1" customWidth="1"/>
    <col min="14094" max="14336" width="11.42578125" style="18"/>
    <col min="14337" max="14337" width="15.5703125" style="18" customWidth="1"/>
    <col min="14338" max="14338" width="52.5703125" style="18" customWidth="1"/>
    <col min="14339" max="14339" width="9" style="18" customWidth="1"/>
    <col min="14340" max="14340" width="20.7109375" style="18" customWidth="1"/>
    <col min="14341" max="14341" width="3.42578125" style="18" customWidth="1"/>
    <col min="14342" max="14343" width="20.7109375" style="18" customWidth="1"/>
    <col min="14344" max="14344" width="10.28515625" style="18" customWidth="1"/>
    <col min="14345" max="14345" width="13.140625" style="18" bestFit="1" customWidth="1"/>
    <col min="14346" max="14346" width="11.42578125" style="18"/>
    <col min="14347" max="14347" width="18.140625" style="18" bestFit="1" customWidth="1"/>
    <col min="14348" max="14348" width="12.28515625" style="18" bestFit="1" customWidth="1"/>
    <col min="14349" max="14349" width="13.7109375" style="18" bestFit="1" customWidth="1"/>
    <col min="14350" max="14592" width="11.42578125" style="18"/>
    <col min="14593" max="14593" width="15.5703125" style="18" customWidth="1"/>
    <col min="14594" max="14594" width="52.5703125" style="18" customWidth="1"/>
    <col min="14595" max="14595" width="9" style="18" customWidth="1"/>
    <col min="14596" max="14596" width="20.7109375" style="18" customWidth="1"/>
    <col min="14597" max="14597" width="3.42578125" style="18" customWidth="1"/>
    <col min="14598" max="14599" width="20.7109375" style="18" customWidth="1"/>
    <col min="14600" max="14600" width="10.28515625" style="18" customWidth="1"/>
    <col min="14601" max="14601" width="13.140625" style="18" bestFit="1" customWidth="1"/>
    <col min="14602" max="14602" width="11.42578125" style="18"/>
    <col min="14603" max="14603" width="18.140625" style="18" bestFit="1" customWidth="1"/>
    <col min="14604" max="14604" width="12.28515625" style="18" bestFit="1" customWidth="1"/>
    <col min="14605" max="14605" width="13.7109375" style="18" bestFit="1" customWidth="1"/>
    <col min="14606" max="14848" width="11.42578125" style="18"/>
    <col min="14849" max="14849" width="15.5703125" style="18" customWidth="1"/>
    <col min="14850" max="14850" width="52.5703125" style="18" customWidth="1"/>
    <col min="14851" max="14851" width="9" style="18" customWidth="1"/>
    <col min="14852" max="14852" width="20.7109375" style="18" customWidth="1"/>
    <col min="14853" max="14853" width="3.42578125" style="18" customWidth="1"/>
    <col min="14854" max="14855" width="20.7109375" style="18" customWidth="1"/>
    <col min="14856" max="14856" width="10.28515625" style="18" customWidth="1"/>
    <col min="14857" max="14857" width="13.140625" style="18" bestFit="1" customWidth="1"/>
    <col min="14858" max="14858" width="11.42578125" style="18"/>
    <col min="14859" max="14859" width="18.140625" style="18" bestFit="1" customWidth="1"/>
    <col min="14860" max="14860" width="12.28515625" style="18" bestFit="1" customWidth="1"/>
    <col min="14861" max="14861" width="13.7109375" style="18" bestFit="1" customWidth="1"/>
    <col min="14862" max="15104" width="11.42578125" style="18"/>
    <col min="15105" max="15105" width="15.5703125" style="18" customWidth="1"/>
    <col min="15106" max="15106" width="52.5703125" style="18" customWidth="1"/>
    <col min="15107" max="15107" width="9" style="18" customWidth="1"/>
    <col min="15108" max="15108" width="20.7109375" style="18" customWidth="1"/>
    <col min="15109" max="15109" width="3.42578125" style="18" customWidth="1"/>
    <col min="15110" max="15111" width="20.7109375" style="18" customWidth="1"/>
    <col min="15112" max="15112" width="10.28515625" style="18" customWidth="1"/>
    <col min="15113" max="15113" width="13.140625" style="18" bestFit="1" customWidth="1"/>
    <col min="15114" max="15114" width="11.42578125" style="18"/>
    <col min="15115" max="15115" width="18.140625" style="18" bestFit="1" customWidth="1"/>
    <col min="15116" max="15116" width="12.28515625" style="18" bestFit="1" customWidth="1"/>
    <col min="15117" max="15117" width="13.7109375" style="18" bestFit="1" customWidth="1"/>
    <col min="15118" max="15360" width="11.42578125" style="18"/>
    <col min="15361" max="15361" width="15.5703125" style="18" customWidth="1"/>
    <col min="15362" max="15362" width="52.5703125" style="18" customWidth="1"/>
    <col min="15363" max="15363" width="9" style="18" customWidth="1"/>
    <col min="15364" max="15364" width="20.7109375" style="18" customWidth="1"/>
    <col min="15365" max="15365" width="3.42578125" style="18" customWidth="1"/>
    <col min="15366" max="15367" width="20.7109375" style="18" customWidth="1"/>
    <col min="15368" max="15368" width="10.28515625" style="18" customWidth="1"/>
    <col min="15369" max="15369" width="13.140625" style="18" bestFit="1" customWidth="1"/>
    <col min="15370" max="15370" width="11.42578125" style="18"/>
    <col min="15371" max="15371" width="18.140625" style="18" bestFit="1" customWidth="1"/>
    <col min="15372" max="15372" width="12.28515625" style="18" bestFit="1" customWidth="1"/>
    <col min="15373" max="15373" width="13.7109375" style="18" bestFit="1" customWidth="1"/>
    <col min="15374" max="15616" width="11.42578125" style="18"/>
    <col min="15617" max="15617" width="15.5703125" style="18" customWidth="1"/>
    <col min="15618" max="15618" width="52.5703125" style="18" customWidth="1"/>
    <col min="15619" max="15619" width="9" style="18" customWidth="1"/>
    <col min="15620" max="15620" width="20.7109375" style="18" customWidth="1"/>
    <col min="15621" max="15621" width="3.42578125" style="18" customWidth="1"/>
    <col min="15622" max="15623" width="20.7109375" style="18" customWidth="1"/>
    <col min="15624" max="15624" width="10.28515625" style="18" customWidth="1"/>
    <col min="15625" max="15625" width="13.140625" style="18" bestFit="1" customWidth="1"/>
    <col min="15626" max="15626" width="11.42578125" style="18"/>
    <col min="15627" max="15627" width="18.140625" style="18" bestFit="1" customWidth="1"/>
    <col min="15628" max="15628" width="12.28515625" style="18" bestFit="1" customWidth="1"/>
    <col min="15629" max="15629" width="13.7109375" style="18" bestFit="1" customWidth="1"/>
    <col min="15630" max="15872" width="11.42578125" style="18"/>
    <col min="15873" max="15873" width="15.5703125" style="18" customWidth="1"/>
    <col min="15874" max="15874" width="52.5703125" style="18" customWidth="1"/>
    <col min="15875" max="15875" width="9" style="18" customWidth="1"/>
    <col min="15876" max="15876" width="20.7109375" style="18" customWidth="1"/>
    <col min="15877" max="15877" width="3.42578125" style="18" customWidth="1"/>
    <col min="15878" max="15879" width="20.7109375" style="18" customWidth="1"/>
    <col min="15880" max="15880" width="10.28515625" style="18" customWidth="1"/>
    <col min="15881" max="15881" width="13.140625" style="18" bestFit="1" customWidth="1"/>
    <col min="15882" max="15882" width="11.42578125" style="18"/>
    <col min="15883" max="15883" width="18.140625" style="18" bestFit="1" customWidth="1"/>
    <col min="15884" max="15884" width="12.28515625" style="18" bestFit="1" customWidth="1"/>
    <col min="15885" max="15885" width="13.7109375" style="18" bestFit="1" customWidth="1"/>
    <col min="15886" max="16128" width="11.42578125" style="18"/>
    <col min="16129" max="16129" width="15.5703125" style="18" customWidth="1"/>
    <col min="16130" max="16130" width="52.5703125" style="18" customWidth="1"/>
    <col min="16131" max="16131" width="9" style="18" customWidth="1"/>
    <col min="16132" max="16132" width="20.7109375" style="18" customWidth="1"/>
    <col min="16133" max="16133" width="3.42578125" style="18" customWidth="1"/>
    <col min="16134" max="16135" width="20.7109375" style="18" customWidth="1"/>
    <col min="16136" max="16136" width="10.28515625" style="18" customWidth="1"/>
    <col min="16137" max="16137" width="13.140625" style="18" bestFit="1" customWidth="1"/>
    <col min="16138" max="16138" width="11.42578125" style="18"/>
    <col min="16139" max="16139" width="18.140625" style="18" bestFit="1" customWidth="1"/>
    <col min="16140" max="16140" width="12.28515625" style="18" bestFit="1" customWidth="1"/>
    <col min="16141" max="16141" width="13.7109375" style="18" bestFit="1" customWidth="1"/>
    <col min="16142" max="16384" width="11.42578125" style="18"/>
  </cols>
  <sheetData>
    <row r="1" spans="1:13" s="81" customFormat="1" ht="18" x14ac:dyDescent="0.25">
      <c r="A1" s="306"/>
      <c r="B1" s="307"/>
      <c r="C1" s="307"/>
      <c r="D1" s="307"/>
      <c r="E1" s="307"/>
      <c r="F1" s="307"/>
      <c r="G1" s="307"/>
      <c r="H1" s="308"/>
      <c r="I1" s="124"/>
    </row>
    <row r="2" spans="1:13" s="81" customFormat="1" ht="18.75" x14ac:dyDescent="0.3">
      <c r="A2" s="309" t="s">
        <v>67</v>
      </c>
      <c r="B2" s="310"/>
      <c r="C2" s="310"/>
      <c r="D2" s="310"/>
      <c r="E2" s="310"/>
      <c r="F2" s="310"/>
      <c r="G2" s="310"/>
      <c r="H2" s="311"/>
      <c r="I2" s="124"/>
    </row>
    <row r="3" spans="1:13" s="81" customFormat="1" ht="18.75" x14ac:dyDescent="0.3">
      <c r="A3" s="309" t="s">
        <v>1</v>
      </c>
      <c r="B3" s="310"/>
      <c r="C3" s="310"/>
      <c r="D3" s="310"/>
      <c r="E3" s="310"/>
      <c r="F3" s="310"/>
      <c r="G3" s="310"/>
      <c r="H3" s="311"/>
      <c r="I3" s="124"/>
    </row>
    <row r="4" spans="1:13" s="81" customFormat="1" ht="18.75" x14ac:dyDescent="0.3">
      <c r="A4" s="309" t="s">
        <v>68</v>
      </c>
      <c r="B4" s="310"/>
      <c r="C4" s="310"/>
      <c r="D4" s="310"/>
      <c r="E4" s="310"/>
      <c r="F4" s="310"/>
      <c r="G4" s="310"/>
      <c r="H4" s="311"/>
      <c r="I4" s="124"/>
    </row>
    <row r="5" spans="1:13" s="81" customFormat="1" ht="18.75" x14ac:dyDescent="0.3">
      <c r="A5" s="309" t="s">
        <v>119</v>
      </c>
      <c r="B5" s="310"/>
      <c r="C5" s="310"/>
      <c r="D5" s="310"/>
      <c r="E5" s="310"/>
      <c r="F5" s="310"/>
      <c r="G5" s="310"/>
      <c r="H5" s="311"/>
      <c r="I5" s="124"/>
    </row>
    <row r="6" spans="1:13" s="81" customFormat="1" ht="18.75" x14ac:dyDescent="0.3">
      <c r="A6" s="309" t="s">
        <v>3</v>
      </c>
      <c r="B6" s="310"/>
      <c r="C6" s="310"/>
      <c r="D6" s="310"/>
      <c r="E6" s="310"/>
      <c r="F6" s="310"/>
      <c r="G6" s="310"/>
      <c r="H6" s="311"/>
      <c r="I6" s="124"/>
    </row>
    <row r="7" spans="1:13" s="81" customFormat="1" ht="19.5" thickBot="1" x14ac:dyDescent="0.35">
      <c r="A7" s="125"/>
      <c r="B7" s="126"/>
      <c r="C7" s="126"/>
      <c r="D7" s="126"/>
      <c r="E7" s="126"/>
      <c r="F7" s="127"/>
      <c r="G7" s="127"/>
      <c r="H7" s="128"/>
      <c r="I7" s="124"/>
    </row>
    <row r="8" spans="1:13" s="133" customFormat="1" ht="18" x14ac:dyDescent="0.25">
      <c r="A8" s="129"/>
      <c r="B8" s="130"/>
      <c r="C8" s="131" t="s">
        <v>117</v>
      </c>
      <c r="D8" s="132">
        <v>44196</v>
      </c>
      <c r="E8" s="132"/>
      <c r="F8" s="132">
        <v>43830</v>
      </c>
      <c r="G8" s="132" t="s">
        <v>4</v>
      </c>
      <c r="H8" s="132" t="s">
        <v>5</v>
      </c>
      <c r="I8" s="124"/>
    </row>
    <row r="9" spans="1:13" s="133" customFormat="1" ht="18" customHeight="1" x14ac:dyDescent="0.25">
      <c r="A9" s="129"/>
      <c r="B9" s="130"/>
      <c r="C9" s="131"/>
      <c r="D9" s="132"/>
      <c r="E9" s="33"/>
      <c r="F9" s="81"/>
      <c r="G9" s="81"/>
      <c r="H9" s="81"/>
      <c r="I9" s="124"/>
    </row>
    <row r="10" spans="1:13" s="140" customFormat="1" ht="34.5" customHeight="1" x14ac:dyDescent="0.25">
      <c r="A10" s="134">
        <v>43</v>
      </c>
      <c r="B10" s="135" t="s">
        <v>95</v>
      </c>
      <c r="C10" s="131" t="s">
        <v>120</v>
      </c>
      <c r="D10" s="136">
        <f>D12+D13</f>
        <v>4223271</v>
      </c>
      <c r="E10" s="137"/>
      <c r="F10" s="136">
        <f>F12+F13</f>
        <v>4942036</v>
      </c>
      <c r="G10" s="138">
        <f>(D10-F10)</f>
        <v>-718765</v>
      </c>
      <c r="H10" s="5">
        <f>G10/F10</f>
        <v>-0.14543904576980013</v>
      </c>
      <c r="I10" s="139"/>
      <c r="K10" s="6"/>
      <c r="L10" s="141"/>
      <c r="M10" s="141"/>
    </row>
    <row r="11" spans="1:13" s="140" customFormat="1" ht="18" customHeight="1" x14ac:dyDescent="0.25">
      <c r="A11" s="142"/>
      <c r="B11" s="142"/>
      <c r="C11" s="143"/>
      <c r="D11" s="144"/>
      <c r="E11" s="145"/>
      <c r="F11" s="144"/>
      <c r="G11" s="144"/>
      <c r="H11" s="144"/>
      <c r="I11" s="139"/>
    </row>
    <row r="12" spans="1:13" s="149" customFormat="1" ht="18" customHeight="1" x14ac:dyDescent="0.2">
      <c r="A12" s="146">
        <v>4390</v>
      </c>
      <c r="B12" s="146" t="s">
        <v>69</v>
      </c>
      <c r="C12" s="147"/>
      <c r="D12" s="138">
        <v>4708230</v>
      </c>
      <c r="E12" s="148"/>
      <c r="F12" s="138">
        <v>5182122</v>
      </c>
      <c r="G12" s="138">
        <f>(D12-F12)</f>
        <v>-473892</v>
      </c>
      <c r="H12" s="5">
        <f>G12/F12</f>
        <v>-9.1447480395096842E-2</v>
      </c>
      <c r="I12" s="139"/>
    </row>
    <row r="13" spans="1:13" s="149" customFormat="1" ht="18" customHeight="1" x14ac:dyDescent="0.2">
      <c r="A13" s="146">
        <v>4395</v>
      </c>
      <c r="B13" s="146" t="s">
        <v>70</v>
      </c>
      <c r="C13" s="147"/>
      <c r="D13" s="150">
        <v>-484959</v>
      </c>
      <c r="E13" s="145"/>
      <c r="F13" s="150">
        <v>-240086</v>
      </c>
      <c r="G13" s="138">
        <f>(D13-F13)</f>
        <v>-244873</v>
      </c>
      <c r="H13" s="9">
        <f>-G13/F13</f>
        <v>-1.019938688636572</v>
      </c>
      <c r="I13" s="139"/>
    </row>
    <row r="14" spans="1:13" s="149" customFormat="1" ht="18" customHeight="1" x14ac:dyDescent="0.2">
      <c r="A14" s="146"/>
      <c r="B14" s="146"/>
      <c r="C14" s="147"/>
      <c r="D14" s="150"/>
      <c r="E14" s="145"/>
      <c r="F14" s="150"/>
      <c r="G14" s="150"/>
      <c r="H14" s="150"/>
      <c r="I14" s="139"/>
    </row>
    <row r="15" spans="1:13" s="152" customFormat="1" ht="30" customHeight="1" x14ac:dyDescent="0.25">
      <c r="A15" s="134">
        <v>6</v>
      </c>
      <c r="B15" s="134" t="s">
        <v>71</v>
      </c>
      <c r="C15" s="151" t="s">
        <v>121</v>
      </c>
      <c r="D15" s="136">
        <v>1279372</v>
      </c>
      <c r="E15" s="137"/>
      <c r="F15" s="136">
        <v>4896720</v>
      </c>
      <c r="G15" s="138">
        <f>(D15-F15)</f>
        <v>-3617348</v>
      </c>
      <c r="H15" s="5">
        <f>G15/F15</f>
        <v>-0.73872878171510725</v>
      </c>
      <c r="I15" s="139"/>
      <c r="K15" s="7"/>
      <c r="L15" s="153"/>
      <c r="M15" s="154"/>
    </row>
    <row r="16" spans="1:13" s="140" customFormat="1" ht="18" customHeight="1" x14ac:dyDescent="0.25">
      <c r="A16" s="146"/>
      <c r="B16" s="146"/>
      <c r="C16" s="147"/>
      <c r="D16" s="150"/>
      <c r="E16" s="145"/>
      <c r="F16" s="150"/>
      <c r="G16" s="150"/>
      <c r="H16" s="150"/>
      <c r="I16" s="139"/>
      <c r="L16" s="141"/>
    </row>
    <row r="17" spans="1:13" s="140" customFormat="1" ht="30" customHeight="1" x14ac:dyDescent="0.25">
      <c r="A17" s="159"/>
      <c r="B17" s="134" t="s">
        <v>122</v>
      </c>
      <c r="C17" s="160"/>
      <c r="D17" s="136">
        <f>D10-D15</f>
        <v>2943899</v>
      </c>
      <c r="E17" s="148"/>
      <c r="F17" s="136">
        <f>F10-F15</f>
        <v>45316</v>
      </c>
      <c r="G17" s="138">
        <f>(D17-F17)</f>
        <v>2898583</v>
      </c>
      <c r="H17" s="5">
        <f>G17/F17</f>
        <v>63.963787624680023</v>
      </c>
      <c r="I17" s="139"/>
      <c r="K17" s="6"/>
    </row>
    <row r="18" spans="1:13" s="140" customFormat="1" ht="12.75" customHeight="1" x14ac:dyDescent="0.25">
      <c r="A18" s="159"/>
      <c r="B18" s="134"/>
      <c r="C18" s="160"/>
      <c r="D18" s="136"/>
      <c r="E18" s="148"/>
      <c r="F18" s="136"/>
      <c r="G18" s="138"/>
      <c r="H18" s="5"/>
      <c r="I18" s="139"/>
      <c r="K18" s="6"/>
    </row>
    <row r="19" spans="1:13" s="140" customFormat="1" ht="30" customHeight="1" x14ac:dyDescent="0.25">
      <c r="A19" s="161">
        <v>47</v>
      </c>
      <c r="B19" s="162" t="s">
        <v>96</v>
      </c>
      <c r="C19" s="151" t="s">
        <v>121</v>
      </c>
      <c r="D19" s="136">
        <f>D21+D22</f>
        <v>63370358</v>
      </c>
      <c r="E19" s="148"/>
      <c r="F19" s="136">
        <f>F21+F22</f>
        <v>64614745</v>
      </c>
      <c r="G19" s="138">
        <f>(D19-F19)</f>
        <v>-1244387</v>
      </c>
      <c r="H19" s="5">
        <f>G19/F19</f>
        <v>-1.9258560874921043E-2</v>
      </c>
      <c r="I19" s="139"/>
      <c r="K19" s="8"/>
      <c r="M19" s="141"/>
    </row>
    <row r="20" spans="1:13" s="149" customFormat="1" ht="18" customHeight="1" x14ac:dyDescent="0.2">
      <c r="A20" s="146"/>
      <c r="B20" s="146"/>
      <c r="C20" s="147"/>
      <c r="D20" s="150"/>
      <c r="E20" s="145"/>
      <c r="F20" s="150"/>
      <c r="G20" s="150"/>
      <c r="H20" s="150"/>
      <c r="I20" s="139"/>
    </row>
    <row r="21" spans="1:13" s="140" customFormat="1" ht="18" customHeight="1" x14ac:dyDescent="0.25">
      <c r="A21" s="146">
        <v>4705</v>
      </c>
      <c r="B21" s="146" t="s">
        <v>93</v>
      </c>
      <c r="C21" s="147"/>
      <c r="D21" s="138">
        <v>63054157</v>
      </c>
      <c r="E21" s="148"/>
      <c r="F21" s="138">
        <v>64567514</v>
      </c>
      <c r="G21" s="138">
        <f>(D21-F21)</f>
        <v>-1513357</v>
      </c>
      <c r="H21" s="5">
        <f>G21/F21</f>
        <v>-2.3438365615253517E-2</v>
      </c>
      <c r="I21" s="139"/>
    </row>
    <row r="22" spans="1:13" s="164" customFormat="1" ht="18" customHeight="1" x14ac:dyDescent="0.25">
      <c r="A22" s="146">
        <v>4722</v>
      </c>
      <c r="B22" s="146" t="s">
        <v>94</v>
      </c>
      <c r="C22" s="147"/>
      <c r="D22" s="163">
        <v>316201</v>
      </c>
      <c r="E22" s="145"/>
      <c r="F22" s="163">
        <v>47231</v>
      </c>
      <c r="G22" s="138">
        <f>(D22-F22)</f>
        <v>268970</v>
      </c>
      <c r="H22" s="5">
        <f>G22/F22</f>
        <v>5.6947767356185555</v>
      </c>
      <c r="I22" s="139"/>
    </row>
    <row r="23" spans="1:13" s="164" customFormat="1" ht="18" customHeight="1" x14ac:dyDescent="0.25">
      <c r="A23" s="146"/>
      <c r="B23" s="146"/>
      <c r="C23" s="147"/>
      <c r="D23" s="150"/>
      <c r="E23" s="145"/>
      <c r="F23" s="150"/>
      <c r="G23" s="150"/>
      <c r="H23" s="150"/>
      <c r="I23" s="139"/>
    </row>
    <row r="24" spans="1:13" s="140" customFormat="1" ht="30" customHeight="1" x14ac:dyDescent="0.25">
      <c r="A24" s="134"/>
      <c r="B24" s="134" t="s">
        <v>73</v>
      </c>
      <c r="C24" s="151"/>
      <c r="D24" s="136">
        <f>D26+D36+D44</f>
        <v>71015303</v>
      </c>
      <c r="E24" s="136"/>
      <c r="F24" s="136">
        <f>F26+F36+F44</f>
        <v>67824196</v>
      </c>
      <c r="G24" s="138">
        <f>(D24-F24)</f>
        <v>3191107</v>
      </c>
      <c r="H24" s="5">
        <f>G24/F24</f>
        <v>4.7049684156963686E-2</v>
      </c>
      <c r="I24" s="139"/>
      <c r="K24" s="8"/>
      <c r="M24" s="141"/>
    </row>
    <row r="25" spans="1:13" s="140" customFormat="1" ht="18" customHeight="1" x14ac:dyDescent="0.25">
      <c r="A25" s="165"/>
      <c r="B25" s="165"/>
      <c r="C25" s="166"/>
      <c r="D25" s="167"/>
      <c r="E25" s="145"/>
      <c r="F25" s="167"/>
      <c r="G25" s="167"/>
      <c r="H25" s="167"/>
      <c r="I25" s="139"/>
      <c r="K25" s="141"/>
    </row>
    <row r="26" spans="1:13" s="140" customFormat="1" ht="18" customHeight="1" x14ac:dyDescent="0.25">
      <c r="A26" s="168">
        <v>51</v>
      </c>
      <c r="B26" s="168" t="s">
        <v>74</v>
      </c>
      <c r="C26" s="169" t="s">
        <v>123</v>
      </c>
      <c r="D26" s="170">
        <f>SUM(D28:D34)</f>
        <v>67078515</v>
      </c>
      <c r="E26" s="148"/>
      <c r="F26" s="170">
        <f>SUM(F28:F34)</f>
        <v>63695255</v>
      </c>
      <c r="G26" s="138">
        <f>(D26-F26)</f>
        <v>3383260</v>
      </c>
      <c r="H26" s="5">
        <f>G26/F26</f>
        <v>5.3116358510535831E-2</v>
      </c>
      <c r="I26" s="139"/>
      <c r="K26" s="6"/>
      <c r="L26" s="141"/>
    </row>
    <row r="27" spans="1:13" s="140" customFormat="1" ht="18" customHeight="1" x14ac:dyDescent="0.25">
      <c r="A27" s="155"/>
      <c r="B27" s="155"/>
      <c r="C27" s="156"/>
      <c r="D27" s="144"/>
      <c r="E27" s="145"/>
      <c r="F27" s="144"/>
      <c r="G27" s="144"/>
      <c r="H27" s="144"/>
      <c r="I27" s="139"/>
      <c r="L27" s="141"/>
    </row>
    <row r="28" spans="1:13" s="149" customFormat="1" ht="18" customHeight="1" x14ac:dyDescent="0.2">
      <c r="A28" s="146">
        <v>5101</v>
      </c>
      <c r="B28" s="146" t="s">
        <v>75</v>
      </c>
      <c r="C28" s="147"/>
      <c r="D28" s="138">
        <v>23006716</v>
      </c>
      <c r="E28" s="148"/>
      <c r="F28" s="138">
        <v>20243371</v>
      </c>
      <c r="G28" s="138">
        <f>(D28-F28)</f>
        <v>2763345</v>
      </c>
      <c r="H28" s="5">
        <f>G28/F28</f>
        <v>0.1365061678709539</v>
      </c>
      <c r="I28" s="139"/>
    </row>
    <row r="29" spans="1:13" s="149" customFormat="1" ht="18" customHeight="1" x14ac:dyDescent="0.2">
      <c r="A29" s="146">
        <v>5103</v>
      </c>
      <c r="B29" s="146" t="s">
        <v>76</v>
      </c>
      <c r="C29" s="147"/>
      <c r="D29" s="138">
        <v>5971921</v>
      </c>
      <c r="E29" s="148"/>
      <c r="F29" s="138">
        <v>5711203</v>
      </c>
      <c r="G29" s="138">
        <f t="shared" ref="G29:G34" si="0">(D29-F29)</f>
        <v>260718</v>
      </c>
      <c r="H29" s="5">
        <f t="shared" ref="H29:H34" si="1">G29/F29</f>
        <v>4.5650277183283454E-2</v>
      </c>
      <c r="I29" s="139"/>
    </row>
    <row r="30" spans="1:13" s="149" customFormat="1" ht="18" customHeight="1" x14ac:dyDescent="0.2">
      <c r="A30" s="146">
        <v>5104</v>
      </c>
      <c r="B30" s="146" t="s">
        <v>77</v>
      </c>
      <c r="C30" s="147"/>
      <c r="D30" s="138">
        <v>1426347</v>
      </c>
      <c r="E30" s="148"/>
      <c r="F30" s="138">
        <v>1252670</v>
      </c>
      <c r="G30" s="138">
        <f t="shared" si="0"/>
        <v>173677</v>
      </c>
      <c r="H30" s="5">
        <f t="shared" si="1"/>
        <v>0.13864545331172615</v>
      </c>
      <c r="I30" s="139"/>
    </row>
    <row r="31" spans="1:13" s="149" customFormat="1" ht="18" customHeight="1" x14ac:dyDescent="0.2">
      <c r="A31" s="146">
        <v>5107</v>
      </c>
      <c r="B31" s="146" t="s">
        <v>78</v>
      </c>
      <c r="C31" s="147"/>
      <c r="D31" s="138">
        <v>11472899</v>
      </c>
      <c r="E31" s="148"/>
      <c r="F31" s="138">
        <v>10893094</v>
      </c>
      <c r="G31" s="138">
        <f t="shared" si="0"/>
        <v>579805</v>
      </c>
      <c r="H31" s="5">
        <f t="shared" si="1"/>
        <v>5.3226842621572901E-2</v>
      </c>
      <c r="I31" s="139"/>
    </row>
    <row r="32" spans="1:13" s="149" customFormat="1" ht="18" customHeight="1" x14ac:dyDescent="0.2">
      <c r="A32" s="146">
        <v>5108</v>
      </c>
      <c r="B32" s="146" t="s">
        <v>79</v>
      </c>
      <c r="C32" s="147"/>
      <c r="D32" s="138">
        <v>2820122</v>
      </c>
      <c r="E32" s="148"/>
      <c r="F32" s="138">
        <v>11770912</v>
      </c>
      <c r="G32" s="138">
        <f t="shared" si="0"/>
        <v>-8950790</v>
      </c>
      <c r="H32" s="5">
        <f t="shared" si="1"/>
        <v>-0.76041601534358594</v>
      </c>
      <c r="I32" s="139"/>
    </row>
    <row r="33" spans="1:13" s="171" customFormat="1" ht="18" customHeight="1" x14ac:dyDescent="0.2">
      <c r="A33" s="146">
        <v>5111</v>
      </c>
      <c r="B33" s="146" t="s">
        <v>80</v>
      </c>
      <c r="C33" s="147"/>
      <c r="D33" s="138">
        <v>22336337</v>
      </c>
      <c r="E33" s="148"/>
      <c r="F33" s="138">
        <v>13771579</v>
      </c>
      <c r="G33" s="138">
        <f t="shared" si="0"/>
        <v>8564758</v>
      </c>
      <c r="H33" s="5">
        <f t="shared" si="1"/>
        <v>0.62191546808103848</v>
      </c>
      <c r="I33" s="139"/>
    </row>
    <row r="34" spans="1:13" s="171" customFormat="1" ht="18" customHeight="1" x14ac:dyDescent="0.2">
      <c r="A34" s="146">
        <v>5120</v>
      </c>
      <c r="B34" s="146" t="s">
        <v>81</v>
      </c>
      <c r="C34" s="147"/>
      <c r="D34" s="158">
        <v>44173</v>
      </c>
      <c r="E34" s="148"/>
      <c r="F34" s="158">
        <v>52426</v>
      </c>
      <c r="G34" s="138">
        <f t="shared" si="0"/>
        <v>-8253</v>
      </c>
      <c r="H34" s="5">
        <f t="shared" si="1"/>
        <v>-0.15742188990195705</v>
      </c>
      <c r="I34" s="139"/>
    </row>
    <row r="35" spans="1:13" s="149" customFormat="1" ht="18" customHeight="1" x14ac:dyDescent="0.2">
      <c r="A35" s="165"/>
      <c r="B35" s="165"/>
      <c r="C35" s="166"/>
      <c r="D35" s="167"/>
      <c r="E35" s="145"/>
      <c r="F35" s="167"/>
      <c r="G35" s="167"/>
      <c r="H35" s="167"/>
      <c r="I35" s="139"/>
    </row>
    <row r="36" spans="1:13" s="149" customFormat="1" ht="36" customHeight="1" x14ac:dyDescent="0.25">
      <c r="A36" s="172">
        <v>53</v>
      </c>
      <c r="B36" s="173" t="s">
        <v>82</v>
      </c>
      <c r="C36" s="131" t="s">
        <v>123</v>
      </c>
      <c r="D36" s="170">
        <f>SUM(D38:D41)</f>
        <v>2373736</v>
      </c>
      <c r="E36" s="148"/>
      <c r="F36" s="170">
        <f>SUM(F38:F41)</f>
        <v>3888465</v>
      </c>
      <c r="G36" s="138">
        <f>(D36-F36)</f>
        <v>-1514729</v>
      </c>
      <c r="H36" s="5">
        <f>G36/F36</f>
        <v>-0.38954420317528898</v>
      </c>
      <c r="I36" s="139"/>
      <c r="K36" s="6"/>
    </row>
    <row r="37" spans="1:13" s="149" customFormat="1" ht="24.75" customHeight="1" x14ac:dyDescent="0.25">
      <c r="A37" s="172"/>
      <c r="B37" s="173"/>
      <c r="C37" s="131"/>
      <c r="D37" s="170"/>
      <c r="E37" s="148"/>
      <c r="F37" s="170"/>
      <c r="G37" s="138"/>
      <c r="H37" s="5"/>
      <c r="I37" s="139"/>
      <c r="K37" s="6"/>
    </row>
    <row r="38" spans="1:13" s="149" customFormat="1" ht="18" customHeight="1" x14ac:dyDescent="0.2">
      <c r="A38" s="146">
        <v>5347</v>
      </c>
      <c r="B38" s="146" t="s">
        <v>124</v>
      </c>
      <c r="C38" s="147"/>
      <c r="D38" s="138">
        <v>8702</v>
      </c>
      <c r="E38" s="148"/>
      <c r="F38" s="138">
        <v>943</v>
      </c>
      <c r="G38" s="138">
        <f>(D38-F38)</f>
        <v>7759</v>
      </c>
      <c r="H38" s="5">
        <f>G38/F38</f>
        <v>8.2279957582184515</v>
      </c>
      <c r="I38" s="139"/>
    </row>
    <row r="39" spans="1:13" s="149" customFormat="1" ht="18" customHeight="1" x14ac:dyDescent="0.2">
      <c r="A39" s="146">
        <v>5360</v>
      </c>
      <c r="B39" s="146" t="s">
        <v>83</v>
      </c>
      <c r="C39" s="147"/>
      <c r="D39" s="138">
        <v>1224249</v>
      </c>
      <c r="E39" s="148"/>
      <c r="F39" s="138">
        <v>1227982</v>
      </c>
      <c r="G39" s="138">
        <f>(D39-F39)</f>
        <v>-3733</v>
      </c>
      <c r="H39" s="5">
        <f>G39/F39</f>
        <v>-3.0399468396116553E-3</v>
      </c>
      <c r="I39" s="139"/>
    </row>
    <row r="40" spans="1:13" s="149" customFormat="1" ht="18" customHeight="1" x14ac:dyDescent="0.2">
      <c r="A40" s="146">
        <v>5366</v>
      </c>
      <c r="B40" s="146" t="s">
        <v>84</v>
      </c>
      <c r="C40" s="147"/>
      <c r="D40" s="138">
        <v>1140785</v>
      </c>
      <c r="E40" s="148"/>
      <c r="F40" s="138">
        <v>1112862</v>
      </c>
      <c r="G40" s="138">
        <f>(D40-F40)</f>
        <v>27923</v>
      </c>
      <c r="H40" s="5">
        <f>G40/F40</f>
        <v>2.5091161347947904E-2</v>
      </c>
      <c r="I40" s="139"/>
    </row>
    <row r="41" spans="1:13" s="149" customFormat="1" ht="18" customHeight="1" x14ac:dyDescent="0.2">
      <c r="A41" s="146">
        <v>5368</v>
      </c>
      <c r="B41" s="146" t="s">
        <v>91</v>
      </c>
      <c r="C41" s="147"/>
      <c r="D41" s="158">
        <v>0</v>
      </c>
      <c r="E41" s="148"/>
      <c r="F41" s="158">
        <v>1546678</v>
      </c>
      <c r="G41" s="138">
        <f>(D41-F41)</f>
        <v>-1546678</v>
      </c>
      <c r="H41" s="5">
        <f>G41/F41</f>
        <v>-1</v>
      </c>
      <c r="I41" s="139"/>
    </row>
    <row r="42" spans="1:13" s="149" customFormat="1" ht="18" customHeight="1" x14ac:dyDescent="0.2">
      <c r="A42" s="146"/>
      <c r="B42" s="146"/>
      <c r="C42" s="147"/>
      <c r="D42" s="150"/>
      <c r="E42" s="145"/>
      <c r="F42" s="150"/>
      <c r="G42" s="150"/>
      <c r="H42" s="150"/>
      <c r="I42" s="139"/>
    </row>
    <row r="43" spans="1:13" s="175" customFormat="1" ht="18" customHeight="1" x14ac:dyDescent="0.2">
      <c r="A43" s="174"/>
      <c r="C43" s="176"/>
      <c r="D43" s="171"/>
      <c r="E43" s="145"/>
      <c r="F43" s="171"/>
      <c r="G43" s="171"/>
      <c r="H43" s="171"/>
      <c r="I43" s="139"/>
    </row>
    <row r="44" spans="1:13" s="175" customFormat="1" ht="18" customHeight="1" x14ac:dyDescent="0.25">
      <c r="A44" s="155">
        <v>57</v>
      </c>
      <c r="B44" s="155" t="s">
        <v>72</v>
      </c>
      <c r="C44" s="143" t="s">
        <v>123</v>
      </c>
      <c r="D44" s="177">
        <v>1563052</v>
      </c>
      <c r="E44" s="148"/>
      <c r="F44" s="177">
        <v>240476</v>
      </c>
      <c r="G44" s="138">
        <f>(D44-F44)</f>
        <v>1322576</v>
      </c>
      <c r="H44" s="5">
        <f>G44/F44</f>
        <v>5.4998253463963138</v>
      </c>
      <c r="I44" s="139"/>
    </row>
    <row r="45" spans="1:13" s="175" customFormat="1" ht="18" customHeight="1" x14ac:dyDescent="0.25">
      <c r="A45" s="155"/>
      <c r="B45" s="155"/>
      <c r="C45" s="156"/>
      <c r="D45" s="144"/>
      <c r="E45" s="145"/>
      <c r="F45" s="144"/>
      <c r="G45" s="144"/>
      <c r="H45" s="144"/>
      <c r="I45" s="139"/>
    </row>
    <row r="46" spans="1:13" s="175" customFormat="1" ht="27" customHeight="1" x14ac:dyDescent="0.25">
      <c r="A46" s="159"/>
      <c r="B46" s="134" t="s">
        <v>97</v>
      </c>
      <c r="C46" s="160"/>
      <c r="D46" s="136">
        <f>D17+D19-D24</f>
        <v>-4701046</v>
      </c>
      <c r="E46" s="148"/>
      <c r="F46" s="136">
        <f>F17+F19-F24</f>
        <v>-3164135</v>
      </c>
      <c r="G46" s="138">
        <f>(D46-F46)</f>
        <v>-1536911</v>
      </c>
      <c r="H46" s="5">
        <f>-G46/F46</f>
        <v>-0.48572864305726526</v>
      </c>
      <c r="I46" s="139"/>
      <c r="K46" s="6"/>
    </row>
    <row r="47" spans="1:13" s="175" customFormat="1" ht="18" customHeight="1" x14ac:dyDescent="0.25">
      <c r="A47" s="146"/>
      <c r="B47" s="142"/>
      <c r="C47" s="147"/>
      <c r="D47" s="144"/>
      <c r="E47" s="145"/>
      <c r="F47" s="144"/>
      <c r="G47" s="144"/>
      <c r="H47" s="144"/>
      <c r="I47" s="139"/>
    </row>
    <row r="48" spans="1:13" s="175" customFormat="1" ht="18" customHeight="1" x14ac:dyDescent="0.25">
      <c r="A48" s="155"/>
      <c r="B48" s="155" t="s">
        <v>85</v>
      </c>
      <c r="C48" s="156" t="s">
        <v>121</v>
      </c>
      <c r="D48" s="157">
        <f>SUM(D50:D54)</f>
        <v>2067377</v>
      </c>
      <c r="E48" s="157"/>
      <c r="F48" s="157">
        <f>SUM(F50:F54)</f>
        <v>3597940</v>
      </c>
      <c r="G48" s="138">
        <f>(D48-F48)</f>
        <v>-1530563</v>
      </c>
      <c r="H48" s="5">
        <f>G48/F48</f>
        <v>-0.42539981211471006</v>
      </c>
      <c r="I48" s="139"/>
      <c r="K48" s="6"/>
      <c r="M48" s="141"/>
    </row>
    <row r="49" spans="1:13" s="175" customFormat="1" ht="18" customHeight="1" x14ac:dyDescent="0.25">
      <c r="A49" s="155"/>
      <c r="B49" s="155"/>
      <c r="C49" s="156"/>
      <c r="D49" s="157"/>
      <c r="E49" s="157"/>
      <c r="F49" s="157"/>
      <c r="G49" s="138"/>
      <c r="H49" s="5"/>
      <c r="I49" s="139"/>
      <c r="K49" s="6"/>
      <c r="M49" s="141"/>
    </row>
    <row r="50" spans="1:13" s="175" customFormat="1" ht="18" customHeight="1" x14ac:dyDescent="0.25">
      <c r="A50" s="146">
        <v>41</v>
      </c>
      <c r="B50" s="146" t="s">
        <v>98</v>
      </c>
      <c r="C50" s="147"/>
      <c r="D50" s="138">
        <v>44085</v>
      </c>
      <c r="E50" s="148"/>
      <c r="F50" s="138">
        <v>9287</v>
      </c>
      <c r="G50" s="138">
        <f>(D50-F50)</f>
        <v>34798</v>
      </c>
      <c r="H50" s="5">
        <f>G50/F50</f>
        <v>3.7469581134919778</v>
      </c>
      <c r="I50" s="178"/>
      <c r="K50" s="6"/>
      <c r="M50" s="141"/>
    </row>
    <row r="51" spans="1:13" s="175" customFormat="1" ht="18" customHeight="1" x14ac:dyDescent="0.2">
      <c r="A51" s="146">
        <v>44</v>
      </c>
      <c r="B51" s="146" t="s">
        <v>92</v>
      </c>
      <c r="C51" s="147"/>
      <c r="D51" s="150">
        <v>7440</v>
      </c>
      <c r="E51" s="145"/>
      <c r="F51" s="138">
        <v>102926</v>
      </c>
      <c r="G51" s="138">
        <f>(D51-F51)</f>
        <v>-95486</v>
      </c>
      <c r="H51" s="5">
        <f>G51/F51</f>
        <v>-0.92771505741989391</v>
      </c>
      <c r="I51" s="178"/>
    </row>
    <row r="52" spans="1:13" s="175" customFormat="1" ht="18" customHeight="1" x14ac:dyDescent="0.2">
      <c r="A52" s="146">
        <v>4802</v>
      </c>
      <c r="B52" s="146" t="s">
        <v>86</v>
      </c>
      <c r="C52" s="147"/>
      <c r="D52" s="138">
        <v>364989</v>
      </c>
      <c r="E52" s="148"/>
      <c r="F52" s="138">
        <v>251710</v>
      </c>
      <c r="G52" s="138">
        <f>(D52-F52)</f>
        <v>113279</v>
      </c>
      <c r="H52" s="5">
        <f>G52/F52</f>
        <v>0.45003774184577489</v>
      </c>
      <c r="I52" s="139"/>
    </row>
    <row r="53" spans="1:13" s="175" customFormat="1" ht="18" customHeight="1" x14ac:dyDescent="0.2">
      <c r="A53" s="146">
        <v>4808</v>
      </c>
      <c r="B53" s="146" t="s">
        <v>87</v>
      </c>
      <c r="C53" s="147"/>
      <c r="D53" s="138">
        <v>1650833</v>
      </c>
      <c r="E53" s="148"/>
      <c r="F53" s="138">
        <v>3233334</v>
      </c>
      <c r="G53" s="138">
        <f>(D53-F53)</f>
        <v>-1582501</v>
      </c>
      <c r="H53" s="5">
        <f>G53/F53</f>
        <v>-0.48943319805501073</v>
      </c>
      <c r="I53" s="139"/>
    </row>
    <row r="54" spans="1:13" s="175" customFormat="1" ht="18" customHeight="1" x14ac:dyDescent="0.2">
      <c r="A54" s="146">
        <v>4830</v>
      </c>
      <c r="B54" s="146" t="s">
        <v>125</v>
      </c>
      <c r="C54" s="147"/>
      <c r="D54" s="158">
        <v>30</v>
      </c>
      <c r="E54" s="148"/>
      <c r="F54" s="158">
        <v>683</v>
      </c>
      <c r="G54" s="138">
        <f>(D54-F54)</f>
        <v>-653</v>
      </c>
      <c r="H54" s="5">
        <f>G54/F54</f>
        <v>-0.95607613469985364</v>
      </c>
      <c r="I54" s="139"/>
    </row>
    <row r="55" spans="1:13" s="175" customFormat="1" ht="18" customHeight="1" x14ac:dyDescent="0.2">
      <c r="A55" s="146"/>
      <c r="B55" s="146"/>
      <c r="C55" s="147"/>
      <c r="D55" s="150"/>
      <c r="E55" s="145"/>
      <c r="F55" s="150"/>
      <c r="G55" s="150"/>
      <c r="H55" s="150"/>
      <c r="I55" s="139"/>
    </row>
    <row r="56" spans="1:13" s="175" customFormat="1" ht="18" customHeight="1" x14ac:dyDescent="0.25">
      <c r="A56" s="155">
        <v>58</v>
      </c>
      <c r="B56" s="155" t="s">
        <v>88</v>
      </c>
      <c r="C56" s="156" t="s">
        <v>123</v>
      </c>
      <c r="D56" s="157">
        <f>SUM(D58:D59)</f>
        <v>8262</v>
      </c>
      <c r="E56" s="148"/>
      <c r="F56" s="157">
        <f>SUM(F58:F59)</f>
        <v>127222</v>
      </c>
      <c r="G56" s="138">
        <f>(D56-F56)</f>
        <v>-118960</v>
      </c>
      <c r="H56" s="5">
        <f>G56/F56</f>
        <v>-0.9350584018487369</v>
      </c>
      <c r="I56" s="139"/>
      <c r="K56" s="6"/>
      <c r="M56" s="141"/>
    </row>
    <row r="57" spans="1:13" s="175" customFormat="1" ht="18" customHeight="1" x14ac:dyDescent="0.25">
      <c r="A57" s="155"/>
      <c r="B57" s="155"/>
      <c r="C57" s="156"/>
      <c r="D57" s="144"/>
      <c r="E57" s="145"/>
      <c r="F57" s="144"/>
      <c r="G57" s="144"/>
      <c r="H57" s="144"/>
      <c r="I57" s="139"/>
    </row>
    <row r="58" spans="1:13" s="175" customFormat="1" ht="18" customHeight="1" x14ac:dyDescent="0.2">
      <c r="A58" s="146">
        <v>5802</v>
      </c>
      <c r="B58" s="146" t="s">
        <v>89</v>
      </c>
      <c r="C58" s="147"/>
      <c r="D58" s="138">
        <v>8252</v>
      </c>
      <c r="E58" s="148"/>
      <c r="F58" s="138">
        <v>10734</v>
      </c>
      <c r="G58" s="138">
        <f>(D58-F58)</f>
        <v>-2482</v>
      </c>
      <c r="H58" s="5">
        <f>G58/F58</f>
        <v>-0.23122787404509038</v>
      </c>
      <c r="I58" s="139"/>
    </row>
    <row r="59" spans="1:13" s="175" customFormat="1" ht="18" customHeight="1" x14ac:dyDescent="0.2">
      <c r="A59" s="146">
        <v>5890</v>
      </c>
      <c r="B59" s="146" t="s">
        <v>88</v>
      </c>
      <c r="C59" s="147"/>
      <c r="D59" s="158">
        <v>10</v>
      </c>
      <c r="E59" s="148"/>
      <c r="F59" s="158">
        <v>116488</v>
      </c>
      <c r="G59" s="138">
        <f>(D59-F59)</f>
        <v>-116478</v>
      </c>
      <c r="H59" s="5"/>
      <c r="I59" s="139"/>
    </row>
    <row r="60" spans="1:13" s="175" customFormat="1" ht="18" customHeight="1" x14ac:dyDescent="0.2">
      <c r="A60" s="146"/>
      <c r="B60" s="146"/>
      <c r="C60" s="147"/>
      <c r="D60" s="150"/>
      <c r="E60" s="145"/>
      <c r="F60" s="150"/>
      <c r="G60" s="150"/>
      <c r="H60" s="150"/>
      <c r="I60" s="139"/>
    </row>
    <row r="61" spans="1:13" s="181" customFormat="1" ht="23.25" customHeight="1" x14ac:dyDescent="0.25">
      <c r="A61" s="161"/>
      <c r="B61" s="161" t="s">
        <v>126</v>
      </c>
      <c r="C61" s="179"/>
      <c r="D61" s="180">
        <f>D46+D48-D56</f>
        <v>-2641931</v>
      </c>
      <c r="E61" s="137"/>
      <c r="F61" s="180">
        <f>F46+F48-F56</f>
        <v>306583</v>
      </c>
      <c r="G61" s="138">
        <f>(D61-F61)</f>
        <v>-2948514</v>
      </c>
      <c r="H61" s="5">
        <f>-G61/-F61</f>
        <v>-9.617343427391603</v>
      </c>
      <c r="I61" s="139"/>
      <c r="K61" s="6"/>
      <c r="M61" s="182"/>
    </row>
    <row r="62" spans="1:13" s="186" customFormat="1" ht="18" customHeight="1" x14ac:dyDescent="0.2">
      <c r="A62" s="183"/>
      <c r="B62" s="183"/>
      <c r="C62" s="184"/>
      <c r="D62" s="185"/>
      <c r="E62" s="145"/>
      <c r="I62" s="187"/>
    </row>
    <row r="63" spans="1:13" s="186" customFormat="1" ht="18" customHeight="1" x14ac:dyDescent="0.2">
      <c r="A63" s="188"/>
      <c r="C63" s="189"/>
      <c r="D63" s="145"/>
      <c r="E63" s="145"/>
      <c r="I63" s="187"/>
    </row>
    <row r="64" spans="1:13" s="186" customFormat="1" ht="18" customHeight="1" x14ac:dyDescent="0.25">
      <c r="A64" s="190"/>
      <c r="B64" s="190"/>
      <c r="C64" s="191"/>
      <c r="D64" s="190"/>
      <c r="E64" s="190"/>
      <c r="I64" s="187"/>
    </row>
    <row r="65" spans="1:252" s="196" customFormat="1" ht="18" customHeight="1" x14ac:dyDescent="0.25">
      <c r="A65" s="303" t="s">
        <v>99</v>
      </c>
      <c r="B65" s="303"/>
      <c r="C65" s="192"/>
      <c r="D65" s="193"/>
      <c r="E65" s="304" t="s">
        <v>102</v>
      </c>
      <c r="F65" s="304"/>
      <c r="G65" s="304"/>
      <c r="H65" s="194"/>
      <c r="I65" s="195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4"/>
      <c r="BP65" s="194"/>
      <c r="BQ65" s="194"/>
      <c r="BR65" s="194"/>
      <c r="BS65" s="194"/>
      <c r="BT65" s="194"/>
      <c r="BU65" s="194"/>
      <c r="BV65" s="194"/>
      <c r="BW65" s="194"/>
      <c r="BX65" s="194"/>
      <c r="BY65" s="194"/>
      <c r="BZ65" s="194"/>
      <c r="CA65" s="194"/>
      <c r="CB65" s="194"/>
      <c r="CC65" s="194"/>
      <c r="CD65" s="194"/>
      <c r="CE65" s="194"/>
      <c r="CF65" s="194"/>
      <c r="CG65" s="194"/>
      <c r="CH65" s="194"/>
      <c r="CI65" s="194"/>
      <c r="CJ65" s="194"/>
      <c r="CK65" s="194"/>
      <c r="CL65" s="194"/>
      <c r="CM65" s="194"/>
      <c r="CN65" s="194"/>
      <c r="CO65" s="194"/>
      <c r="CP65" s="194"/>
      <c r="CQ65" s="194"/>
      <c r="CR65" s="194"/>
      <c r="CS65" s="194"/>
      <c r="CT65" s="194"/>
      <c r="CU65" s="194"/>
      <c r="CV65" s="194"/>
      <c r="CW65" s="194"/>
      <c r="CX65" s="194"/>
      <c r="CY65" s="194"/>
      <c r="CZ65" s="194"/>
      <c r="DA65" s="194"/>
      <c r="DB65" s="194"/>
      <c r="DC65" s="194"/>
      <c r="DD65" s="194"/>
      <c r="DE65" s="194"/>
      <c r="DF65" s="194"/>
      <c r="DG65" s="194"/>
      <c r="DH65" s="194"/>
      <c r="DI65" s="194"/>
      <c r="DJ65" s="194"/>
      <c r="DK65" s="194"/>
      <c r="DL65" s="194"/>
      <c r="DM65" s="194"/>
      <c r="DN65" s="194"/>
      <c r="DO65" s="194"/>
      <c r="DP65" s="194"/>
      <c r="DQ65" s="194"/>
      <c r="DR65" s="194"/>
      <c r="DS65" s="194"/>
      <c r="DT65" s="194"/>
      <c r="DU65" s="194"/>
      <c r="DV65" s="194"/>
      <c r="DW65" s="194"/>
      <c r="DX65" s="194"/>
      <c r="DY65" s="194"/>
      <c r="DZ65" s="194"/>
      <c r="EA65" s="194"/>
      <c r="EB65" s="194"/>
      <c r="EC65" s="194"/>
      <c r="ED65" s="194"/>
      <c r="EE65" s="194"/>
      <c r="EF65" s="194"/>
      <c r="EG65" s="194"/>
      <c r="EH65" s="194"/>
      <c r="EI65" s="194"/>
      <c r="EJ65" s="194"/>
      <c r="EK65" s="194"/>
      <c r="EL65" s="194"/>
      <c r="EM65" s="194"/>
      <c r="EN65" s="194"/>
      <c r="EO65" s="194"/>
      <c r="EP65" s="194"/>
      <c r="EQ65" s="194"/>
      <c r="ER65" s="194"/>
      <c r="ES65" s="194"/>
      <c r="ET65" s="194"/>
      <c r="EU65" s="194"/>
      <c r="EV65" s="194"/>
      <c r="EW65" s="194"/>
      <c r="EX65" s="194"/>
      <c r="EY65" s="194"/>
      <c r="EZ65" s="194"/>
      <c r="FA65" s="194"/>
      <c r="FB65" s="194"/>
      <c r="FC65" s="194"/>
      <c r="FD65" s="194"/>
      <c r="FE65" s="194"/>
      <c r="FF65" s="194"/>
      <c r="FG65" s="194"/>
      <c r="FH65" s="194"/>
      <c r="FI65" s="194"/>
      <c r="FJ65" s="194"/>
      <c r="FK65" s="194"/>
      <c r="FL65" s="194"/>
      <c r="FM65" s="194"/>
      <c r="FN65" s="194"/>
      <c r="FO65" s="194"/>
      <c r="FP65" s="194"/>
      <c r="FQ65" s="194"/>
      <c r="FR65" s="194"/>
      <c r="FS65" s="194"/>
      <c r="FT65" s="194"/>
      <c r="FU65" s="194"/>
      <c r="FV65" s="194"/>
      <c r="FW65" s="194"/>
      <c r="FX65" s="194"/>
      <c r="FY65" s="194"/>
      <c r="FZ65" s="194"/>
      <c r="GA65" s="194"/>
      <c r="GB65" s="194"/>
      <c r="GC65" s="194"/>
      <c r="GD65" s="194"/>
      <c r="GE65" s="194"/>
      <c r="GF65" s="194"/>
      <c r="GG65" s="194"/>
      <c r="GH65" s="194"/>
      <c r="GI65" s="194"/>
      <c r="GJ65" s="194"/>
      <c r="GK65" s="194"/>
      <c r="GL65" s="194"/>
      <c r="GM65" s="194"/>
      <c r="GN65" s="194"/>
      <c r="GO65" s="194"/>
      <c r="GP65" s="194"/>
      <c r="GQ65" s="194"/>
      <c r="GR65" s="194"/>
      <c r="GS65" s="194"/>
      <c r="GT65" s="194"/>
      <c r="GU65" s="194"/>
      <c r="GV65" s="194"/>
      <c r="GW65" s="194"/>
      <c r="GX65" s="194"/>
      <c r="GY65" s="194"/>
      <c r="GZ65" s="194"/>
      <c r="HA65" s="194"/>
      <c r="HB65" s="194"/>
      <c r="HC65" s="194"/>
      <c r="HD65" s="194"/>
      <c r="HE65" s="194"/>
      <c r="HF65" s="194"/>
      <c r="HG65" s="194"/>
      <c r="HH65" s="194"/>
      <c r="HI65" s="194"/>
      <c r="HJ65" s="194"/>
      <c r="HK65" s="194"/>
      <c r="HL65" s="194"/>
      <c r="HM65" s="194"/>
      <c r="HN65" s="194"/>
      <c r="HO65" s="194"/>
      <c r="HP65" s="194"/>
      <c r="HQ65" s="194"/>
      <c r="HR65" s="194"/>
      <c r="HS65" s="194"/>
      <c r="HT65" s="194"/>
      <c r="HU65" s="194"/>
      <c r="HV65" s="194"/>
      <c r="HW65" s="194"/>
      <c r="HX65" s="194"/>
      <c r="HY65" s="194"/>
      <c r="HZ65" s="194"/>
      <c r="IA65" s="194"/>
      <c r="IB65" s="194"/>
      <c r="IC65" s="194"/>
      <c r="ID65" s="194"/>
      <c r="IE65" s="194"/>
      <c r="IF65" s="194"/>
      <c r="IG65" s="194"/>
      <c r="IH65" s="194"/>
      <c r="II65" s="194"/>
      <c r="IJ65" s="194"/>
      <c r="IK65" s="194"/>
      <c r="IL65" s="194"/>
      <c r="IM65" s="194"/>
      <c r="IN65" s="194"/>
      <c r="IO65" s="194"/>
      <c r="IP65" s="194"/>
      <c r="IQ65" s="194"/>
      <c r="IR65" s="194"/>
    </row>
    <row r="66" spans="1:252" s="196" customFormat="1" ht="18" customHeight="1" x14ac:dyDescent="0.2">
      <c r="A66" s="302" t="s">
        <v>100</v>
      </c>
      <c r="B66" s="302"/>
      <c r="C66" s="197"/>
      <c r="D66" s="198"/>
      <c r="E66" s="305" t="s">
        <v>64</v>
      </c>
      <c r="F66" s="305"/>
      <c r="G66" s="305"/>
      <c r="H66" s="194"/>
      <c r="I66" s="195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4"/>
      <c r="BP66" s="194"/>
      <c r="BQ66" s="194"/>
      <c r="BR66" s="194"/>
      <c r="BS66" s="194"/>
      <c r="BT66" s="194"/>
      <c r="BU66" s="194"/>
      <c r="BV66" s="194"/>
      <c r="BW66" s="194"/>
      <c r="BX66" s="194"/>
      <c r="BY66" s="194"/>
      <c r="BZ66" s="194"/>
      <c r="CA66" s="194"/>
      <c r="CB66" s="194"/>
      <c r="CC66" s="194"/>
      <c r="CD66" s="194"/>
      <c r="CE66" s="194"/>
      <c r="CF66" s="194"/>
      <c r="CG66" s="194"/>
      <c r="CH66" s="194"/>
      <c r="CI66" s="194"/>
      <c r="CJ66" s="194"/>
      <c r="CK66" s="194"/>
      <c r="CL66" s="194"/>
      <c r="CM66" s="194"/>
      <c r="CN66" s="194"/>
      <c r="CO66" s="194"/>
      <c r="CP66" s="194"/>
      <c r="CQ66" s="194"/>
      <c r="CR66" s="194"/>
      <c r="CS66" s="194"/>
      <c r="CT66" s="194"/>
      <c r="CU66" s="194"/>
      <c r="CV66" s="194"/>
      <c r="CW66" s="194"/>
      <c r="CX66" s="194"/>
      <c r="CY66" s="194"/>
      <c r="CZ66" s="194"/>
      <c r="DA66" s="194"/>
      <c r="DB66" s="194"/>
      <c r="DC66" s="194"/>
      <c r="DD66" s="194"/>
      <c r="DE66" s="194"/>
      <c r="DF66" s="194"/>
      <c r="DG66" s="194"/>
      <c r="DH66" s="194"/>
      <c r="DI66" s="194"/>
      <c r="DJ66" s="194"/>
      <c r="DK66" s="194"/>
      <c r="DL66" s="194"/>
      <c r="DM66" s="194"/>
      <c r="DN66" s="194"/>
      <c r="DO66" s="194"/>
      <c r="DP66" s="194"/>
      <c r="DQ66" s="194"/>
      <c r="DR66" s="194"/>
      <c r="DS66" s="194"/>
      <c r="DT66" s="194"/>
      <c r="DU66" s="194"/>
      <c r="DV66" s="194"/>
      <c r="DW66" s="194"/>
      <c r="DX66" s="194"/>
      <c r="DY66" s="194"/>
      <c r="DZ66" s="194"/>
      <c r="EA66" s="194"/>
      <c r="EB66" s="194"/>
      <c r="EC66" s="194"/>
      <c r="ED66" s="194"/>
      <c r="EE66" s="194"/>
      <c r="EF66" s="194"/>
      <c r="EG66" s="194"/>
      <c r="EH66" s="194"/>
      <c r="EI66" s="194"/>
      <c r="EJ66" s="194"/>
      <c r="EK66" s="194"/>
      <c r="EL66" s="194"/>
      <c r="EM66" s="194"/>
      <c r="EN66" s="194"/>
      <c r="EO66" s="194"/>
      <c r="EP66" s="194"/>
      <c r="EQ66" s="194"/>
      <c r="ER66" s="194"/>
      <c r="ES66" s="194"/>
      <c r="ET66" s="194"/>
      <c r="EU66" s="194"/>
      <c r="EV66" s="194"/>
      <c r="EW66" s="194"/>
      <c r="EX66" s="194"/>
      <c r="EY66" s="194"/>
      <c r="EZ66" s="194"/>
      <c r="FA66" s="194"/>
      <c r="FB66" s="194"/>
      <c r="FC66" s="194"/>
      <c r="FD66" s="194"/>
      <c r="FE66" s="194"/>
      <c r="FF66" s="194"/>
      <c r="FG66" s="194"/>
      <c r="FH66" s="194"/>
      <c r="FI66" s="194"/>
      <c r="FJ66" s="194"/>
      <c r="FK66" s="194"/>
      <c r="FL66" s="194"/>
      <c r="FM66" s="194"/>
      <c r="FN66" s="194"/>
      <c r="FO66" s="194"/>
      <c r="FP66" s="194"/>
      <c r="FQ66" s="194"/>
      <c r="FR66" s="194"/>
      <c r="FS66" s="194"/>
      <c r="FT66" s="194"/>
      <c r="FU66" s="194"/>
      <c r="FV66" s="194"/>
      <c r="FW66" s="194"/>
      <c r="FX66" s="194"/>
      <c r="FY66" s="194"/>
      <c r="FZ66" s="194"/>
      <c r="GA66" s="194"/>
      <c r="GB66" s="194"/>
      <c r="GC66" s="194"/>
      <c r="GD66" s="194"/>
      <c r="GE66" s="194"/>
      <c r="GF66" s="194"/>
      <c r="GG66" s="194"/>
      <c r="GH66" s="194"/>
      <c r="GI66" s="194"/>
      <c r="GJ66" s="194"/>
      <c r="GK66" s="194"/>
      <c r="GL66" s="194"/>
      <c r="GM66" s="194"/>
      <c r="GN66" s="194"/>
      <c r="GO66" s="194"/>
      <c r="GP66" s="194"/>
      <c r="GQ66" s="194"/>
      <c r="GR66" s="194"/>
      <c r="GS66" s="194"/>
      <c r="GT66" s="194"/>
      <c r="GU66" s="194"/>
      <c r="GV66" s="194"/>
      <c r="GW66" s="194"/>
      <c r="GX66" s="194"/>
      <c r="GY66" s="194"/>
      <c r="GZ66" s="194"/>
      <c r="HA66" s="194"/>
      <c r="HB66" s="194"/>
      <c r="HC66" s="194"/>
      <c r="HD66" s="194"/>
      <c r="HE66" s="194"/>
      <c r="HF66" s="194"/>
      <c r="HG66" s="194"/>
      <c r="HH66" s="194"/>
      <c r="HI66" s="194"/>
      <c r="HJ66" s="194"/>
      <c r="HK66" s="194"/>
      <c r="HL66" s="194"/>
      <c r="HM66" s="194"/>
      <c r="HN66" s="194"/>
      <c r="HO66" s="194"/>
      <c r="HP66" s="194"/>
      <c r="HQ66" s="194"/>
      <c r="HR66" s="194"/>
      <c r="HS66" s="194"/>
      <c r="HT66" s="194"/>
      <c r="HU66" s="194"/>
      <c r="HV66" s="194"/>
      <c r="HW66" s="194"/>
      <c r="HX66" s="194"/>
      <c r="HY66" s="194"/>
      <c r="HZ66" s="194"/>
      <c r="IA66" s="194"/>
      <c r="IB66" s="194"/>
      <c r="IC66" s="194"/>
      <c r="ID66" s="194"/>
      <c r="IE66" s="194"/>
      <c r="IF66" s="194"/>
      <c r="IG66" s="194"/>
      <c r="IH66" s="194"/>
      <c r="II66" s="194"/>
      <c r="IJ66" s="194"/>
      <c r="IK66" s="194"/>
      <c r="IL66" s="194"/>
      <c r="IM66" s="194"/>
      <c r="IN66" s="194"/>
      <c r="IO66" s="194"/>
      <c r="IP66" s="194"/>
      <c r="IQ66" s="194"/>
      <c r="IR66" s="194"/>
    </row>
    <row r="67" spans="1:252" s="196" customFormat="1" ht="18" customHeight="1" x14ac:dyDescent="0.2">
      <c r="A67" s="302" t="s">
        <v>101</v>
      </c>
      <c r="B67" s="302"/>
      <c r="C67" s="199"/>
      <c r="D67" s="200"/>
      <c r="E67" s="198" t="s">
        <v>66</v>
      </c>
      <c r="F67" s="194"/>
      <c r="G67" s="194"/>
      <c r="H67" s="194"/>
      <c r="I67" s="195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  <c r="BQ67" s="194"/>
      <c r="BR67" s="194"/>
      <c r="BS67" s="194"/>
      <c r="BT67" s="194"/>
      <c r="BU67" s="194"/>
      <c r="BV67" s="194"/>
      <c r="BW67" s="194"/>
      <c r="BX67" s="194"/>
      <c r="BY67" s="194"/>
      <c r="BZ67" s="194"/>
      <c r="CA67" s="194"/>
      <c r="CB67" s="194"/>
      <c r="CC67" s="194"/>
      <c r="CD67" s="194"/>
      <c r="CE67" s="194"/>
      <c r="CF67" s="194"/>
      <c r="CG67" s="194"/>
      <c r="CH67" s="194"/>
      <c r="CI67" s="194"/>
      <c r="CJ67" s="194"/>
      <c r="CK67" s="194"/>
      <c r="CL67" s="194"/>
      <c r="CM67" s="194"/>
      <c r="CN67" s="194"/>
      <c r="CO67" s="194"/>
      <c r="CP67" s="194"/>
      <c r="CQ67" s="194"/>
      <c r="CR67" s="194"/>
      <c r="CS67" s="194"/>
      <c r="CT67" s="194"/>
      <c r="CU67" s="194"/>
      <c r="CV67" s="194"/>
      <c r="CW67" s="194"/>
      <c r="CX67" s="194"/>
      <c r="CY67" s="194"/>
      <c r="CZ67" s="194"/>
      <c r="DA67" s="194"/>
      <c r="DB67" s="194"/>
      <c r="DC67" s="194"/>
      <c r="DD67" s="194"/>
      <c r="DE67" s="194"/>
      <c r="DF67" s="194"/>
      <c r="DG67" s="194"/>
      <c r="DH67" s="194"/>
      <c r="DI67" s="194"/>
      <c r="DJ67" s="194"/>
      <c r="DK67" s="194"/>
      <c r="DL67" s="194"/>
      <c r="DM67" s="194"/>
      <c r="DN67" s="194"/>
      <c r="DO67" s="194"/>
      <c r="DP67" s="194"/>
      <c r="DQ67" s="194"/>
      <c r="DR67" s="194"/>
      <c r="DS67" s="194"/>
      <c r="DT67" s="194"/>
      <c r="DU67" s="194"/>
      <c r="DV67" s="194"/>
      <c r="DW67" s="194"/>
      <c r="DX67" s="194"/>
      <c r="DY67" s="194"/>
      <c r="DZ67" s="194"/>
      <c r="EA67" s="194"/>
      <c r="EB67" s="194"/>
      <c r="EC67" s="194"/>
      <c r="ED67" s="194"/>
      <c r="EE67" s="194"/>
      <c r="EF67" s="194"/>
      <c r="EG67" s="194"/>
      <c r="EH67" s="194"/>
      <c r="EI67" s="194"/>
      <c r="EJ67" s="194"/>
      <c r="EK67" s="194"/>
      <c r="EL67" s="194"/>
      <c r="EM67" s="194"/>
      <c r="EN67" s="194"/>
      <c r="EO67" s="194"/>
      <c r="EP67" s="194"/>
      <c r="EQ67" s="194"/>
      <c r="ER67" s="194"/>
      <c r="ES67" s="194"/>
      <c r="ET67" s="194"/>
      <c r="EU67" s="194"/>
      <c r="EV67" s="194"/>
      <c r="EW67" s="194"/>
      <c r="EX67" s="194"/>
      <c r="EY67" s="194"/>
      <c r="EZ67" s="194"/>
      <c r="FA67" s="194"/>
      <c r="FB67" s="194"/>
      <c r="FC67" s="194"/>
      <c r="FD67" s="194"/>
      <c r="FE67" s="194"/>
      <c r="FF67" s="194"/>
      <c r="FG67" s="194"/>
      <c r="FH67" s="194"/>
      <c r="FI67" s="194"/>
      <c r="FJ67" s="194"/>
      <c r="FK67" s="194"/>
      <c r="FL67" s="194"/>
      <c r="FM67" s="194"/>
      <c r="FN67" s="194"/>
      <c r="FO67" s="194"/>
      <c r="FP67" s="194"/>
      <c r="FQ67" s="194"/>
      <c r="FR67" s="194"/>
      <c r="FS67" s="194"/>
      <c r="FT67" s="194"/>
      <c r="FU67" s="194"/>
      <c r="FV67" s="194"/>
      <c r="FW67" s="194"/>
      <c r="FX67" s="194"/>
      <c r="FY67" s="194"/>
      <c r="FZ67" s="194"/>
      <c r="GA67" s="194"/>
      <c r="GB67" s="194"/>
      <c r="GC67" s="194"/>
      <c r="GD67" s="194"/>
      <c r="GE67" s="194"/>
      <c r="GF67" s="194"/>
      <c r="GG67" s="194"/>
      <c r="GH67" s="194"/>
      <c r="GI67" s="194"/>
      <c r="GJ67" s="194"/>
      <c r="GK67" s="194"/>
      <c r="GL67" s="194"/>
      <c r="GM67" s="194"/>
      <c r="GN67" s="194"/>
      <c r="GO67" s="194"/>
      <c r="GP67" s="194"/>
      <c r="GQ67" s="194"/>
      <c r="GR67" s="194"/>
      <c r="GS67" s="194"/>
      <c r="GT67" s="194"/>
      <c r="GU67" s="194"/>
      <c r="GV67" s="194"/>
      <c r="GW67" s="194"/>
      <c r="GX67" s="194"/>
      <c r="GY67" s="194"/>
      <c r="GZ67" s="194"/>
      <c r="HA67" s="194"/>
      <c r="HB67" s="194"/>
      <c r="HC67" s="194"/>
      <c r="HD67" s="194"/>
      <c r="HE67" s="194"/>
      <c r="HF67" s="194"/>
      <c r="HG67" s="194"/>
      <c r="HH67" s="194"/>
      <c r="HI67" s="194"/>
      <c r="HJ67" s="194"/>
      <c r="HK67" s="194"/>
      <c r="HL67" s="194"/>
      <c r="HM67" s="194"/>
      <c r="HN67" s="194"/>
      <c r="HO67" s="194"/>
      <c r="HP67" s="194"/>
      <c r="HQ67" s="194"/>
      <c r="HR67" s="194"/>
      <c r="HS67" s="194"/>
      <c r="HT67" s="194"/>
      <c r="HU67" s="194"/>
      <c r="HV67" s="194"/>
      <c r="HW67" s="194"/>
      <c r="HX67" s="194"/>
      <c r="HY67" s="194"/>
      <c r="HZ67" s="194"/>
      <c r="IA67" s="194"/>
      <c r="IB67" s="194"/>
      <c r="IC67" s="194"/>
      <c r="ID67" s="194"/>
      <c r="IE67" s="194"/>
      <c r="IF67" s="194"/>
      <c r="IG67" s="194"/>
      <c r="IH67" s="194"/>
      <c r="II67" s="194"/>
      <c r="IJ67" s="194"/>
      <c r="IK67" s="194"/>
      <c r="IL67" s="194"/>
      <c r="IM67" s="194"/>
      <c r="IN67" s="194"/>
      <c r="IO67" s="194"/>
      <c r="IP67" s="194"/>
      <c r="IQ67" s="194"/>
      <c r="IR67" s="194"/>
    </row>
    <row r="68" spans="1:252" s="196" customFormat="1" ht="18" customHeight="1" x14ac:dyDescent="0.25">
      <c r="A68" s="303" t="s">
        <v>62</v>
      </c>
      <c r="B68" s="303"/>
      <c r="C68" s="303"/>
      <c r="D68" s="303"/>
      <c r="E68" s="303"/>
      <c r="F68" s="303"/>
      <c r="G68" s="303"/>
      <c r="H68" s="303"/>
      <c r="I68" s="195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  <c r="IE68" s="194"/>
      <c r="IF68" s="194"/>
      <c r="IG68" s="194"/>
      <c r="IH68" s="194"/>
      <c r="II68" s="194"/>
      <c r="IJ68" s="194"/>
      <c r="IK68" s="194"/>
      <c r="IL68" s="194"/>
      <c r="IM68" s="194"/>
      <c r="IN68" s="194"/>
      <c r="IO68" s="194"/>
      <c r="IP68" s="194"/>
      <c r="IQ68" s="194"/>
      <c r="IR68" s="194"/>
    </row>
    <row r="69" spans="1:252" s="196" customFormat="1" ht="18" customHeight="1" x14ac:dyDescent="0.2">
      <c r="A69" s="302" t="s">
        <v>63</v>
      </c>
      <c r="B69" s="302"/>
      <c r="C69" s="302"/>
      <c r="D69" s="302"/>
      <c r="E69" s="302"/>
      <c r="F69" s="302"/>
      <c r="G69" s="302"/>
      <c r="H69" s="302"/>
      <c r="I69" s="195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4"/>
      <c r="BP69" s="194"/>
      <c r="BQ69" s="194"/>
      <c r="BR69" s="194"/>
      <c r="BS69" s="194"/>
      <c r="BT69" s="194"/>
      <c r="BU69" s="194"/>
      <c r="BV69" s="194"/>
      <c r="BW69" s="194"/>
      <c r="BX69" s="194"/>
      <c r="BY69" s="194"/>
      <c r="BZ69" s="194"/>
      <c r="CA69" s="194"/>
      <c r="CB69" s="194"/>
      <c r="CC69" s="194"/>
      <c r="CD69" s="194"/>
      <c r="CE69" s="194"/>
      <c r="CF69" s="194"/>
      <c r="CG69" s="194"/>
      <c r="CH69" s="194"/>
      <c r="CI69" s="194"/>
      <c r="CJ69" s="194"/>
      <c r="CK69" s="194"/>
      <c r="CL69" s="194"/>
      <c r="CM69" s="194"/>
      <c r="CN69" s="194"/>
      <c r="CO69" s="194"/>
      <c r="CP69" s="194"/>
      <c r="CQ69" s="194"/>
      <c r="CR69" s="194"/>
      <c r="CS69" s="194"/>
      <c r="CT69" s="194"/>
      <c r="CU69" s="194"/>
      <c r="CV69" s="194"/>
      <c r="CW69" s="194"/>
      <c r="CX69" s="194"/>
      <c r="CY69" s="194"/>
      <c r="CZ69" s="194"/>
      <c r="DA69" s="194"/>
      <c r="DB69" s="194"/>
      <c r="DC69" s="194"/>
      <c r="DD69" s="194"/>
      <c r="DE69" s="194"/>
      <c r="DF69" s="194"/>
      <c r="DG69" s="194"/>
      <c r="DH69" s="194"/>
      <c r="DI69" s="194"/>
      <c r="DJ69" s="194"/>
      <c r="DK69" s="194"/>
      <c r="DL69" s="194"/>
      <c r="DM69" s="194"/>
      <c r="DN69" s="194"/>
      <c r="DO69" s="194"/>
      <c r="DP69" s="194"/>
      <c r="DQ69" s="194"/>
      <c r="DR69" s="194"/>
      <c r="DS69" s="194"/>
      <c r="DT69" s="194"/>
      <c r="DU69" s="194"/>
      <c r="DV69" s="194"/>
      <c r="DW69" s="194"/>
      <c r="DX69" s="194"/>
      <c r="DY69" s="194"/>
      <c r="DZ69" s="194"/>
      <c r="EA69" s="194"/>
      <c r="EB69" s="194"/>
      <c r="EC69" s="194"/>
      <c r="ED69" s="194"/>
      <c r="EE69" s="194"/>
      <c r="EF69" s="194"/>
      <c r="EG69" s="194"/>
      <c r="EH69" s="194"/>
      <c r="EI69" s="194"/>
      <c r="EJ69" s="194"/>
      <c r="EK69" s="194"/>
      <c r="EL69" s="194"/>
      <c r="EM69" s="194"/>
      <c r="EN69" s="194"/>
      <c r="EO69" s="194"/>
      <c r="EP69" s="194"/>
      <c r="EQ69" s="194"/>
      <c r="ER69" s="194"/>
      <c r="ES69" s="194"/>
      <c r="ET69" s="194"/>
      <c r="EU69" s="194"/>
      <c r="EV69" s="194"/>
      <c r="EW69" s="194"/>
      <c r="EX69" s="194"/>
      <c r="EY69" s="194"/>
      <c r="EZ69" s="194"/>
      <c r="FA69" s="194"/>
      <c r="FB69" s="194"/>
      <c r="FC69" s="194"/>
      <c r="FD69" s="194"/>
      <c r="FE69" s="194"/>
      <c r="FF69" s="194"/>
      <c r="FG69" s="194"/>
      <c r="FH69" s="194"/>
      <c r="FI69" s="194"/>
      <c r="FJ69" s="194"/>
      <c r="FK69" s="194"/>
      <c r="FL69" s="194"/>
      <c r="FM69" s="194"/>
      <c r="FN69" s="194"/>
      <c r="FO69" s="194"/>
      <c r="FP69" s="194"/>
      <c r="FQ69" s="194"/>
      <c r="FR69" s="194"/>
      <c r="FS69" s="194"/>
      <c r="FT69" s="194"/>
      <c r="FU69" s="194"/>
      <c r="FV69" s="194"/>
      <c r="FW69" s="194"/>
      <c r="FX69" s="194"/>
      <c r="FY69" s="194"/>
      <c r="FZ69" s="194"/>
      <c r="GA69" s="194"/>
      <c r="GB69" s="194"/>
      <c r="GC69" s="194"/>
      <c r="GD69" s="194"/>
      <c r="GE69" s="194"/>
      <c r="GF69" s="194"/>
      <c r="GG69" s="194"/>
      <c r="GH69" s="194"/>
      <c r="GI69" s="194"/>
      <c r="GJ69" s="194"/>
      <c r="GK69" s="194"/>
      <c r="GL69" s="194"/>
      <c r="GM69" s="194"/>
      <c r="GN69" s="194"/>
      <c r="GO69" s="194"/>
      <c r="GP69" s="194"/>
      <c r="GQ69" s="194"/>
      <c r="GR69" s="194"/>
      <c r="GS69" s="194"/>
      <c r="GT69" s="194"/>
      <c r="GU69" s="194"/>
      <c r="GV69" s="194"/>
      <c r="GW69" s="194"/>
      <c r="GX69" s="194"/>
      <c r="GY69" s="194"/>
      <c r="GZ69" s="194"/>
      <c r="HA69" s="194"/>
      <c r="HB69" s="194"/>
      <c r="HC69" s="194"/>
      <c r="HD69" s="194"/>
      <c r="HE69" s="194"/>
      <c r="HF69" s="194"/>
      <c r="HG69" s="194"/>
      <c r="HH69" s="194"/>
      <c r="HI69" s="194"/>
      <c r="HJ69" s="194"/>
      <c r="HK69" s="194"/>
      <c r="HL69" s="194"/>
      <c r="HM69" s="194"/>
      <c r="HN69" s="194"/>
      <c r="HO69" s="194"/>
      <c r="HP69" s="194"/>
      <c r="HQ69" s="194"/>
      <c r="HR69" s="194"/>
      <c r="HS69" s="194"/>
      <c r="HT69" s="194"/>
      <c r="HU69" s="194"/>
      <c r="HV69" s="194"/>
      <c r="HW69" s="194"/>
      <c r="HX69" s="194"/>
      <c r="HY69" s="194"/>
      <c r="HZ69" s="194"/>
      <c r="IA69" s="194"/>
      <c r="IB69" s="194"/>
      <c r="IC69" s="194"/>
      <c r="ID69" s="194"/>
      <c r="IE69" s="194"/>
      <c r="IF69" s="194"/>
      <c r="IG69" s="194"/>
      <c r="IH69" s="194"/>
      <c r="II69" s="194"/>
      <c r="IJ69" s="194"/>
      <c r="IK69" s="194"/>
      <c r="IL69" s="194"/>
      <c r="IM69" s="194"/>
      <c r="IN69" s="194"/>
      <c r="IO69" s="194"/>
      <c r="IP69" s="194"/>
      <c r="IQ69" s="194"/>
      <c r="IR69" s="194"/>
    </row>
    <row r="70" spans="1:252" s="196" customFormat="1" ht="18" customHeight="1" x14ac:dyDescent="0.2">
      <c r="A70" s="302" t="s">
        <v>90</v>
      </c>
      <c r="B70" s="302"/>
      <c r="C70" s="302"/>
      <c r="D70" s="302"/>
      <c r="E70" s="302"/>
      <c r="F70" s="302"/>
      <c r="G70" s="302"/>
      <c r="H70" s="302"/>
      <c r="I70" s="195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4"/>
      <c r="BP70" s="194"/>
      <c r="BQ70" s="194"/>
      <c r="BR70" s="194"/>
      <c r="BS70" s="194"/>
      <c r="BT70" s="194"/>
      <c r="BU70" s="194"/>
      <c r="BV70" s="194"/>
      <c r="BW70" s="194"/>
      <c r="BX70" s="194"/>
      <c r="BY70" s="194"/>
      <c r="BZ70" s="194"/>
      <c r="CA70" s="194"/>
      <c r="CB70" s="194"/>
      <c r="CC70" s="194"/>
      <c r="CD70" s="194"/>
      <c r="CE70" s="194"/>
      <c r="CF70" s="194"/>
      <c r="CG70" s="194"/>
      <c r="CH70" s="194"/>
      <c r="CI70" s="194"/>
      <c r="CJ70" s="194"/>
      <c r="CK70" s="194"/>
      <c r="CL70" s="194"/>
      <c r="CM70" s="194"/>
      <c r="CN70" s="194"/>
      <c r="CO70" s="194"/>
      <c r="CP70" s="194"/>
      <c r="CQ70" s="194"/>
      <c r="CR70" s="194"/>
      <c r="CS70" s="194"/>
      <c r="CT70" s="194"/>
      <c r="CU70" s="194"/>
      <c r="CV70" s="194"/>
      <c r="CW70" s="194"/>
      <c r="CX70" s="194"/>
      <c r="CY70" s="194"/>
      <c r="CZ70" s="194"/>
      <c r="DA70" s="194"/>
      <c r="DB70" s="194"/>
      <c r="DC70" s="194"/>
      <c r="DD70" s="194"/>
      <c r="DE70" s="194"/>
      <c r="DF70" s="194"/>
      <c r="DG70" s="194"/>
      <c r="DH70" s="194"/>
      <c r="DI70" s="194"/>
      <c r="DJ70" s="194"/>
      <c r="DK70" s="194"/>
      <c r="DL70" s="194"/>
      <c r="DM70" s="194"/>
      <c r="DN70" s="194"/>
      <c r="DO70" s="194"/>
      <c r="DP70" s="194"/>
      <c r="DQ70" s="194"/>
      <c r="DR70" s="194"/>
      <c r="DS70" s="194"/>
      <c r="DT70" s="194"/>
      <c r="DU70" s="194"/>
      <c r="DV70" s="194"/>
      <c r="DW70" s="194"/>
      <c r="DX70" s="194"/>
      <c r="DY70" s="194"/>
      <c r="DZ70" s="194"/>
      <c r="EA70" s="194"/>
      <c r="EB70" s="194"/>
      <c r="EC70" s="194"/>
      <c r="ED70" s="194"/>
      <c r="EE70" s="194"/>
      <c r="EF70" s="194"/>
      <c r="EG70" s="194"/>
      <c r="EH70" s="194"/>
      <c r="EI70" s="194"/>
      <c r="EJ70" s="194"/>
      <c r="EK70" s="194"/>
      <c r="EL70" s="194"/>
      <c r="EM70" s="194"/>
      <c r="EN70" s="194"/>
      <c r="EO70" s="194"/>
      <c r="EP70" s="194"/>
      <c r="EQ70" s="194"/>
      <c r="ER70" s="194"/>
      <c r="ES70" s="194"/>
      <c r="ET70" s="194"/>
      <c r="EU70" s="194"/>
      <c r="EV70" s="194"/>
      <c r="EW70" s="194"/>
      <c r="EX70" s="194"/>
      <c r="EY70" s="194"/>
      <c r="EZ70" s="194"/>
      <c r="FA70" s="194"/>
      <c r="FB70" s="194"/>
      <c r="FC70" s="194"/>
      <c r="FD70" s="194"/>
      <c r="FE70" s="194"/>
      <c r="FF70" s="194"/>
      <c r="FG70" s="194"/>
      <c r="FH70" s="194"/>
      <c r="FI70" s="194"/>
      <c r="FJ70" s="194"/>
      <c r="FK70" s="194"/>
      <c r="FL70" s="194"/>
      <c r="FM70" s="194"/>
      <c r="FN70" s="194"/>
      <c r="FO70" s="194"/>
      <c r="FP70" s="194"/>
      <c r="FQ70" s="194"/>
      <c r="FR70" s="194"/>
      <c r="FS70" s="194"/>
      <c r="FT70" s="194"/>
      <c r="FU70" s="194"/>
      <c r="FV70" s="194"/>
      <c r="FW70" s="194"/>
      <c r="FX70" s="194"/>
      <c r="FY70" s="194"/>
      <c r="FZ70" s="194"/>
      <c r="GA70" s="194"/>
      <c r="GB70" s="194"/>
      <c r="GC70" s="194"/>
      <c r="GD70" s="194"/>
      <c r="GE70" s="194"/>
      <c r="GF70" s="194"/>
      <c r="GG70" s="194"/>
      <c r="GH70" s="194"/>
      <c r="GI70" s="194"/>
      <c r="GJ70" s="194"/>
      <c r="GK70" s="194"/>
      <c r="GL70" s="194"/>
      <c r="GM70" s="194"/>
      <c r="GN70" s="194"/>
      <c r="GO70" s="194"/>
      <c r="GP70" s="194"/>
      <c r="GQ70" s="194"/>
      <c r="GR70" s="194"/>
      <c r="GS70" s="194"/>
      <c r="GT70" s="194"/>
      <c r="GU70" s="194"/>
      <c r="GV70" s="194"/>
      <c r="GW70" s="194"/>
      <c r="GX70" s="194"/>
      <c r="GY70" s="194"/>
      <c r="GZ70" s="194"/>
      <c r="HA70" s="194"/>
      <c r="HB70" s="194"/>
      <c r="HC70" s="194"/>
      <c r="HD70" s="194"/>
      <c r="HE70" s="194"/>
      <c r="HF70" s="194"/>
      <c r="HG70" s="194"/>
      <c r="HH70" s="194"/>
      <c r="HI70" s="194"/>
      <c r="HJ70" s="194"/>
      <c r="HK70" s="194"/>
      <c r="HL70" s="194"/>
      <c r="HM70" s="194"/>
      <c r="HN70" s="194"/>
      <c r="HO70" s="194"/>
      <c r="HP70" s="194"/>
      <c r="HQ70" s="194"/>
      <c r="HR70" s="194"/>
      <c r="HS70" s="194"/>
      <c r="HT70" s="194"/>
      <c r="HU70" s="194"/>
      <c r="HV70" s="194"/>
      <c r="HW70" s="194"/>
      <c r="HX70" s="194"/>
      <c r="HY70" s="194"/>
      <c r="HZ70" s="194"/>
      <c r="IA70" s="194"/>
      <c r="IB70" s="194"/>
      <c r="IC70" s="194"/>
      <c r="ID70" s="194"/>
      <c r="IE70" s="194"/>
      <c r="IF70" s="194"/>
      <c r="IG70" s="194"/>
      <c r="IH70" s="194"/>
      <c r="II70" s="194"/>
      <c r="IJ70" s="194"/>
      <c r="IK70" s="194"/>
      <c r="IL70" s="194"/>
      <c r="IM70" s="194"/>
      <c r="IN70" s="194"/>
      <c r="IO70" s="194"/>
      <c r="IP70" s="194"/>
      <c r="IQ70" s="194"/>
      <c r="IR70" s="194"/>
    </row>
    <row r="71" spans="1:252" s="149" customFormat="1" ht="18" customHeight="1" x14ac:dyDescent="0.2">
      <c r="A71" s="201"/>
      <c r="B71" s="201"/>
      <c r="C71" s="202"/>
      <c r="D71" s="201"/>
      <c r="E71" s="201"/>
      <c r="I71" s="203"/>
    </row>
    <row r="72" spans="1:252" s="149" customFormat="1" ht="18" customHeight="1" x14ac:dyDescent="0.2">
      <c r="A72" s="186"/>
      <c r="B72" s="186"/>
      <c r="C72" s="204"/>
      <c r="D72" s="186"/>
      <c r="E72" s="145"/>
      <c r="I72" s="203"/>
    </row>
    <row r="73" spans="1:252" s="149" customFormat="1" ht="18" customHeight="1" x14ac:dyDescent="0.2">
      <c r="A73" s="186"/>
      <c r="B73" s="186"/>
      <c r="C73" s="204"/>
      <c r="D73" s="186"/>
      <c r="E73" s="145"/>
      <c r="I73" s="203"/>
    </row>
    <row r="74" spans="1:252" s="149" customFormat="1" ht="18" customHeight="1" x14ac:dyDescent="0.2">
      <c r="A74" s="186"/>
      <c r="B74" s="186"/>
      <c r="C74" s="204"/>
      <c r="D74" s="186"/>
      <c r="E74" s="145"/>
      <c r="I74" s="203"/>
    </row>
    <row r="75" spans="1:252" s="149" customFormat="1" ht="18" customHeight="1" x14ac:dyDescent="0.2">
      <c r="A75" s="186"/>
      <c r="B75" s="186"/>
      <c r="C75" s="204"/>
      <c r="D75" s="186"/>
      <c r="E75" s="145"/>
      <c r="I75" s="203"/>
    </row>
    <row r="76" spans="1:252" s="149" customFormat="1" ht="18" customHeight="1" x14ac:dyDescent="0.2">
      <c r="A76" s="186"/>
      <c r="B76" s="186"/>
      <c r="C76" s="204"/>
      <c r="D76" s="186"/>
      <c r="E76" s="145"/>
      <c r="I76" s="203"/>
    </row>
    <row r="77" spans="1:252" s="149" customFormat="1" ht="18" customHeight="1" x14ac:dyDescent="0.2">
      <c r="A77" s="186"/>
      <c r="B77" s="186"/>
      <c r="C77" s="204"/>
      <c r="D77" s="186"/>
      <c r="E77" s="145"/>
      <c r="I77" s="203"/>
    </row>
    <row r="78" spans="1:252" s="149" customFormat="1" ht="18" customHeight="1" x14ac:dyDescent="0.2">
      <c r="A78" s="186"/>
      <c r="B78" s="186"/>
      <c r="C78" s="204"/>
      <c r="D78" s="186"/>
      <c r="E78" s="145"/>
      <c r="I78" s="203"/>
    </row>
    <row r="79" spans="1:252" s="149" customFormat="1" ht="18" customHeight="1" x14ac:dyDescent="0.2">
      <c r="A79" s="186"/>
      <c r="B79" s="186"/>
      <c r="C79" s="204"/>
      <c r="D79" s="186"/>
      <c r="E79" s="145"/>
      <c r="I79" s="203"/>
    </row>
    <row r="80" spans="1:252" s="149" customFormat="1" ht="18" customHeight="1" x14ac:dyDescent="0.2">
      <c r="A80" s="186"/>
      <c r="B80" s="186"/>
      <c r="C80" s="204"/>
      <c r="D80" s="186"/>
      <c r="E80" s="145"/>
      <c r="I80" s="203"/>
    </row>
    <row r="81" spans="1:9" s="149" customFormat="1" ht="18" customHeight="1" x14ac:dyDescent="0.2">
      <c r="A81" s="186"/>
      <c r="B81" s="186"/>
      <c r="C81" s="204"/>
      <c r="D81" s="186"/>
      <c r="E81" s="145"/>
      <c r="I81" s="203"/>
    </row>
    <row r="82" spans="1:9" s="149" customFormat="1" ht="18" customHeight="1" x14ac:dyDescent="0.2">
      <c r="A82" s="186"/>
      <c r="B82" s="186"/>
      <c r="C82" s="204"/>
      <c r="D82" s="186"/>
      <c r="E82" s="145"/>
      <c r="I82" s="203"/>
    </row>
    <row r="83" spans="1:9" s="149" customFormat="1" ht="18" customHeight="1" x14ac:dyDescent="0.2">
      <c r="A83" s="186"/>
      <c r="B83" s="186"/>
      <c r="C83" s="204"/>
      <c r="D83" s="186"/>
      <c r="E83" s="145"/>
      <c r="I83" s="203"/>
    </row>
    <row r="84" spans="1:9" s="149" customFormat="1" ht="18" customHeight="1" x14ac:dyDescent="0.2">
      <c r="A84" s="186"/>
      <c r="B84" s="186"/>
      <c r="C84" s="204"/>
      <c r="D84" s="186"/>
      <c r="E84" s="145"/>
      <c r="I84" s="203"/>
    </row>
    <row r="85" spans="1:9" s="149" customFormat="1" ht="18" customHeight="1" x14ac:dyDescent="0.2">
      <c r="A85" s="186"/>
      <c r="B85" s="186"/>
      <c r="C85" s="204"/>
      <c r="D85" s="186"/>
      <c r="E85" s="145"/>
      <c r="I85" s="203"/>
    </row>
    <row r="86" spans="1:9" s="149" customFormat="1" ht="18" customHeight="1" x14ac:dyDescent="0.2">
      <c r="A86" s="186"/>
      <c r="B86" s="186"/>
      <c r="C86" s="204"/>
      <c r="D86" s="186"/>
      <c r="E86" s="145"/>
      <c r="I86" s="203"/>
    </row>
    <row r="87" spans="1:9" s="149" customFormat="1" ht="18" customHeight="1" x14ac:dyDescent="0.2">
      <c r="A87" s="186"/>
      <c r="B87" s="186"/>
      <c r="C87" s="204"/>
      <c r="D87" s="186"/>
      <c r="E87" s="145"/>
      <c r="I87" s="203"/>
    </row>
    <row r="88" spans="1:9" s="149" customFormat="1" ht="18" customHeight="1" x14ac:dyDescent="0.2">
      <c r="A88" s="186"/>
      <c r="B88" s="186"/>
      <c r="C88" s="204"/>
      <c r="D88" s="186"/>
      <c r="E88" s="145"/>
      <c r="I88" s="203"/>
    </row>
    <row r="89" spans="1:9" s="149" customFormat="1" ht="18" customHeight="1" x14ac:dyDescent="0.2">
      <c r="A89" s="186"/>
      <c r="B89" s="186"/>
      <c r="C89" s="204"/>
      <c r="D89" s="186"/>
      <c r="E89" s="145"/>
      <c r="I89" s="203"/>
    </row>
    <row r="90" spans="1:9" s="149" customFormat="1" ht="18" customHeight="1" x14ac:dyDescent="0.2">
      <c r="A90" s="186"/>
      <c r="B90" s="186"/>
      <c r="C90" s="204"/>
      <c r="D90" s="186"/>
      <c r="E90" s="145"/>
      <c r="I90" s="203"/>
    </row>
    <row r="91" spans="1:9" s="149" customFormat="1" ht="18" customHeight="1" x14ac:dyDescent="0.2">
      <c r="A91" s="186"/>
      <c r="B91" s="186"/>
      <c r="C91" s="204"/>
      <c r="D91" s="186"/>
      <c r="E91" s="145"/>
      <c r="I91" s="203"/>
    </row>
    <row r="92" spans="1:9" s="149" customFormat="1" ht="18" customHeight="1" x14ac:dyDescent="0.2">
      <c r="A92" s="186"/>
      <c r="B92" s="186"/>
      <c r="C92" s="204"/>
      <c r="D92" s="186"/>
      <c r="E92" s="145"/>
      <c r="I92" s="203"/>
    </row>
    <row r="93" spans="1:9" s="149" customFormat="1" ht="18" customHeight="1" x14ac:dyDescent="0.2">
      <c r="A93" s="186"/>
      <c r="B93" s="186"/>
      <c r="C93" s="204"/>
      <c r="D93" s="186"/>
      <c r="E93" s="145"/>
      <c r="I93" s="203"/>
    </row>
    <row r="94" spans="1:9" s="149" customFormat="1" ht="18" customHeight="1" x14ac:dyDescent="0.2">
      <c r="A94" s="186"/>
      <c r="B94" s="186"/>
      <c r="C94" s="204"/>
      <c r="D94" s="186"/>
      <c r="E94" s="145"/>
      <c r="I94" s="203"/>
    </row>
    <row r="95" spans="1:9" s="149" customFormat="1" ht="18" customHeight="1" x14ac:dyDescent="0.25">
      <c r="A95" s="205"/>
      <c r="B95" s="206"/>
      <c r="C95" s="207"/>
      <c r="D95" s="208"/>
      <c r="E95" s="208"/>
      <c r="I95" s="203"/>
    </row>
    <row r="96" spans="1:9" s="149" customFormat="1" ht="18" customHeight="1" x14ac:dyDescent="0.25">
      <c r="A96" s="205"/>
      <c r="B96" s="206"/>
      <c r="C96" s="207"/>
      <c r="D96" s="208"/>
      <c r="E96" s="208"/>
      <c r="I96" s="203"/>
    </row>
    <row r="97" spans="1:9" s="149" customFormat="1" ht="18" customHeight="1" x14ac:dyDescent="0.25">
      <c r="A97" s="205"/>
      <c r="B97" s="206"/>
      <c r="C97" s="207"/>
      <c r="D97" s="208"/>
      <c r="E97" s="208"/>
      <c r="I97" s="203"/>
    </row>
    <row r="98" spans="1:9" s="149" customFormat="1" ht="18" customHeight="1" x14ac:dyDescent="0.25">
      <c r="A98" s="205"/>
      <c r="B98" s="206"/>
      <c r="C98" s="207"/>
      <c r="D98" s="208"/>
      <c r="E98" s="208"/>
      <c r="I98" s="203"/>
    </row>
    <row r="99" spans="1:9" s="149" customFormat="1" ht="18" customHeight="1" x14ac:dyDescent="0.25">
      <c r="A99" s="205"/>
      <c r="B99" s="206"/>
      <c r="C99" s="207"/>
      <c r="D99" s="208"/>
      <c r="E99" s="208"/>
      <c r="I99" s="203"/>
    </row>
    <row r="100" spans="1:9" s="149" customFormat="1" ht="18" customHeight="1" x14ac:dyDescent="0.25">
      <c r="A100" s="205"/>
      <c r="B100" s="206"/>
      <c r="C100" s="207"/>
      <c r="D100" s="208"/>
      <c r="E100" s="208"/>
      <c r="I100" s="203"/>
    </row>
    <row r="101" spans="1:9" s="149" customFormat="1" ht="18" customHeight="1" x14ac:dyDescent="0.2">
      <c r="A101" s="209"/>
      <c r="B101" s="209"/>
      <c r="C101" s="210"/>
      <c r="D101" s="208"/>
      <c r="E101" s="208"/>
      <c r="I101" s="203"/>
    </row>
    <row r="102" spans="1:9" s="149" customFormat="1" ht="18" customHeight="1" x14ac:dyDescent="0.25">
      <c r="A102" s="209"/>
      <c r="B102" s="211"/>
      <c r="C102" s="212"/>
      <c r="D102" s="208"/>
      <c r="E102" s="208"/>
      <c r="I102" s="203"/>
    </row>
    <row r="103" spans="1:9" s="149" customFormat="1" ht="18" customHeight="1" x14ac:dyDescent="0.25">
      <c r="A103" s="209"/>
      <c r="B103" s="211"/>
      <c r="C103" s="212"/>
      <c r="D103" s="208"/>
      <c r="E103" s="208"/>
      <c r="I103" s="203"/>
    </row>
    <row r="104" spans="1:9" s="149" customFormat="1" ht="18" customHeight="1" x14ac:dyDescent="0.25">
      <c r="A104" s="209"/>
      <c r="B104" s="211"/>
      <c r="C104" s="212"/>
      <c r="D104" s="208"/>
      <c r="E104" s="208"/>
      <c r="I104" s="203"/>
    </row>
    <row r="105" spans="1:9" s="149" customFormat="1" ht="18" customHeight="1" x14ac:dyDescent="0.25">
      <c r="A105" s="209"/>
      <c r="B105" s="211"/>
      <c r="C105" s="212"/>
      <c r="D105" s="208"/>
      <c r="E105" s="208"/>
      <c r="I105" s="203"/>
    </row>
    <row r="106" spans="1:9" s="217" customFormat="1" ht="18" customHeight="1" x14ac:dyDescent="0.2">
      <c r="A106" s="213"/>
      <c r="B106" s="214"/>
      <c r="C106" s="215"/>
      <c r="D106" s="216"/>
      <c r="E106" s="216"/>
      <c r="I106" s="218"/>
    </row>
    <row r="107" spans="1:9" s="217" customFormat="1" ht="18" customHeight="1" x14ac:dyDescent="0.2">
      <c r="A107" s="213"/>
      <c r="B107" s="214"/>
      <c r="C107" s="215"/>
      <c r="D107" s="216"/>
      <c r="E107" s="216"/>
      <c r="I107" s="218"/>
    </row>
    <row r="108" spans="1:9" s="217" customFormat="1" ht="18" customHeight="1" x14ac:dyDescent="0.2">
      <c r="A108" s="213"/>
      <c r="B108" s="214"/>
      <c r="C108" s="215"/>
      <c r="D108" s="216"/>
      <c r="E108" s="216"/>
      <c r="I108" s="218"/>
    </row>
    <row r="109" spans="1:9" s="217" customFormat="1" ht="18" customHeight="1" x14ac:dyDescent="0.2">
      <c r="A109" s="213"/>
      <c r="B109" s="214"/>
      <c r="C109" s="215"/>
      <c r="D109" s="216"/>
      <c r="E109" s="216"/>
      <c r="I109" s="218"/>
    </row>
    <row r="110" spans="1:9" s="217" customFormat="1" ht="18" customHeight="1" x14ac:dyDescent="0.2">
      <c r="A110" s="213"/>
      <c r="B110" s="214"/>
      <c r="C110" s="215"/>
      <c r="D110" s="216"/>
      <c r="E110" s="216"/>
      <c r="I110" s="218"/>
    </row>
    <row r="111" spans="1:9" s="217" customFormat="1" ht="18" customHeight="1" x14ac:dyDescent="0.2">
      <c r="A111" s="213"/>
      <c r="B111" s="214"/>
      <c r="C111" s="215"/>
      <c r="D111" s="216"/>
      <c r="E111" s="216"/>
      <c r="I111" s="218"/>
    </row>
    <row r="112" spans="1:9" s="217" customFormat="1" ht="18" customHeight="1" x14ac:dyDescent="0.2">
      <c r="A112" s="213"/>
      <c r="B112" s="214"/>
      <c r="C112" s="215"/>
      <c r="D112" s="216"/>
      <c r="E112" s="216"/>
      <c r="I112" s="218"/>
    </row>
    <row r="113" spans="1:9" s="217" customFormat="1" ht="18" customHeight="1" x14ac:dyDescent="0.2">
      <c r="A113" s="213"/>
      <c r="B113" s="214"/>
      <c r="C113" s="215"/>
      <c r="D113" s="216"/>
      <c r="E113" s="216"/>
      <c r="I113" s="218"/>
    </row>
    <row r="114" spans="1:9" s="217" customFormat="1" ht="18" customHeight="1" x14ac:dyDescent="0.2">
      <c r="A114" s="213"/>
      <c r="B114" s="214"/>
      <c r="C114" s="215"/>
      <c r="D114" s="216"/>
      <c r="E114" s="216"/>
      <c r="I114" s="218"/>
    </row>
    <row r="115" spans="1:9" s="217" customFormat="1" ht="18" customHeight="1" x14ac:dyDescent="0.2">
      <c r="A115" s="213"/>
      <c r="B115" s="214"/>
      <c r="C115" s="215"/>
      <c r="D115" s="216"/>
      <c r="E115" s="216"/>
      <c r="I115" s="218"/>
    </row>
    <row r="116" spans="1:9" s="217" customFormat="1" ht="18" customHeight="1" x14ac:dyDescent="0.2">
      <c r="A116" s="213"/>
      <c r="B116" s="214"/>
      <c r="C116" s="215"/>
      <c r="D116" s="216"/>
      <c r="E116" s="216"/>
      <c r="I116" s="218"/>
    </row>
    <row r="117" spans="1:9" s="217" customFormat="1" ht="18" customHeight="1" x14ac:dyDescent="0.2">
      <c r="A117" s="213"/>
      <c r="B117" s="214"/>
      <c r="C117" s="215"/>
      <c r="D117" s="216"/>
      <c r="E117" s="216"/>
      <c r="I117" s="218"/>
    </row>
    <row r="118" spans="1:9" s="217" customFormat="1" ht="18" customHeight="1" x14ac:dyDescent="0.2">
      <c r="A118" s="213"/>
      <c r="B118" s="214"/>
      <c r="C118" s="215"/>
      <c r="D118" s="216"/>
      <c r="E118" s="216"/>
      <c r="I118" s="218"/>
    </row>
    <row r="119" spans="1:9" s="217" customFormat="1" ht="18" customHeight="1" x14ac:dyDescent="0.2">
      <c r="A119" s="213"/>
      <c r="B119" s="214"/>
      <c r="C119" s="215"/>
      <c r="D119" s="216"/>
      <c r="E119" s="216"/>
      <c r="I119" s="218"/>
    </row>
    <row r="120" spans="1:9" s="217" customFormat="1" ht="18" customHeight="1" x14ac:dyDescent="0.2">
      <c r="A120" s="213"/>
      <c r="B120" s="214"/>
      <c r="C120" s="215"/>
      <c r="D120" s="216"/>
      <c r="E120" s="216"/>
      <c r="I120" s="218"/>
    </row>
    <row r="121" spans="1:9" s="217" customFormat="1" ht="18" customHeight="1" x14ac:dyDescent="0.2">
      <c r="A121" s="213"/>
      <c r="B121" s="214"/>
      <c r="C121" s="215"/>
      <c r="D121" s="216"/>
      <c r="E121" s="216"/>
      <c r="I121" s="218"/>
    </row>
    <row r="122" spans="1:9" s="217" customFormat="1" ht="18" customHeight="1" x14ac:dyDescent="0.2">
      <c r="A122" s="213"/>
      <c r="B122" s="214"/>
      <c r="C122" s="215"/>
      <c r="D122" s="216"/>
      <c r="E122" s="216"/>
      <c r="I122" s="218"/>
    </row>
    <row r="123" spans="1:9" s="217" customFormat="1" ht="18" customHeight="1" x14ac:dyDescent="0.2">
      <c r="A123" s="213"/>
      <c r="B123" s="214"/>
      <c r="C123" s="215"/>
      <c r="D123" s="216"/>
      <c r="E123" s="216"/>
      <c r="I123" s="218"/>
    </row>
    <row r="124" spans="1:9" s="217" customFormat="1" ht="18" customHeight="1" x14ac:dyDescent="0.2">
      <c r="A124" s="213"/>
      <c r="B124" s="214"/>
      <c r="C124" s="215"/>
      <c r="D124" s="216"/>
      <c r="E124" s="216"/>
      <c r="I124" s="218"/>
    </row>
    <row r="125" spans="1:9" s="217" customFormat="1" ht="18" customHeight="1" x14ac:dyDescent="0.2">
      <c r="A125" s="213"/>
      <c r="B125" s="214"/>
      <c r="C125" s="215"/>
      <c r="D125" s="216"/>
      <c r="E125" s="216"/>
      <c r="I125" s="218"/>
    </row>
    <row r="126" spans="1:9" s="217" customFormat="1" ht="18" customHeight="1" x14ac:dyDescent="0.2">
      <c r="A126" s="213"/>
      <c r="B126" s="214"/>
      <c r="C126" s="215"/>
      <c r="D126" s="216"/>
      <c r="E126" s="216"/>
      <c r="I126" s="218"/>
    </row>
    <row r="127" spans="1:9" s="217" customFormat="1" ht="18" customHeight="1" x14ac:dyDescent="0.2">
      <c r="A127" s="213"/>
      <c r="B127" s="214"/>
      <c r="C127" s="215"/>
      <c r="D127" s="216"/>
      <c r="E127" s="216"/>
      <c r="I127" s="218"/>
    </row>
    <row r="128" spans="1:9" s="217" customFormat="1" ht="18" customHeight="1" x14ac:dyDescent="0.2">
      <c r="A128" s="213"/>
      <c r="B128" s="214"/>
      <c r="C128" s="215"/>
      <c r="D128" s="216"/>
      <c r="E128" s="216"/>
      <c r="I128" s="218"/>
    </row>
    <row r="129" spans="1:9" s="217" customFormat="1" ht="18" customHeight="1" x14ac:dyDescent="0.2">
      <c r="A129" s="213"/>
      <c r="B129" s="214"/>
      <c r="C129" s="215"/>
      <c r="D129" s="216"/>
      <c r="E129" s="216"/>
      <c r="I129" s="218"/>
    </row>
    <row r="130" spans="1:9" s="217" customFormat="1" ht="18" customHeight="1" x14ac:dyDescent="0.2">
      <c r="A130" s="213"/>
      <c r="B130" s="214"/>
      <c r="C130" s="215"/>
      <c r="D130" s="216"/>
      <c r="E130" s="216"/>
      <c r="I130" s="218"/>
    </row>
    <row r="131" spans="1:9" s="217" customFormat="1" ht="18" customHeight="1" x14ac:dyDescent="0.2">
      <c r="A131" s="213"/>
      <c r="B131" s="214"/>
      <c r="C131" s="215"/>
      <c r="D131" s="216"/>
      <c r="E131" s="216"/>
      <c r="I131" s="218"/>
    </row>
    <row r="132" spans="1:9" s="217" customFormat="1" ht="18" customHeight="1" x14ac:dyDescent="0.2">
      <c r="A132" s="213"/>
      <c r="B132" s="214"/>
      <c r="C132" s="215"/>
      <c r="D132" s="216"/>
      <c r="E132" s="216"/>
      <c r="I132" s="218"/>
    </row>
    <row r="133" spans="1:9" s="217" customFormat="1" ht="18" customHeight="1" x14ac:dyDescent="0.2">
      <c r="A133" s="213"/>
      <c r="B133" s="214"/>
      <c r="C133" s="215"/>
      <c r="D133" s="216"/>
      <c r="E133" s="216"/>
      <c r="I133" s="218"/>
    </row>
    <row r="134" spans="1:9" s="217" customFormat="1" ht="18" customHeight="1" x14ac:dyDescent="0.2">
      <c r="A134" s="213"/>
      <c r="B134" s="214"/>
      <c r="C134" s="215"/>
      <c r="D134" s="216"/>
      <c r="E134" s="216"/>
      <c r="I134" s="218"/>
    </row>
    <row r="135" spans="1:9" s="217" customFormat="1" ht="18" customHeight="1" x14ac:dyDescent="0.2">
      <c r="A135" s="213"/>
      <c r="B135" s="214"/>
      <c r="C135" s="215"/>
      <c r="D135" s="216"/>
      <c r="E135" s="216"/>
      <c r="I135" s="218"/>
    </row>
    <row r="136" spans="1:9" s="217" customFormat="1" ht="18" customHeight="1" x14ac:dyDescent="0.2">
      <c r="A136" s="213"/>
      <c r="B136" s="214"/>
      <c r="C136" s="215"/>
      <c r="D136" s="216"/>
      <c r="E136" s="216"/>
      <c r="I136" s="218"/>
    </row>
    <row r="137" spans="1:9" s="217" customFormat="1" ht="18" customHeight="1" x14ac:dyDescent="0.2">
      <c r="A137" s="213"/>
      <c r="B137" s="214"/>
      <c r="C137" s="215"/>
      <c r="D137" s="216"/>
      <c r="E137" s="216"/>
      <c r="I137" s="218"/>
    </row>
    <row r="138" spans="1:9" s="217" customFormat="1" ht="18" customHeight="1" x14ac:dyDescent="0.2">
      <c r="A138" s="213"/>
      <c r="B138" s="214"/>
      <c r="C138" s="215"/>
      <c r="D138" s="216"/>
      <c r="E138" s="216"/>
      <c r="I138" s="218"/>
    </row>
    <row r="139" spans="1:9" s="217" customFormat="1" ht="18" customHeight="1" x14ac:dyDescent="0.2">
      <c r="A139" s="213"/>
      <c r="B139" s="214"/>
      <c r="C139" s="215"/>
      <c r="D139" s="216"/>
      <c r="E139" s="216"/>
      <c r="I139" s="218"/>
    </row>
    <row r="140" spans="1:9" s="217" customFormat="1" ht="18" customHeight="1" x14ac:dyDescent="0.2">
      <c r="A140" s="213"/>
      <c r="B140" s="214"/>
      <c r="C140" s="215"/>
      <c r="D140" s="216"/>
      <c r="E140" s="216"/>
      <c r="I140" s="218"/>
    </row>
    <row r="141" spans="1:9" s="217" customFormat="1" ht="18" customHeight="1" x14ac:dyDescent="0.2">
      <c r="A141" s="213"/>
      <c r="B141" s="214"/>
      <c r="C141" s="215"/>
      <c r="D141" s="216"/>
      <c r="E141" s="216"/>
      <c r="I141" s="218"/>
    </row>
    <row r="142" spans="1:9" s="217" customFormat="1" ht="18" customHeight="1" x14ac:dyDescent="0.2">
      <c r="A142" s="213"/>
      <c r="B142" s="214"/>
      <c r="C142" s="215"/>
      <c r="D142" s="216"/>
      <c r="E142" s="216"/>
      <c r="I142" s="218"/>
    </row>
    <row r="143" spans="1:9" s="217" customFormat="1" ht="18" customHeight="1" x14ac:dyDescent="0.2">
      <c r="A143" s="213"/>
      <c r="B143" s="214"/>
      <c r="C143" s="215"/>
      <c r="D143" s="216"/>
      <c r="E143" s="216"/>
      <c r="I143" s="218"/>
    </row>
    <row r="144" spans="1:9" s="217" customFormat="1" ht="18" customHeight="1" x14ac:dyDescent="0.2">
      <c r="A144" s="213"/>
      <c r="B144" s="214"/>
      <c r="C144" s="215"/>
      <c r="D144" s="216"/>
      <c r="E144" s="216"/>
      <c r="I144" s="218"/>
    </row>
    <row r="145" spans="1:9" s="217" customFormat="1" ht="18" customHeight="1" x14ac:dyDescent="0.2">
      <c r="A145" s="213"/>
      <c r="B145" s="214"/>
      <c r="C145" s="215"/>
      <c r="D145" s="216"/>
      <c r="E145" s="216"/>
      <c r="I145" s="218"/>
    </row>
    <row r="146" spans="1:9" s="217" customFormat="1" ht="18" customHeight="1" x14ac:dyDescent="0.2">
      <c r="A146" s="213"/>
      <c r="B146" s="214"/>
      <c r="C146" s="215"/>
      <c r="D146" s="216"/>
      <c r="E146" s="216"/>
      <c r="I146" s="218"/>
    </row>
    <row r="147" spans="1:9" s="217" customFormat="1" ht="18" customHeight="1" x14ac:dyDescent="0.2">
      <c r="A147" s="213"/>
      <c r="B147" s="214"/>
      <c r="C147" s="215"/>
      <c r="D147" s="216"/>
      <c r="E147" s="216"/>
      <c r="I147" s="218"/>
    </row>
    <row r="148" spans="1:9" s="217" customFormat="1" ht="18" customHeight="1" x14ac:dyDescent="0.2">
      <c r="A148" s="213"/>
      <c r="B148" s="214"/>
      <c r="C148" s="215"/>
      <c r="D148" s="216"/>
      <c r="E148" s="216"/>
      <c r="I148" s="218"/>
    </row>
    <row r="149" spans="1:9" s="217" customFormat="1" ht="18" customHeight="1" x14ac:dyDescent="0.2">
      <c r="A149" s="213"/>
      <c r="B149" s="214"/>
      <c r="C149" s="215"/>
      <c r="D149" s="216"/>
      <c r="E149" s="216"/>
      <c r="I149" s="218"/>
    </row>
    <row r="150" spans="1:9" s="217" customFormat="1" ht="18" customHeight="1" x14ac:dyDescent="0.2">
      <c r="A150" s="213"/>
      <c r="B150" s="214"/>
      <c r="C150" s="215"/>
      <c r="D150" s="216"/>
      <c r="E150" s="216"/>
      <c r="I150" s="218"/>
    </row>
    <row r="151" spans="1:9" s="217" customFormat="1" ht="18" customHeight="1" x14ac:dyDescent="0.2">
      <c r="A151" s="213"/>
      <c r="B151" s="214"/>
      <c r="C151" s="215"/>
      <c r="D151" s="216"/>
      <c r="E151" s="216"/>
      <c r="I151" s="218"/>
    </row>
    <row r="152" spans="1:9" s="217" customFormat="1" ht="18" customHeight="1" x14ac:dyDescent="0.2">
      <c r="A152" s="213"/>
      <c r="B152" s="214"/>
      <c r="C152" s="215"/>
      <c r="D152" s="216"/>
      <c r="E152" s="216"/>
      <c r="I152" s="218"/>
    </row>
    <row r="153" spans="1:9" s="217" customFormat="1" ht="18" customHeight="1" x14ac:dyDescent="0.2">
      <c r="A153" s="213"/>
      <c r="B153" s="214"/>
      <c r="C153" s="215"/>
      <c r="D153" s="216"/>
      <c r="E153" s="216"/>
      <c r="I153" s="218"/>
    </row>
    <row r="154" spans="1:9" s="217" customFormat="1" ht="18" customHeight="1" x14ac:dyDescent="0.2">
      <c r="A154" s="213"/>
      <c r="B154" s="214"/>
      <c r="C154" s="215"/>
      <c r="D154" s="216"/>
      <c r="E154" s="216"/>
      <c r="I154" s="218"/>
    </row>
    <row r="155" spans="1:9" s="217" customFormat="1" ht="18" customHeight="1" x14ac:dyDescent="0.2">
      <c r="A155" s="213"/>
      <c r="B155" s="214"/>
      <c r="C155" s="215"/>
      <c r="D155" s="216"/>
      <c r="E155" s="216"/>
      <c r="I155" s="218"/>
    </row>
    <row r="156" spans="1:9" ht="18" customHeight="1" x14ac:dyDescent="0.2">
      <c r="A156" s="213"/>
      <c r="B156" s="214"/>
      <c r="C156" s="215"/>
      <c r="D156" s="216"/>
      <c r="E156" s="216"/>
    </row>
    <row r="157" spans="1:9" ht="18" customHeight="1" x14ac:dyDescent="0.2">
      <c r="A157" s="213"/>
      <c r="B157" s="214"/>
      <c r="C157" s="215"/>
      <c r="D157" s="216"/>
      <c r="E157" s="216"/>
    </row>
    <row r="158" spans="1:9" ht="18" customHeight="1" x14ac:dyDescent="0.2">
      <c r="A158" s="213"/>
      <c r="B158" s="214"/>
      <c r="C158" s="215"/>
      <c r="D158" s="216"/>
      <c r="E158" s="216"/>
    </row>
    <row r="159" spans="1:9" ht="18" customHeight="1" x14ac:dyDescent="0.2">
      <c r="A159" s="213"/>
      <c r="B159" s="214"/>
      <c r="C159" s="215"/>
      <c r="D159" s="216"/>
      <c r="E159" s="216"/>
    </row>
    <row r="160" spans="1:9" ht="18" customHeight="1" x14ac:dyDescent="0.2">
      <c r="A160" s="213"/>
      <c r="B160" s="214"/>
      <c r="C160" s="215"/>
      <c r="D160" s="216"/>
      <c r="E160" s="216"/>
    </row>
    <row r="161" spans="1:5" ht="18" customHeight="1" x14ac:dyDescent="0.2">
      <c r="A161" s="213"/>
      <c r="B161" s="214"/>
      <c r="C161" s="215"/>
      <c r="D161" s="216"/>
      <c r="E161" s="216"/>
    </row>
    <row r="162" spans="1:5" ht="18" customHeight="1" x14ac:dyDescent="0.2">
      <c r="A162" s="213"/>
      <c r="B162" s="214"/>
      <c r="C162" s="215"/>
      <c r="D162" s="216"/>
      <c r="E162" s="216"/>
    </row>
    <row r="163" spans="1:5" ht="18" customHeight="1" x14ac:dyDescent="0.2">
      <c r="A163" s="213"/>
      <c r="B163" s="214"/>
      <c r="C163" s="215"/>
      <c r="D163" s="216"/>
      <c r="E163" s="216"/>
    </row>
    <row r="164" spans="1:5" ht="18" customHeight="1" x14ac:dyDescent="0.2">
      <c r="A164" s="213"/>
      <c r="B164" s="214"/>
      <c r="C164" s="215"/>
      <c r="D164" s="217"/>
      <c r="E164" s="217"/>
    </row>
    <row r="165" spans="1:5" ht="18" customHeight="1" x14ac:dyDescent="0.2">
      <c r="A165" s="213"/>
      <c r="B165" s="214"/>
      <c r="C165" s="215"/>
      <c r="D165" s="217"/>
      <c r="E165" s="217"/>
    </row>
    <row r="166" spans="1:5" ht="18" customHeight="1" x14ac:dyDescent="0.2">
      <c r="A166" s="213"/>
      <c r="B166" s="214"/>
      <c r="C166" s="215"/>
      <c r="D166" s="217"/>
      <c r="E166" s="217"/>
    </row>
    <row r="167" spans="1:5" ht="18" customHeight="1" x14ac:dyDescent="0.2">
      <c r="A167" s="213"/>
      <c r="B167" s="214"/>
      <c r="C167" s="215"/>
      <c r="D167" s="217"/>
      <c r="E167" s="217"/>
    </row>
    <row r="168" spans="1:5" ht="18" customHeight="1" x14ac:dyDescent="0.2">
      <c r="A168" s="213"/>
      <c r="B168" s="214"/>
      <c r="C168" s="215"/>
      <c r="D168" s="217"/>
      <c r="E168" s="217"/>
    </row>
    <row r="169" spans="1:5" ht="18" customHeight="1" x14ac:dyDescent="0.2">
      <c r="A169" s="213"/>
      <c r="B169" s="214"/>
      <c r="C169" s="215"/>
      <c r="D169" s="217"/>
      <c r="E169" s="217"/>
    </row>
    <row r="170" spans="1:5" ht="18" customHeight="1" x14ac:dyDescent="0.2">
      <c r="A170" s="213"/>
      <c r="B170" s="214"/>
      <c r="C170" s="215"/>
      <c r="D170" s="217"/>
      <c r="E170" s="217"/>
    </row>
    <row r="171" spans="1:5" ht="18" customHeight="1" x14ac:dyDescent="0.2">
      <c r="A171" s="213"/>
      <c r="B171" s="214"/>
      <c r="C171" s="215"/>
      <c r="D171" s="217"/>
      <c r="E171" s="217"/>
    </row>
    <row r="172" spans="1:5" ht="18" customHeight="1" x14ac:dyDescent="0.2">
      <c r="A172" s="213"/>
      <c r="B172" s="214"/>
      <c r="C172" s="215"/>
      <c r="D172" s="217"/>
      <c r="E172" s="217"/>
    </row>
    <row r="173" spans="1:5" ht="18" customHeight="1" x14ac:dyDescent="0.2">
      <c r="A173" s="213"/>
      <c r="B173" s="214"/>
      <c r="C173" s="215"/>
      <c r="D173" s="217"/>
      <c r="E173" s="217"/>
    </row>
    <row r="174" spans="1:5" ht="18" customHeight="1" x14ac:dyDescent="0.2">
      <c r="A174" s="213"/>
      <c r="B174" s="214"/>
      <c r="C174" s="215"/>
      <c r="D174" s="217"/>
      <c r="E174" s="217"/>
    </row>
    <row r="175" spans="1:5" ht="18" customHeight="1" x14ac:dyDescent="0.2">
      <c r="A175" s="213"/>
      <c r="B175" s="214"/>
      <c r="C175" s="215"/>
      <c r="D175" s="217"/>
      <c r="E175" s="217"/>
    </row>
    <row r="176" spans="1:5" ht="18" customHeight="1" x14ac:dyDescent="0.2">
      <c r="A176" s="213"/>
      <c r="B176" s="214"/>
      <c r="C176" s="215"/>
      <c r="D176" s="217"/>
      <c r="E176" s="217"/>
    </row>
    <row r="177" spans="1:5" ht="18" customHeight="1" x14ac:dyDescent="0.2">
      <c r="A177" s="213"/>
      <c r="B177" s="214"/>
      <c r="C177" s="215"/>
      <c r="D177" s="217"/>
      <c r="E177" s="217"/>
    </row>
    <row r="178" spans="1:5" x14ac:dyDescent="0.2">
      <c r="A178" s="213"/>
      <c r="B178" s="214"/>
      <c r="C178" s="215"/>
      <c r="D178" s="217"/>
      <c r="E178" s="217"/>
    </row>
    <row r="179" spans="1:5" x14ac:dyDescent="0.2">
      <c r="A179" s="213"/>
      <c r="B179" s="214"/>
      <c r="C179" s="215"/>
      <c r="D179" s="217"/>
      <c r="E179" s="217"/>
    </row>
    <row r="180" spans="1:5" x14ac:dyDescent="0.2">
      <c r="A180" s="213"/>
      <c r="B180" s="214"/>
      <c r="C180" s="215"/>
      <c r="D180" s="217"/>
      <c r="E180" s="217"/>
    </row>
    <row r="181" spans="1:5" x14ac:dyDescent="0.2">
      <c r="A181" s="213"/>
      <c r="B181" s="214"/>
      <c r="C181" s="215"/>
      <c r="D181" s="217"/>
      <c r="E181" s="217"/>
    </row>
    <row r="182" spans="1:5" x14ac:dyDescent="0.2">
      <c r="A182" s="213"/>
      <c r="B182" s="214"/>
      <c r="C182" s="215"/>
      <c r="D182" s="217"/>
      <c r="E182" s="217"/>
    </row>
    <row r="183" spans="1:5" x14ac:dyDescent="0.2">
      <c r="A183" s="213"/>
      <c r="B183" s="214"/>
      <c r="C183" s="215"/>
      <c r="D183" s="217"/>
      <c r="E183" s="217"/>
    </row>
    <row r="184" spans="1:5" x14ac:dyDescent="0.2">
      <c r="A184" s="213"/>
      <c r="B184" s="214"/>
      <c r="C184" s="215"/>
      <c r="D184" s="217"/>
      <c r="E184" s="217"/>
    </row>
    <row r="185" spans="1:5" x14ac:dyDescent="0.2">
      <c r="A185" s="213"/>
      <c r="B185" s="214"/>
      <c r="C185" s="215"/>
      <c r="D185" s="217"/>
      <c r="E185" s="217"/>
    </row>
    <row r="186" spans="1:5" x14ac:dyDescent="0.2">
      <c r="A186" s="213"/>
      <c r="B186" s="214"/>
      <c r="C186" s="215"/>
      <c r="D186" s="217"/>
      <c r="E186" s="217"/>
    </row>
    <row r="187" spans="1:5" x14ac:dyDescent="0.2">
      <c r="A187" s="213"/>
      <c r="B187" s="214"/>
      <c r="C187" s="215"/>
      <c r="D187" s="217"/>
      <c r="E187" s="217"/>
    </row>
    <row r="188" spans="1:5" x14ac:dyDescent="0.2">
      <c r="A188" s="213"/>
      <c r="B188" s="214"/>
      <c r="C188" s="215"/>
      <c r="D188" s="217"/>
      <c r="E188" s="217"/>
    </row>
    <row r="189" spans="1:5" x14ac:dyDescent="0.2">
      <c r="A189" s="213"/>
      <c r="B189" s="214"/>
      <c r="C189" s="215"/>
      <c r="D189" s="217"/>
      <c r="E189" s="217"/>
    </row>
    <row r="190" spans="1:5" x14ac:dyDescent="0.2">
      <c r="A190" s="213"/>
      <c r="B190" s="214"/>
      <c r="C190" s="215"/>
      <c r="D190" s="217"/>
      <c r="E190" s="217"/>
    </row>
    <row r="191" spans="1:5" x14ac:dyDescent="0.2">
      <c r="A191" s="213"/>
      <c r="B191" s="214"/>
      <c r="C191" s="215"/>
      <c r="D191" s="217"/>
      <c r="E191" s="217"/>
    </row>
    <row r="192" spans="1:5" x14ac:dyDescent="0.2">
      <c r="A192" s="213"/>
      <c r="B192" s="214"/>
      <c r="C192" s="215"/>
      <c r="D192" s="217"/>
      <c r="E192" s="217"/>
    </row>
    <row r="193" spans="1:5" x14ac:dyDescent="0.2">
      <c r="A193" s="213"/>
      <c r="B193" s="214"/>
      <c r="C193" s="215"/>
      <c r="D193" s="217"/>
      <c r="E193" s="217"/>
    </row>
    <row r="194" spans="1:5" x14ac:dyDescent="0.2">
      <c r="A194" s="219"/>
      <c r="B194" s="18"/>
      <c r="C194" s="19"/>
      <c r="D194" s="217"/>
      <c r="E194" s="217"/>
    </row>
    <row r="195" spans="1:5" x14ac:dyDescent="0.2">
      <c r="A195" s="219"/>
      <c r="B195" s="18"/>
      <c r="C195" s="19"/>
    </row>
    <row r="196" spans="1:5" x14ac:dyDescent="0.2">
      <c r="A196" s="219"/>
      <c r="B196" s="18"/>
      <c r="C196" s="19"/>
    </row>
    <row r="197" spans="1:5" x14ac:dyDescent="0.2">
      <c r="A197" s="219"/>
      <c r="B197" s="18"/>
      <c r="C197" s="19"/>
    </row>
    <row r="198" spans="1:5" x14ac:dyDescent="0.2">
      <c r="A198" s="219"/>
      <c r="B198" s="18"/>
      <c r="C198" s="19"/>
    </row>
    <row r="199" spans="1:5" x14ac:dyDescent="0.2">
      <c r="A199" s="219"/>
      <c r="B199" s="18"/>
      <c r="C199" s="19"/>
    </row>
    <row r="200" spans="1:5" x14ac:dyDescent="0.2">
      <c r="A200" s="219"/>
      <c r="B200" s="18"/>
      <c r="C200" s="19"/>
    </row>
    <row r="201" spans="1:5" x14ac:dyDescent="0.2">
      <c r="A201" s="219"/>
      <c r="B201" s="18"/>
      <c r="C201" s="19"/>
    </row>
    <row r="202" spans="1:5" x14ac:dyDescent="0.2">
      <c r="A202" s="219"/>
      <c r="B202" s="18"/>
      <c r="C202" s="19"/>
    </row>
    <row r="203" spans="1:5" x14ac:dyDescent="0.2">
      <c r="A203" s="219"/>
      <c r="B203" s="18"/>
      <c r="C203" s="19"/>
    </row>
    <row r="204" spans="1:5" x14ac:dyDescent="0.2">
      <c r="A204" s="219"/>
      <c r="B204" s="18"/>
      <c r="C204" s="19"/>
    </row>
    <row r="205" spans="1:5" x14ac:dyDescent="0.2">
      <c r="A205" s="219"/>
      <c r="B205" s="18"/>
      <c r="C205" s="19"/>
    </row>
    <row r="206" spans="1:5" x14ac:dyDescent="0.2">
      <c r="A206" s="219"/>
      <c r="B206" s="18"/>
      <c r="C206" s="19"/>
    </row>
    <row r="207" spans="1:5" x14ac:dyDescent="0.2">
      <c r="A207" s="219"/>
      <c r="B207" s="18"/>
      <c r="C207" s="19"/>
    </row>
    <row r="208" spans="1:5" x14ac:dyDescent="0.2">
      <c r="A208" s="219"/>
      <c r="B208" s="18"/>
      <c r="C208" s="19"/>
    </row>
    <row r="209" spans="1:3" x14ac:dyDescent="0.2">
      <c r="A209" s="219"/>
      <c r="B209" s="18"/>
      <c r="C209" s="19"/>
    </row>
    <row r="210" spans="1:3" x14ac:dyDescent="0.2">
      <c r="A210" s="219"/>
      <c r="B210" s="18"/>
      <c r="C210" s="19"/>
    </row>
    <row r="211" spans="1:3" x14ac:dyDescent="0.2">
      <c r="A211" s="219"/>
      <c r="B211" s="18"/>
      <c r="C211" s="19"/>
    </row>
    <row r="212" spans="1:3" x14ac:dyDescent="0.2">
      <c r="A212" s="219"/>
      <c r="B212" s="18"/>
      <c r="C212" s="19"/>
    </row>
    <row r="213" spans="1:3" x14ac:dyDescent="0.2">
      <c r="A213" s="219"/>
      <c r="B213" s="18"/>
      <c r="C213" s="19"/>
    </row>
    <row r="214" spans="1:3" x14ac:dyDescent="0.2">
      <c r="A214" s="219"/>
      <c r="B214" s="18"/>
      <c r="C214" s="19"/>
    </row>
    <row r="215" spans="1:3" x14ac:dyDescent="0.2">
      <c r="A215" s="219"/>
      <c r="B215" s="18"/>
      <c r="C215" s="19"/>
    </row>
    <row r="216" spans="1:3" x14ac:dyDescent="0.2">
      <c r="A216" s="219"/>
      <c r="B216" s="18"/>
      <c r="C216" s="19"/>
    </row>
    <row r="217" spans="1:3" x14ac:dyDescent="0.2">
      <c r="A217" s="219"/>
      <c r="B217" s="18"/>
      <c r="C217" s="19"/>
    </row>
    <row r="218" spans="1:3" x14ac:dyDescent="0.2">
      <c r="A218" s="219"/>
      <c r="B218" s="18"/>
      <c r="C218" s="19"/>
    </row>
    <row r="219" spans="1:3" x14ac:dyDescent="0.2">
      <c r="A219" s="219"/>
      <c r="B219" s="18"/>
      <c r="C219" s="19"/>
    </row>
    <row r="220" spans="1:3" x14ac:dyDescent="0.2">
      <c r="A220" s="219"/>
      <c r="B220" s="18"/>
      <c r="C220" s="19"/>
    </row>
    <row r="221" spans="1:3" x14ac:dyDescent="0.2">
      <c r="A221" s="219"/>
      <c r="B221" s="18"/>
      <c r="C221" s="19"/>
    </row>
    <row r="222" spans="1:3" x14ac:dyDescent="0.2">
      <c r="A222" s="219"/>
      <c r="B222" s="18"/>
      <c r="C222" s="19"/>
    </row>
    <row r="223" spans="1:3" x14ac:dyDescent="0.2">
      <c r="A223" s="219"/>
      <c r="B223" s="18"/>
      <c r="C223" s="19"/>
    </row>
    <row r="224" spans="1:3" x14ac:dyDescent="0.2">
      <c r="A224" s="219"/>
      <c r="B224" s="18"/>
      <c r="C224" s="19"/>
    </row>
    <row r="225" spans="1:3" x14ac:dyDescent="0.2">
      <c r="A225" s="219"/>
      <c r="B225" s="18"/>
      <c r="C225" s="19"/>
    </row>
    <row r="226" spans="1:3" x14ac:dyDescent="0.2">
      <c r="A226" s="219"/>
      <c r="B226" s="18"/>
      <c r="C226" s="19"/>
    </row>
    <row r="227" spans="1:3" x14ac:dyDescent="0.2">
      <c r="A227" s="219"/>
      <c r="B227" s="18"/>
      <c r="C227" s="19"/>
    </row>
    <row r="228" spans="1:3" x14ac:dyDescent="0.2">
      <c r="A228" s="219"/>
      <c r="B228" s="18"/>
      <c r="C228" s="19"/>
    </row>
    <row r="229" spans="1:3" x14ac:dyDescent="0.2">
      <c r="A229" s="219"/>
      <c r="B229" s="18"/>
      <c r="C229" s="19"/>
    </row>
    <row r="230" spans="1:3" x14ac:dyDescent="0.2">
      <c r="A230" s="219"/>
      <c r="B230" s="18"/>
      <c r="C230" s="19"/>
    </row>
    <row r="231" spans="1:3" x14ac:dyDescent="0.2">
      <c r="A231" s="219"/>
      <c r="B231" s="18"/>
      <c r="C231" s="19"/>
    </row>
    <row r="232" spans="1:3" x14ac:dyDescent="0.2">
      <c r="A232" s="219"/>
      <c r="B232" s="18"/>
      <c r="C232" s="19"/>
    </row>
    <row r="233" spans="1:3" x14ac:dyDescent="0.2">
      <c r="A233" s="219"/>
      <c r="B233" s="18"/>
      <c r="C233" s="19"/>
    </row>
    <row r="234" spans="1:3" x14ac:dyDescent="0.2">
      <c r="A234" s="219"/>
      <c r="B234" s="18"/>
      <c r="C234" s="19"/>
    </row>
    <row r="235" spans="1:3" x14ac:dyDescent="0.2">
      <c r="A235" s="219"/>
      <c r="B235" s="18"/>
      <c r="C235" s="19"/>
    </row>
    <row r="236" spans="1:3" x14ac:dyDescent="0.2">
      <c r="A236" s="219"/>
      <c r="B236" s="18"/>
      <c r="C236" s="19"/>
    </row>
    <row r="237" spans="1:3" x14ac:dyDescent="0.2">
      <c r="A237" s="219"/>
      <c r="B237" s="18"/>
      <c r="C237" s="19"/>
    </row>
    <row r="238" spans="1:3" x14ac:dyDescent="0.2">
      <c r="A238" s="219"/>
      <c r="B238" s="18"/>
      <c r="C238" s="19"/>
    </row>
    <row r="239" spans="1:3" x14ac:dyDescent="0.2">
      <c r="A239" s="219"/>
      <c r="B239" s="18"/>
      <c r="C239" s="19"/>
    </row>
    <row r="240" spans="1:3" x14ac:dyDescent="0.2">
      <c r="A240" s="219"/>
      <c r="B240" s="18"/>
      <c r="C240" s="19"/>
    </row>
    <row r="241" spans="1:3" x14ac:dyDescent="0.2">
      <c r="A241" s="219"/>
      <c r="B241" s="18"/>
      <c r="C241" s="19"/>
    </row>
    <row r="242" spans="1:3" x14ac:dyDescent="0.2">
      <c r="A242" s="219"/>
      <c r="B242" s="18"/>
      <c r="C242" s="19"/>
    </row>
    <row r="243" spans="1:3" x14ac:dyDescent="0.2">
      <c r="A243" s="219"/>
      <c r="B243" s="18"/>
      <c r="C243" s="19"/>
    </row>
    <row r="244" spans="1:3" x14ac:dyDescent="0.2">
      <c r="A244" s="219"/>
      <c r="B244" s="18"/>
      <c r="C244" s="19"/>
    </row>
    <row r="245" spans="1:3" x14ac:dyDescent="0.2">
      <c r="A245" s="219"/>
      <c r="B245" s="18"/>
      <c r="C245" s="19"/>
    </row>
    <row r="246" spans="1:3" x14ac:dyDescent="0.2">
      <c r="A246" s="219"/>
      <c r="B246" s="18"/>
      <c r="C246" s="19"/>
    </row>
    <row r="247" spans="1:3" x14ac:dyDescent="0.2">
      <c r="A247" s="219"/>
      <c r="B247" s="18"/>
      <c r="C247" s="19"/>
    </row>
    <row r="248" spans="1:3" x14ac:dyDescent="0.2">
      <c r="A248" s="219"/>
      <c r="B248" s="18"/>
      <c r="C248" s="19"/>
    </row>
    <row r="249" spans="1:3" x14ac:dyDescent="0.2">
      <c r="A249" s="219"/>
      <c r="B249" s="18"/>
      <c r="C249" s="19"/>
    </row>
    <row r="250" spans="1:3" x14ac:dyDescent="0.2">
      <c r="A250" s="219"/>
      <c r="B250" s="18"/>
      <c r="C250" s="19"/>
    </row>
    <row r="251" spans="1:3" x14ac:dyDescent="0.2">
      <c r="A251" s="219"/>
      <c r="B251" s="18"/>
      <c r="C251" s="19"/>
    </row>
    <row r="252" spans="1:3" x14ac:dyDescent="0.2">
      <c r="A252" s="219"/>
      <c r="B252" s="18"/>
      <c r="C252" s="19"/>
    </row>
    <row r="253" spans="1:3" x14ac:dyDescent="0.2">
      <c r="A253" s="219"/>
      <c r="B253" s="18"/>
      <c r="C253" s="19"/>
    </row>
    <row r="254" spans="1:3" x14ac:dyDescent="0.2">
      <c r="A254" s="219"/>
      <c r="B254" s="18"/>
      <c r="C254" s="19"/>
    </row>
    <row r="255" spans="1:3" x14ac:dyDescent="0.2">
      <c r="A255" s="219"/>
      <c r="B255" s="18"/>
      <c r="C255" s="19"/>
    </row>
    <row r="256" spans="1:3" x14ac:dyDescent="0.2">
      <c r="A256" s="219"/>
      <c r="B256" s="18"/>
      <c r="C256" s="19"/>
    </row>
    <row r="257" spans="1:3" x14ac:dyDescent="0.2">
      <c r="A257" s="219"/>
      <c r="B257" s="18"/>
      <c r="C257" s="19"/>
    </row>
    <row r="258" spans="1:3" x14ac:dyDescent="0.2">
      <c r="A258" s="219"/>
      <c r="B258" s="18"/>
      <c r="C258" s="19"/>
    </row>
    <row r="259" spans="1:3" x14ac:dyDescent="0.2">
      <c r="A259" s="219"/>
      <c r="B259" s="18"/>
      <c r="C259" s="19"/>
    </row>
    <row r="260" spans="1:3" x14ac:dyDescent="0.2">
      <c r="A260" s="219"/>
      <c r="B260" s="18"/>
      <c r="C260" s="19"/>
    </row>
    <row r="261" spans="1:3" x14ac:dyDescent="0.2">
      <c r="A261" s="219"/>
      <c r="B261" s="18"/>
      <c r="C261" s="19"/>
    </row>
    <row r="262" spans="1:3" x14ac:dyDescent="0.2">
      <c r="A262" s="219"/>
      <c r="B262" s="18"/>
      <c r="C262" s="19"/>
    </row>
    <row r="263" spans="1:3" x14ac:dyDescent="0.2">
      <c r="A263" s="219"/>
      <c r="B263" s="18"/>
      <c r="C263" s="19"/>
    </row>
    <row r="264" spans="1:3" x14ac:dyDescent="0.2">
      <c r="A264" s="219"/>
      <c r="B264" s="18"/>
      <c r="C264" s="19"/>
    </row>
    <row r="265" spans="1:3" x14ac:dyDescent="0.2">
      <c r="A265" s="219"/>
      <c r="B265" s="18"/>
      <c r="C265" s="19"/>
    </row>
    <row r="266" spans="1:3" x14ac:dyDescent="0.2">
      <c r="A266" s="219"/>
      <c r="B266" s="18"/>
      <c r="C266" s="19"/>
    </row>
  </sheetData>
  <sheetProtection algorithmName="SHA-512" hashValue="GZnCIk5TdeBJ+V8foGeUsQ7BLO77Zu3+5D+j/9UT0bzHP2HdR5Gz0xDmoJNsShjcCUCFH8WNXYLqRbXXuwrB5w==" saltValue="6Xb0E9nG1DQXbLanxmuLUw==" spinCount="100000" sheet="1" objects="1" scenarios="1"/>
  <mergeCells count="14">
    <mergeCell ref="A6:H6"/>
    <mergeCell ref="A1:H1"/>
    <mergeCell ref="A2:H2"/>
    <mergeCell ref="A3:H3"/>
    <mergeCell ref="A4:H4"/>
    <mergeCell ref="A5:H5"/>
    <mergeCell ref="A69:H69"/>
    <mergeCell ref="A70:H70"/>
    <mergeCell ref="A65:B65"/>
    <mergeCell ref="E65:G65"/>
    <mergeCell ref="A66:B66"/>
    <mergeCell ref="E66:G66"/>
    <mergeCell ref="A67:B67"/>
    <mergeCell ref="A68:H68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F59A-092F-44FA-8EB0-27318F673B6F}">
  <dimension ref="A1:IU70"/>
  <sheetViews>
    <sheetView view="pageBreakPreview" zoomScale="80" zoomScaleNormal="100" zoomScaleSheetLayoutView="80" workbookViewId="0">
      <selection activeCell="D7" sqref="D7"/>
    </sheetView>
  </sheetViews>
  <sheetFormatPr baseColWidth="10" defaultColWidth="9.140625" defaultRowHeight="12.75" x14ac:dyDescent="0.2"/>
  <cols>
    <col min="1" max="1" width="12.28515625" style="220" customWidth="1"/>
    <col min="2" max="2" width="77.7109375" style="220" customWidth="1"/>
    <col min="3" max="3" width="8.42578125" style="222" customWidth="1"/>
    <col min="4" max="4" width="16.7109375" style="221" customWidth="1"/>
    <col min="5" max="5" width="3" style="221" customWidth="1"/>
    <col min="6" max="6" width="16.7109375" style="221" customWidth="1"/>
    <col min="7" max="7" width="4.42578125" style="220" customWidth="1"/>
    <col min="8" max="8" width="18.42578125" style="220" customWidth="1"/>
    <col min="9" max="9" width="3.140625" style="220" customWidth="1"/>
    <col min="10" max="10" width="2" style="220" customWidth="1"/>
    <col min="11" max="11" width="11.7109375" style="220" bestFit="1" customWidth="1"/>
    <col min="12" max="12" width="9.140625" style="220"/>
    <col min="13" max="13" width="10.5703125" style="220" bestFit="1" customWidth="1"/>
    <col min="14" max="16384" width="9.140625" style="220"/>
  </cols>
  <sheetData>
    <row r="1" spans="1:255" s="281" customFormat="1" ht="28.35" customHeight="1" x14ac:dyDescent="0.3">
      <c r="A1" s="285"/>
      <c r="B1" s="314"/>
      <c r="C1" s="314"/>
      <c r="D1" s="314"/>
      <c r="E1" s="314"/>
      <c r="F1" s="314"/>
      <c r="G1" s="314"/>
      <c r="H1" s="314"/>
      <c r="I1" s="314"/>
      <c r="J1" s="315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2"/>
      <c r="DE1" s="282"/>
      <c r="DF1" s="282"/>
      <c r="DG1" s="282"/>
      <c r="DH1" s="282"/>
      <c r="DI1" s="282"/>
      <c r="DJ1" s="282"/>
      <c r="DK1" s="282"/>
      <c r="DL1" s="282"/>
      <c r="DM1" s="282"/>
      <c r="DN1" s="282"/>
      <c r="DO1" s="282"/>
      <c r="DP1" s="282"/>
      <c r="DQ1" s="282"/>
      <c r="DR1" s="282"/>
      <c r="DS1" s="282"/>
      <c r="DT1" s="282"/>
      <c r="DU1" s="282"/>
      <c r="DV1" s="282"/>
    </row>
    <row r="2" spans="1:255" s="281" customFormat="1" ht="28.35" customHeight="1" x14ac:dyDescent="0.3">
      <c r="A2" s="316" t="s">
        <v>1</v>
      </c>
      <c r="B2" s="317"/>
      <c r="C2" s="317"/>
      <c r="D2" s="317"/>
      <c r="E2" s="317"/>
      <c r="F2" s="317"/>
      <c r="G2" s="317"/>
      <c r="H2" s="317"/>
      <c r="I2" s="317"/>
      <c r="J2" s="318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</row>
    <row r="3" spans="1:255" s="281" customFormat="1" ht="28.35" customHeight="1" x14ac:dyDescent="0.3">
      <c r="A3" s="316" t="s">
        <v>140</v>
      </c>
      <c r="B3" s="317"/>
      <c r="C3" s="317"/>
      <c r="D3" s="317"/>
      <c r="E3" s="317"/>
      <c r="F3" s="317"/>
      <c r="G3" s="317"/>
      <c r="H3" s="317"/>
      <c r="I3" s="317"/>
      <c r="J3" s="318"/>
      <c r="K3" s="284"/>
      <c r="L3" s="284"/>
      <c r="M3" s="284"/>
      <c r="N3" s="284"/>
      <c r="O3" s="286"/>
      <c r="P3" s="317"/>
      <c r="Q3" s="323"/>
      <c r="R3" s="323"/>
      <c r="S3" s="323"/>
      <c r="T3" s="323"/>
      <c r="U3" s="323"/>
      <c r="V3" s="323"/>
      <c r="W3" s="323"/>
      <c r="X3" s="317"/>
      <c r="Y3" s="324"/>
      <c r="Z3" s="324"/>
      <c r="AA3" s="324"/>
      <c r="AB3" s="324"/>
      <c r="AC3" s="324"/>
      <c r="AD3" s="324"/>
      <c r="AE3" s="325"/>
      <c r="AF3" s="326"/>
      <c r="AG3" s="324"/>
      <c r="AH3" s="324"/>
      <c r="AI3" s="324"/>
      <c r="AJ3" s="324"/>
      <c r="AK3" s="324"/>
      <c r="AL3" s="324"/>
      <c r="AM3" s="325"/>
      <c r="AN3" s="326"/>
      <c r="AO3" s="324"/>
      <c r="AP3" s="324"/>
      <c r="AQ3" s="324"/>
      <c r="AR3" s="324"/>
      <c r="AS3" s="324"/>
      <c r="AT3" s="324"/>
      <c r="AU3" s="325"/>
      <c r="AV3" s="326"/>
      <c r="AW3" s="324"/>
      <c r="AX3" s="324"/>
      <c r="AY3" s="324"/>
      <c r="AZ3" s="324"/>
      <c r="BA3" s="324"/>
      <c r="BB3" s="324"/>
      <c r="BC3" s="325"/>
      <c r="BD3" s="326"/>
      <c r="BE3" s="324"/>
      <c r="BF3" s="324"/>
      <c r="BG3" s="324"/>
      <c r="BH3" s="324"/>
      <c r="BI3" s="324"/>
      <c r="BJ3" s="324"/>
      <c r="BK3" s="325"/>
      <c r="BL3" s="326"/>
      <c r="BM3" s="324"/>
      <c r="BN3" s="324"/>
      <c r="BO3" s="324"/>
      <c r="BP3" s="324"/>
      <c r="BQ3" s="324"/>
      <c r="BR3" s="324"/>
      <c r="BS3" s="325"/>
      <c r="BT3" s="326"/>
      <c r="BU3" s="324"/>
      <c r="BV3" s="324"/>
      <c r="BW3" s="324"/>
      <c r="BX3" s="324"/>
      <c r="BY3" s="324"/>
      <c r="BZ3" s="324"/>
      <c r="CA3" s="325"/>
      <c r="CB3" s="326"/>
      <c r="CC3" s="324"/>
      <c r="CD3" s="324"/>
      <c r="CE3" s="324"/>
      <c r="CF3" s="324"/>
      <c r="CG3" s="324"/>
      <c r="CH3" s="324"/>
      <c r="CI3" s="325"/>
      <c r="CJ3" s="326"/>
      <c r="CK3" s="324"/>
      <c r="CL3" s="324"/>
      <c r="CM3" s="324"/>
      <c r="CN3" s="324"/>
      <c r="CO3" s="324"/>
      <c r="CP3" s="324"/>
      <c r="CQ3" s="325"/>
      <c r="CR3" s="326"/>
      <c r="CS3" s="324"/>
      <c r="CT3" s="324"/>
      <c r="CU3" s="324"/>
      <c r="CV3" s="324"/>
      <c r="CW3" s="324"/>
      <c r="CX3" s="324"/>
      <c r="CY3" s="325"/>
      <c r="CZ3" s="326"/>
      <c r="DA3" s="324"/>
      <c r="DB3" s="324"/>
      <c r="DC3" s="324"/>
      <c r="DD3" s="324"/>
      <c r="DE3" s="324"/>
      <c r="DF3" s="324"/>
      <c r="DG3" s="325"/>
      <c r="DH3" s="326"/>
      <c r="DI3" s="324"/>
      <c r="DJ3" s="324"/>
      <c r="DK3" s="324"/>
      <c r="DL3" s="324"/>
      <c r="DM3" s="324"/>
      <c r="DN3" s="324"/>
      <c r="DO3" s="325"/>
      <c r="DP3" s="326"/>
      <c r="DQ3" s="324"/>
      <c r="DR3" s="324"/>
      <c r="DS3" s="324"/>
      <c r="DT3" s="324"/>
      <c r="DU3" s="324"/>
      <c r="DV3" s="324"/>
      <c r="DW3" s="325"/>
      <c r="DX3" s="326"/>
      <c r="DY3" s="324"/>
      <c r="DZ3" s="324"/>
      <c r="EA3" s="324"/>
      <c r="EB3" s="324"/>
      <c r="EC3" s="324"/>
      <c r="ED3" s="324"/>
      <c r="EE3" s="325"/>
      <c r="EF3" s="326"/>
      <c r="EG3" s="324"/>
      <c r="EH3" s="324"/>
      <c r="EI3" s="324"/>
      <c r="EJ3" s="324"/>
      <c r="EK3" s="324"/>
      <c r="EL3" s="324"/>
      <c r="EM3" s="325"/>
      <c r="EN3" s="326"/>
      <c r="EO3" s="324"/>
      <c r="EP3" s="324"/>
      <c r="EQ3" s="324"/>
      <c r="ER3" s="324"/>
      <c r="ES3" s="324"/>
      <c r="ET3" s="324"/>
      <c r="EU3" s="325"/>
      <c r="EV3" s="326"/>
      <c r="EW3" s="324"/>
      <c r="EX3" s="324"/>
      <c r="EY3" s="324"/>
      <c r="EZ3" s="324"/>
      <c r="FA3" s="324"/>
      <c r="FB3" s="324"/>
      <c r="FC3" s="325"/>
      <c r="FD3" s="326"/>
      <c r="FE3" s="324"/>
      <c r="FF3" s="324"/>
      <c r="FG3" s="324"/>
      <c r="FH3" s="324"/>
      <c r="FI3" s="324"/>
      <c r="FJ3" s="324"/>
      <c r="FK3" s="325"/>
      <c r="FL3" s="326"/>
      <c r="FM3" s="324"/>
      <c r="FN3" s="324"/>
      <c r="FO3" s="324"/>
      <c r="FP3" s="324"/>
      <c r="FQ3" s="324"/>
      <c r="FR3" s="324"/>
      <c r="FS3" s="325"/>
      <c r="FT3" s="326"/>
      <c r="FU3" s="324"/>
      <c r="FV3" s="324"/>
      <c r="FW3" s="324"/>
      <c r="FX3" s="324"/>
      <c r="FY3" s="324"/>
      <c r="FZ3" s="324"/>
      <c r="GA3" s="325"/>
      <c r="GB3" s="326"/>
      <c r="GC3" s="324"/>
      <c r="GD3" s="324"/>
      <c r="GE3" s="324"/>
      <c r="GF3" s="324"/>
      <c r="GG3" s="324"/>
      <c r="GH3" s="324"/>
      <c r="GI3" s="325"/>
      <c r="GJ3" s="326"/>
      <c r="GK3" s="324"/>
      <c r="GL3" s="324"/>
      <c r="GM3" s="324"/>
      <c r="GN3" s="324"/>
      <c r="GO3" s="324"/>
      <c r="GP3" s="324"/>
      <c r="GQ3" s="325"/>
      <c r="GR3" s="326"/>
      <c r="GS3" s="324"/>
      <c r="GT3" s="324"/>
      <c r="GU3" s="324"/>
      <c r="GV3" s="324"/>
      <c r="GW3" s="324"/>
      <c r="GX3" s="324"/>
      <c r="GY3" s="325"/>
      <c r="GZ3" s="326"/>
      <c r="HA3" s="324"/>
      <c r="HB3" s="324"/>
      <c r="HC3" s="324"/>
      <c r="HD3" s="324"/>
      <c r="HE3" s="324"/>
      <c r="HF3" s="324"/>
      <c r="HG3" s="325"/>
      <c r="HH3" s="326"/>
      <c r="HI3" s="324"/>
      <c r="HJ3" s="324"/>
      <c r="HK3" s="324"/>
      <c r="HL3" s="324"/>
      <c r="HM3" s="324"/>
      <c r="HN3" s="324"/>
      <c r="HO3" s="325"/>
      <c r="HP3" s="326"/>
      <c r="HQ3" s="324"/>
      <c r="HR3" s="324"/>
      <c r="HS3" s="324"/>
      <c r="HT3" s="324"/>
      <c r="HU3" s="324"/>
      <c r="HV3" s="324"/>
      <c r="HW3" s="325"/>
      <c r="HX3" s="326"/>
      <c r="HY3" s="324"/>
      <c r="HZ3" s="324"/>
      <c r="IA3" s="324"/>
      <c r="IB3" s="324"/>
      <c r="IC3" s="324"/>
      <c r="ID3" s="324"/>
      <c r="IE3" s="325"/>
      <c r="IF3" s="326"/>
      <c r="IG3" s="324"/>
      <c r="IH3" s="324"/>
      <c r="II3" s="324"/>
      <c r="IJ3" s="324"/>
      <c r="IK3" s="324"/>
      <c r="IL3" s="324"/>
      <c r="IM3" s="325"/>
      <c r="IN3" s="326"/>
      <c r="IO3" s="324"/>
      <c r="IP3" s="324"/>
      <c r="IQ3" s="324"/>
      <c r="IR3" s="324"/>
      <c r="IS3" s="324"/>
      <c r="IT3" s="324"/>
      <c r="IU3" s="325"/>
    </row>
    <row r="4" spans="1:255" s="281" customFormat="1" ht="28.35" customHeight="1" x14ac:dyDescent="0.3">
      <c r="A4" s="316" t="s">
        <v>118</v>
      </c>
      <c r="B4" s="317"/>
      <c r="C4" s="317"/>
      <c r="D4" s="317"/>
      <c r="E4" s="317"/>
      <c r="F4" s="317"/>
      <c r="G4" s="317"/>
      <c r="H4" s="317"/>
      <c r="I4" s="317"/>
      <c r="J4" s="318"/>
      <c r="K4" s="284"/>
      <c r="L4" s="284"/>
      <c r="M4" s="284"/>
      <c r="N4" s="284"/>
      <c r="O4" s="286"/>
      <c r="P4" s="317"/>
      <c r="Q4" s="323"/>
      <c r="R4" s="323"/>
      <c r="S4" s="323"/>
      <c r="T4" s="323"/>
      <c r="U4" s="323"/>
      <c r="V4" s="323"/>
      <c r="W4" s="323"/>
      <c r="X4" s="317"/>
      <c r="Y4" s="324"/>
      <c r="Z4" s="324"/>
      <c r="AA4" s="324"/>
      <c r="AB4" s="324"/>
      <c r="AC4" s="324"/>
      <c r="AD4" s="324"/>
      <c r="AE4" s="325"/>
      <c r="AF4" s="326"/>
      <c r="AG4" s="324"/>
      <c r="AH4" s="324"/>
      <c r="AI4" s="324"/>
      <c r="AJ4" s="324"/>
      <c r="AK4" s="324"/>
      <c r="AL4" s="324"/>
      <c r="AM4" s="325"/>
      <c r="AN4" s="326"/>
      <c r="AO4" s="324"/>
      <c r="AP4" s="324"/>
      <c r="AQ4" s="324"/>
      <c r="AR4" s="324"/>
      <c r="AS4" s="324"/>
      <c r="AT4" s="324"/>
      <c r="AU4" s="325"/>
      <c r="AV4" s="326"/>
      <c r="AW4" s="324"/>
      <c r="AX4" s="324"/>
      <c r="AY4" s="324"/>
      <c r="AZ4" s="324"/>
      <c r="BA4" s="324"/>
      <c r="BB4" s="324"/>
      <c r="BC4" s="325"/>
      <c r="BD4" s="326"/>
      <c r="BE4" s="324"/>
      <c r="BF4" s="324"/>
      <c r="BG4" s="324"/>
      <c r="BH4" s="324"/>
      <c r="BI4" s="324"/>
      <c r="BJ4" s="324"/>
      <c r="BK4" s="325"/>
      <c r="BL4" s="326"/>
      <c r="BM4" s="324"/>
      <c r="BN4" s="324"/>
      <c r="BO4" s="324"/>
      <c r="BP4" s="324"/>
      <c r="BQ4" s="324"/>
      <c r="BR4" s="324"/>
      <c r="BS4" s="325"/>
      <c r="BT4" s="326"/>
      <c r="BU4" s="324"/>
      <c r="BV4" s="324"/>
      <c r="BW4" s="324"/>
      <c r="BX4" s="324"/>
      <c r="BY4" s="324"/>
      <c r="BZ4" s="324"/>
      <c r="CA4" s="325"/>
      <c r="CB4" s="326"/>
      <c r="CC4" s="324"/>
      <c r="CD4" s="324"/>
      <c r="CE4" s="324"/>
      <c r="CF4" s="324"/>
      <c r="CG4" s="324"/>
      <c r="CH4" s="324"/>
      <c r="CI4" s="325"/>
      <c r="CJ4" s="326"/>
      <c r="CK4" s="324"/>
      <c r="CL4" s="324"/>
      <c r="CM4" s="324"/>
      <c r="CN4" s="324"/>
      <c r="CO4" s="324"/>
      <c r="CP4" s="324"/>
      <c r="CQ4" s="325"/>
      <c r="CR4" s="326"/>
      <c r="CS4" s="324"/>
      <c r="CT4" s="324"/>
      <c r="CU4" s="324"/>
      <c r="CV4" s="324"/>
      <c r="CW4" s="324"/>
      <c r="CX4" s="324"/>
      <c r="CY4" s="325"/>
      <c r="CZ4" s="326"/>
      <c r="DA4" s="324"/>
      <c r="DB4" s="324"/>
      <c r="DC4" s="324"/>
      <c r="DD4" s="324"/>
      <c r="DE4" s="324"/>
      <c r="DF4" s="324"/>
      <c r="DG4" s="325"/>
      <c r="DH4" s="326"/>
      <c r="DI4" s="324"/>
      <c r="DJ4" s="324"/>
      <c r="DK4" s="324"/>
      <c r="DL4" s="324"/>
      <c r="DM4" s="324"/>
      <c r="DN4" s="324"/>
      <c r="DO4" s="325"/>
      <c r="DP4" s="326"/>
      <c r="DQ4" s="324"/>
      <c r="DR4" s="324"/>
      <c r="DS4" s="324"/>
      <c r="DT4" s="324"/>
      <c r="DU4" s="324"/>
      <c r="DV4" s="324"/>
      <c r="DW4" s="325"/>
      <c r="DX4" s="326"/>
      <c r="DY4" s="324"/>
      <c r="DZ4" s="324"/>
      <c r="EA4" s="324"/>
      <c r="EB4" s="324"/>
      <c r="EC4" s="324"/>
      <c r="ED4" s="324"/>
      <c r="EE4" s="325"/>
      <c r="EF4" s="326"/>
      <c r="EG4" s="324"/>
      <c r="EH4" s="324"/>
      <c r="EI4" s="324"/>
      <c r="EJ4" s="324"/>
      <c r="EK4" s="324"/>
      <c r="EL4" s="324"/>
      <c r="EM4" s="325"/>
      <c r="EN4" s="326"/>
      <c r="EO4" s="324"/>
      <c r="EP4" s="324"/>
      <c r="EQ4" s="324"/>
      <c r="ER4" s="324"/>
      <c r="ES4" s="324"/>
      <c r="ET4" s="324"/>
      <c r="EU4" s="325"/>
      <c r="EV4" s="326"/>
      <c r="EW4" s="324"/>
      <c r="EX4" s="324"/>
      <c r="EY4" s="324"/>
      <c r="EZ4" s="324"/>
      <c r="FA4" s="324"/>
      <c r="FB4" s="324"/>
      <c r="FC4" s="325"/>
      <c r="FD4" s="326"/>
      <c r="FE4" s="324"/>
      <c r="FF4" s="324"/>
      <c r="FG4" s="324"/>
      <c r="FH4" s="324"/>
      <c r="FI4" s="324"/>
      <c r="FJ4" s="324"/>
      <c r="FK4" s="325"/>
      <c r="FL4" s="326"/>
      <c r="FM4" s="324"/>
      <c r="FN4" s="324"/>
      <c r="FO4" s="324"/>
      <c r="FP4" s="324"/>
      <c r="FQ4" s="324"/>
      <c r="FR4" s="324"/>
      <c r="FS4" s="325"/>
      <c r="FT4" s="326"/>
      <c r="FU4" s="324"/>
      <c r="FV4" s="324"/>
      <c r="FW4" s="324"/>
      <c r="FX4" s="324"/>
      <c r="FY4" s="324"/>
      <c r="FZ4" s="324"/>
      <c r="GA4" s="325"/>
      <c r="GB4" s="326"/>
      <c r="GC4" s="324"/>
      <c r="GD4" s="324"/>
      <c r="GE4" s="324"/>
      <c r="GF4" s="324"/>
      <c r="GG4" s="324"/>
      <c r="GH4" s="324"/>
      <c r="GI4" s="325"/>
      <c r="GJ4" s="326"/>
      <c r="GK4" s="324"/>
      <c r="GL4" s="324"/>
      <c r="GM4" s="324"/>
      <c r="GN4" s="324"/>
      <c r="GO4" s="324"/>
      <c r="GP4" s="324"/>
      <c r="GQ4" s="325"/>
      <c r="GR4" s="326"/>
      <c r="GS4" s="324"/>
      <c r="GT4" s="324"/>
      <c r="GU4" s="324"/>
      <c r="GV4" s="324"/>
      <c r="GW4" s="324"/>
      <c r="GX4" s="324"/>
      <c r="GY4" s="325"/>
      <c r="GZ4" s="326"/>
      <c r="HA4" s="324"/>
      <c r="HB4" s="324"/>
      <c r="HC4" s="324"/>
      <c r="HD4" s="324"/>
      <c r="HE4" s="324"/>
      <c r="HF4" s="324"/>
      <c r="HG4" s="325"/>
      <c r="HH4" s="326"/>
      <c r="HI4" s="324"/>
      <c r="HJ4" s="324"/>
      <c r="HK4" s="324"/>
      <c r="HL4" s="324"/>
      <c r="HM4" s="324"/>
      <c r="HN4" s="324"/>
      <c r="HO4" s="325"/>
      <c r="HP4" s="326"/>
      <c r="HQ4" s="324"/>
      <c r="HR4" s="324"/>
      <c r="HS4" s="324"/>
      <c r="HT4" s="324"/>
      <c r="HU4" s="324"/>
      <c r="HV4" s="324"/>
      <c r="HW4" s="325"/>
      <c r="HX4" s="326"/>
      <c r="HY4" s="324"/>
      <c r="HZ4" s="324"/>
      <c r="IA4" s="324"/>
      <c r="IB4" s="324"/>
      <c r="IC4" s="324"/>
      <c r="ID4" s="324"/>
      <c r="IE4" s="325"/>
      <c r="IF4" s="326"/>
      <c r="IG4" s="324"/>
      <c r="IH4" s="324"/>
      <c r="II4" s="324"/>
      <c r="IJ4" s="324"/>
      <c r="IK4" s="324"/>
      <c r="IL4" s="324"/>
      <c r="IM4" s="325"/>
      <c r="IN4" s="326"/>
      <c r="IO4" s="324"/>
      <c r="IP4" s="324"/>
      <c r="IQ4" s="324"/>
      <c r="IR4" s="324"/>
      <c r="IS4" s="324"/>
      <c r="IT4" s="324"/>
      <c r="IU4" s="325"/>
    </row>
    <row r="5" spans="1:255" s="281" customFormat="1" ht="28.35" customHeight="1" x14ac:dyDescent="0.3">
      <c r="A5" s="319" t="s">
        <v>3</v>
      </c>
      <c r="B5" s="320"/>
      <c r="C5" s="320"/>
      <c r="D5" s="320"/>
      <c r="E5" s="320"/>
      <c r="F5" s="320"/>
      <c r="G5" s="320"/>
      <c r="H5" s="320"/>
      <c r="I5" s="320"/>
      <c r="J5" s="321"/>
      <c r="K5" s="284"/>
      <c r="L5" s="284"/>
      <c r="M5" s="284"/>
      <c r="N5" s="284"/>
      <c r="O5" s="286"/>
      <c r="P5" s="317"/>
      <c r="Q5" s="323"/>
      <c r="R5" s="323"/>
      <c r="S5" s="323"/>
      <c r="T5" s="323"/>
      <c r="U5" s="323"/>
      <c r="V5" s="323"/>
      <c r="W5" s="323"/>
      <c r="X5" s="317"/>
      <c r="Y5" s="324"/>
      <c r="Z5" s="324"/>
      <c r="AA5" s="324"/>
      <c r="AB5" s="324"/>
      <c r="AC5" s="324"/>
      <c r="AD5" s="324"/>
      <c r="AE5" s="325"/>
      <c r="AF5" s="326"/>
      <c r="AG5" s="324"/>
      <c r="AH5" s="324"/>
      <c r="AI5" s="324"/>
      <c r="AJ5" s="324"/>
      <c r="AK5" s="324"/>
      <c r="AL5" s="324"/>
      <c r="AM5" s="325"/>
      <c r="AN5" s="326"/>
      <c r="AO5" s="324"/>
      <c r="AP5" s="324"/>
      <c r="AQ5" s="324"/>
      <c r="AR5" s="324"/>
      <c r="AS5" s="324"/>
      <c r="AT5" s="324"/>
      <c r="AU5" s="325"/>
      <c r="AV5" s="326"/>
      <c r="AW5" s="324"/>
      <c r="AX5" s="324"/>
      <c r="AY5" s="324"/>
      <c r="AZ5" s="324"/>
      <c r="BA5" s="324"/>
      <c r="BB5" s="324"/>
      <c r="BC5" s="325"/>
      <c r="BD5" s="326"/>
      <c r="BE5" s="324"/>
      <c r="BF5" s="324"/>
      <c r="BG5" s="324"/>
      <c r="BH5" s="324"/>
      <c r="BI5" s="324"/>
      <c r="BJ5" s="324"/>
      <c r="BK5" s="325"/>
      <c r="BL5" s="326"/>
      <c r="BM5" s="324"/>
      <c r="BN5" s="324"/>
      <c r="BO5" s="324"/>
      <c r="BP5" s="324"/>
      <c r="BQ5" s="324"/>
      <c r="BR5" s="324"/>
      <c r="BS5" s="325"/>
      <c r="BT5" s="326"/>
      <c r="BU5" s="324"/>
      <c r="BV5" s="324"/>
      <c r="BW5" s="324"/>
      <c r="BX5" s="324"/>
      <c r="BY5" s="324"/>
      <c r="BZ5" s="324"/>
      <c r="CA5" s="325"/>
      <c r="CB5" s="326"/>
      <c r="CC5" s="324"/>
      <c r="CD5" s="324"/>
      <c r="CE5" s="324"/>
      <c r="CF5" s="324"/>
      <c r="CG5" s="324"/>
      <c r="CH5" s="324"/>
      <c r="CI5" s="325"/>
      <c r="CJ5" s="326"/>
      <c r="CK5" s="324"/>
      <c r="CL5" s="324"/>
      <c r="CM5" s="324"/>
      <c r="CN5" s="324"/>
      <c r="CO5" s="324"/>
      <c r="CP5" s="324"/>
      <c r="CQ5" s="325"/>
      <c r="CR5" s="326"/>
      <c r="CS5" s="324"/>
      <c r="CT5" s="324"/>
      <c r="CU5" s="324"/>
      <c r="CV5" s="324"/>
      <c r="CW5" s="324"/>
      <c r="CX5" s="324"/>
      <c r="CY5" s="325"/>
      <c r="CZ5" s="326"/>
      <c r="DA5" s="324"/>
      <c r="DB5" s="324"/>
      <c r="DC5" s="324"/>
      <c r="DD5" s="324"/>
      <c r="DE5" s="324"/>
      <c r="DF5" s="324"/>
      <c r="DG5" s="325"/>
      <c r="DH5" s="326"/>
      <c r="DI5" s="324"/>
      <c r="DJ5" s="324"/>
      <c r="DK5" s="324"/>
      <c r="DL5" s="324"/>
      <c r="DM5" s="324"/>
      <c r="DN5" s="324"/>
      <c r="DO5" s="325"/>
      <c r="DP5" s="326"/>
      <c r="DQ5" s="324"/>
      <c r="DR5" s="324"/>
      <c r="DS5" s="324"/>
      <c r="DT5" s="324"/>
      <c r="DU5" s="324"/>
      <c r="DV5" s="324"/>
      <c r="DW5" s="325"/>
      <c r="DX5" s="326"/>
      <c r="DY5" s="324"/>
      <c r="DZ5" s="324"/>
      <c r="EA5" s="324"/>
      <c r="EB5" s="324"/>
      <c r="EC5" s="324"/>
      <c r="ED5" s="324"/>
      <c r="EE5" s="325"/>
      <c r="EF5" s="326"/>
      <c r="EG5" s="324"/>
      <c r="EH5" s="324"/>
      <c r="EI5" s="324"/>
      <c r="EJ5" s="324"/>
      <c r="EK5" s="324"/>
      <c r="EL5" s="324"/>
      <c r="EM5" s="325"/>
      <c r="EN5" s="326"/>
      <c r="EO5" s="324"/>
      <c r="EP5" s="324"/>
      <c r="EQ5" s="324"/>
      <c r="ER5" s="324"/>
      <c r="ES5" s="324"/>
      <c r="ET5" s="324"/>
      <c r="EU5" s="325"/>
      <c r="EV5" s="326"/>
      <c r="EW5" s="324"/>
      <c r="EX5" s="324"/>
      <c r="EY5" s="324"/>
      <c r="EZ5" s="324"/>
      <c r="FA5" s="324"/>
      <c r="FB5" s="324"/>
      <c r="FC5" s="325"/>
      <c r="FD5" s="326"/>
      <c r="FE5" s="324"/>
      <c r="FF5" s="324"/>
      <c r="FG5" s="324"/>
      <c r="FH5" s="324"/>
      <c r="FI5" s="324"/>
      <c r="FJ5" s="324"/>
      <c r="FK5" s="325"/>
      <c r="FL5" s="326"/>
      <c r="FM5" s="324"/>
      <c r="FN5" s="324"/>
      <c r="FO5" s="324"/>
      <c r="FP5" s="324"/>
      <c r="FQ5" s="324"/>
      <c r="FR5" s="324"/>
      <c r="FS5" s="325"/>
      <c r="FT5" s="326"/>
      <c r="FU5" s="324"/>
      <c r="FV5" s="324"/>
      <c r="FW5" s="324"/>
      <c r="FX5" s="324"/>
      <c r="FY5" s="324"/>
      <c r="FZ5" s="324"/>
      <c r="GA5" s="325"/>
      <c r="GB5" s="326"/>
      <c r="GC5" s="324"/>
      <c r="GD5" s="324"/>
      <c r="GE5" s="324"/>
      <c r="GF5" s="324"/>
      <c r="GG5" s="324"/>
      <c r="GH5" s="324"/>
      <c r="GI5" s="325"/>
      <c r="GJ5" s="326"/>
      <c r="GK5" s="324"/>
      <c r="GL5" s="324"/>
      <c r="GM5" s="324"/>
      <c r="GN5" s="324"/>
      <c r="GO5" s="324"/>
      <c r="GP5" s="324"/>
      <c r="GQ5" s="325"/>
      <c r="GR5" s="326"/>
      <c r="GS5" s="324"/>
      <c r="GT5" s="324"/>
      <c r="GU5" s="324"/>
      <c r="GV5" s="324"/>
      <c r="GW5" s="324"/>
      <c r="GX5" s="324"/>
      <c r="GY5" s="325"/>
      <c r="GZ5" s="326"/>
      <c r="HA5" s="324"/>
      <c r="HB5" s="324"/>
      <c r="HC5" s="324"/>
      <c r="HD5" s="324"/>
      <c r="HE5" s="324"/>
      <c r="HF5" s="324"/>
      <c r="HG5" s="325"/>
      <c r="HH5" s="326"/>
      <c r="HI5" s="324"/>
      <c r="HJ5" s="324"/>
      <c r="HK5" s="324"/>
      <c r="HL5" s="324"/>
      <c r="HM5" s="324"/>
      <c r="HN5" s="324"/>
      <c r="HO5" s="325"/>
      <c r="HP5" s="326"/>
      <c r="HQ5" s="324"/>
      <c r="HR5" s="324"/>
      <c r="HS5" s="324"/>
      <c r="HT5" s="324"/>
      <c r="HU5" s="324"/>
      <c r="HV5" s="324"/>
      <c r="HW5" s="325"/>
      <c r="HX5" s="326"/>
      <c r="HY5" s="324"/>
      <c r="HZ5" s="324"/>
      <c r="IA5" s="324"/>
      <c r="IB5" s="324"/>
      <c r="IC5" s="324"/>
      <c r="ID5" s="324"/>
      <c r="IE5" s="325"/>
      <c r="IF5" s="326"/>
      <c r="IG5" s="324"/>
      <c r="IH5" s="324"/>
      <c r="II5" s="324"/>
      <c r="IJ5" s="324"/>
      <c r="IK5" s="324"/>
      <c r="IL5" s="324"/>
      <c r="IM5" s="325"/>
      <c r="IN5" s="326"/>
      <c r="IO5" s="324"/>
      <c r="IP5" s="324"/>
      <c r="IQ5" s="324"/>
      <c r="IR5" s="324"/>
      <c r="IS5" s="324"/>
      <c r="IT5" s="324"/>
      <c r="IU5" s="325"/>
    </row>
    <row r="6" spans="1:255" s="281" customFormat="1" ht="28.35" customHeight="1" thickBot="1" x14ac:dyDescent="0.35">
      <c r="A6" s="283"/>
      <c r="B6" s="327"/>
      <c r="C6" s="327"/>
      <c r="D6" s="327"/>
      <c r="E6" s="327"/>
      <c r="F6" s="327"/>
      <c r="G6" s="327"/>
      <c r="H6" s="327"/>
      <c r="I6" s="327"/>
      <c r="J6" s="328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</row>
    <row r="7" spans="1:255" x14ac:dyDescent="0.2">
      <c r="A7" s="223"/>
      <c r="B7" s="279"/>
      <c r="C7" s="280"/>
      <c r="D7" s="278"/>
      <c r="E7" s="278"/>
      <c r="F7" s="224"/>
      <c r="G7" s="223"/>
      <c r="H7" s="223"/>
      <c r="I7" s="223"/>
      <c r="J7" s="223"/>
      <c r="O7" s="287"/>
      <c r="P7" s="287"/>
      <c r="Q7" s="287"/>
      <c r="R7" s="287"/>
      <c r="S7" s="287"/>
      <c r="T7" s="287"/>
      <c r="U7" s="287"/>
      <c r="V7" s="287"/>
      <c r="W7" s="287"/>
    </row>
    <row r="8" spans="1:255" x14ac:dyDescent="0.2">
      <c r="A8" s="223"/>
      <c r="B8" s="279"/>
      <c r="C8" s="280"/>
      <c r="D8" s="278"/>
      <c r="E8" s="278"/>
      <c r="F8" s="224"/>
      <c r="G8" s="223"/>
      <c r="H8" s="223"/>
      <c r="I8" s="223"/>
      <c r="J8" s="223"/>
    </row>
    <row r="9" spans="1:255" x14ac:dyDescent="0.2">
      <c r="B9" s="279"/>
      <c r="D9" s="278"/>
      <c r="E9" s="278"/>
      <c r="G9" s="223"/>
      <c r="I9" s="223"/>
    </row>
    <row r="10" spans="1:255" s="225" customFormat="1" ht="20.25" x14ac:dyDescent="0.3">
      <c r="A10" s="275"/>
      <c r="B10" s="273" t="s">
        <v>139</v>
      </c>
      <c r="C10" s="272"/>
      <c r="D10" s="271"/>
      <c r="E10" s="271"/>
      <c r="F10" s="271"/>
      <c r="G10" s="234"/>
      <c r="H10" s="274">
        <f>'E S_FINANCIERA'!O41</f>
        <v>5956321</v>
      </c>
      <c r="I10" s="268"/>
      <c r="J10" s="268"/>
    </row>
    <row r="11" spans="1:255" s="225" customFormat="1" ht="20.25" x14ac:dyDescent="0.3">
      <c r="A11" s="275"/>
      <c r="B11" s="268"/>
      <c r="C11" s="268"/>
      <c r="D11" s="235"/>
      <c r="E11" s="235"/>
      <c r="F11" s="235"/>
      <c r="G11" s="268"/>
      <c r="H11" s="268"/>
      <c r="I11" s="268"/>
      <c r="J11" s="268"/>
    </row>
    <row r="12" spans="1:255" s="225" customFormat="1" ht="20.25" x14ac:dyDescent="0.3">
      <c r="A12" s="275"/>
      <c r="B12" s="277" t="s">
        <v>138</v>
      </c>
      <c r="C12" s="257"/>
      <c r="D12" s="252"/>
      <c r="E12" s="252"/>
      <c r="F12" s="252"/>
      <c r="G12" s="277"/>
      <c r="H12" s="276">
        <f>H14-H10</f>
        <v>-2641931</v>
      </c>
      <c r="I12" s="268"/>
      <c r="J12" s="268"/>
    </row>
    <row r="13" spans="1:255" s="225" customFormat="1" ht="20.25" x14ac:dyDescent="0.3">
      <c r="A13" s="275"/>
      <c r="B13" s="268"/>
      <c r="C13" s="268"/>
      <c r="D13" s="235"/>
      <c r="E13" s="235"/>
      <c r="F13" s="235"/>
      <c r="G13" s="268"/>
      <c r="H13" s="274"/>
      <c r="I13" s="268"/>
      <c r="J13" s="268"/>
    </row>
    <row r="14" spans="1:255" s="225" customFormat="1" ht="21" customHeight="1" thickBot="1" x14ac:dyDescent="0.35">
      <c r="A14" s="226"/>
      <c r="B14" s="273" t="s">
        <v>137</v>
      </c>
      <c r="C14" s="272"/>
      <c r="D14" s="271"/>
      <c r="E14" s="271"/>
      <c r="F14" s="271"/>
      <c r="G14" s="270"/>
      <c r="H14" s="269">
        <f>'E S_FINANCIERA'!M47</f>
        <v>3314390</v>
      </c>
      <c r="I14" s="268"/>
      <c r="J14" s="234"/>
      <c r="K14" s="267"/>
    </row>
    <row r="15" spans="1:255" s="225" customFormat="1" ht="13.5" customHeight="1" thickTop="1" x14ac:dyDescent="0.25">
      <c r="A15" s="226"/>
      <c r="B15" s="228"/>
      <c r="C15" s="265"/>
      <c r="D15" s="229"/>
      <c r="E15" s="229"/>
      <c r="F15" s="229"/>
      <c r="G15" s="228"/>
      <c r="H15" s="266"/>
      <c r="I15" s="265"/>
      <c r="J15" s="228"/>
    </row>
    <row r="16" spans="1:255" s="225" customFormat="1" ht="20.25" x14ac:dyDescent="0.3">
      <c r="A16" s="234"/>
      <c r="B16" s="228"/>
      <c r="C16" s="265"/>
      <c r="D16" s="229"/>
      <c r="E16" s="229"/>
      <c r="F16" s="229"/>
      <c r="G16" s="228"/>
      <c r="H16" s="228"/>
      <c r="I16" s="228"/>
      <c r="J16" s="228"/>
    </row>
    <row r="17" spans="1:10" s="225" customFormat="1" ht="20.25" x14ac:dyDescent="0.3">
      <c r="A17" s="234"/>
      <c r="B17" s="226"/>
      <c r="C17" s="264"/>
      <c r="D17" s="227"/>
      <c r="E17" s="227"/>
      <c r="F17" s="227"/>
      <c r="G17" s="226"/>
      <c r="H17" s="226"/>
      <c r="I17" s="226"/>
      <c r="J17" s="226"/>
    </row>
    <row r="18" spans="1:10" s="225" customFormat="1" ht="20.25" x14ac:dyDescent="0.3">
      <c r="A18" s="234"/>
      <c r="B18" s="238" t="s">
        <v>136</v>
      </c>
      <c r="C18" s="257" t="s">
        <v>117</v>
      </c>
      <c r="D18" s="263">
        <v>44196</v>
      </c>
      <c r="E18" s="257"/>
      <c r="F18" s="263">
        <v>43830</v>
      </c>
      <c r="G18" s="262"/>
      <c r="H18" s="257" t="s">
        <v>135</v>
      </c>
      <c r="I18" s="234"/>
      <c r="J18" s="234"/>
    </row>
    <row r="19" spans="1:10" s="225" customFormat="1" ht="20.25" x14ac:dyDescent="0.3">
      <c r="A19" s="234"/>
      <c r="B19" s="234"/>
      <c r="C19" s="257"/>
      <c r="D19" s="235"/>
      <c r="E19" s="235"/>
      <c r="F19" s="235"/>
      <c r="G19" s="234"/>
      <c r="H19" s="234"/>
      <c r="I19" s="234"/>
      <c r="J19" s="234"/>
    </row>
    <row r="20" spans="1:10" s="225" customFormat="1" ht="20.25" x14ac:dyDescent="0.3">
      <c r="A20" s="238"/>
      <c r="B20" s="240" t="s">
        <v>134</v>
      </c>
      <c r="C20" s="254"/>
      <c r="D20" s="241"/>
      <c r="E20" s="241"/>
      <c r="F20" s="241"/>
      <c r="G20" s="240"/>
      <c r="H20" s="234"/>
      <c r="I20" s="238"/>
      <c r="J20" s="238"/>
    </row>
    <row r="21" spans="1:10" ht="20.25" x14ac:dyDescent="0.3">
      <c r="A21" s="234"/>
      <c r="B21" s="234"/>
      <c r="C21" s="257"/>
      <c r="D21" s="235"/>
      <c r="E21" s="261"/>
      <c r="F21" s="235"/>
      <c r="G21" s="234"/>
      <c r="H21" s="243"/>
      <c r="I21" s="234"/>
      <c r="J21" s="234"/>
    </row>
    <row r="22" spans="1:10" s="225" customFormat="1" ht="20.25" x14ac:dyDescent="0.3">
      <c r="A22" s="250">
        <v>3109</v>
      </c>
      <c r="B22" s="250" t="s">
        <v>47</v>
      </c>
      <c r="C22" s="249">
        <v>27</v>
      </c>
      <c r="D22" s="245">
        <v>2800573</v>
      </c>
      <c r="E22" s="244"/>
      <c r="F22" s="245">
        <v>2493990</v>
      </c>
      <c r="G22" s="244"/>
      <c r="H22" s="243">
        <f>IF(D22&gt;F22,D22-F22,0)</f>
        <v>306583</v>
      </c>
      <c r="I22" s="248"/>
      <c r="J22" s="248"/>
    </row>
    <row r="23" spans="1:10" s="225" customFormat="1" ht="20.25" x14ac:dyDescent="0.3">
      <c r="A23" s="238"/>
      <c r="B23" s="240"/>
      <c r="C23" s="254"/>
      <c r="D23" s="241"/>
      <c r="E23" s="241"/>
      <c r="F23" s="241"/>
      <c r="G23" s="240"/>
      <c r="H23" s="234"/>
      <c r="I23" s="238"/>
      <c r="J23" s="238"/>
    </row>
    <row r="24" spans="1:10" s="225" customFormat="1" ht="20.25" x14ac:dyDescent="0.3">
      <c r="A24" s="238"/>
      <c r="B24" s="240" t="s">
        <v>133</v>
      </c>
      <c r="C24" s="254"/>
      <c r="D24" s="241"/>
      <c r="E24" s="241"/>
      <c r="F24" s="241"/>
      <c r="G24" s="240"/>
      <c r="H24" s="260">
        <f>SUM(H22:H23)</f>
        <v>306583</v>
      </c>
      <c r="I24" s="238"/>
      <c r="J24" s="238"/>
    </row>
    <row r="25" spans="1:10" s="225" customFormat="1" ht="20.25" x14ac:dyDescent="0.3">
      <c r="A25" s="238"/>
      <c r="B25" s="240"/>
      <c r="C25" s="254"/>
      <c r="D25" s="241"/>
      <c r="E25" s="241"/>
      <c r="F25" s="241"/>
      <c r="G25" s="240"/>
      <c r="H25" s="234"/>
      <c r="I25" s="238"/>
      <c r="J25" s="238"/>
    </row>
    <row r="26" spans="1:10" s="225" customFormat="1" ht="20.25" x14ac:dyDescent="0.3">
      <c r="A26" s="238"/>
      <c r="B26" s="240" t="s">
        <v>132</v>
      </c>
      <c r="C26" s="254"/>
      <c r="D26" s="241"/>
      <c r="E26" s="241"/>
      <c r="F26" s="241"/>
      <c r="G26" s="240"/>
      <c r="H26" s="234"/>
      <c r="I26" s="238"/>
      <c r="J26" s="238"/>
    </row>
    <row r="27" spans="1:10" ht="20.25" x14ac:dyDescent="0.3">
      <c r="A27" s="234"/>
      <c r="B27" s="234"/>
      <c r="C27" s="257"/>
      <c r="D27" s="235"/>
      <c r="E27" s="235"/>
      <c r="F27" s="235"/>
      <c r="G27" s="234"/>
      <c r="H27" s="234"/>
      <c r="I27" s="234"/>
      <c r="J27" s="234"/>
    </row>
    <row r="28" spans="1:10" s="225" customFormat="1" ht="20.25" x14ac:dyDescent="0.3">
      <c r="A28" s="250">
        <v>3110</v>
      </c>
      <c r="B28" s="250" t="s">
        <v>49</v>
      </c>
      <c r="C28" s="249">
        <v>27</v>
      </c>
      <c r="D28" s="245">
        <f>'E S_FINANCIERA'!M45</f>
        <v>-2641931</v>
      </c>
      <c r="E28" s="244"/>
      <c r="F28" s="245">
        <f>'E S_FINANCIERA'!O45</f>
        <v>306583</v>
      </c>
      <c r="G28" s="244"/>
      <c r="H28" s="243">
        <f>IF(D28&lt;F28,F28-D28,0)</f>
        <v>2948514</v>
      </c>
      <c r="I28" s="248"/>
      <c r="J28" s="248"/>
    </row>
    <row r="29" spans="1:10" s="225" customFormat="1" ht="20.25" x14ac:dyDescent="0.3">
      <c r="A29" s="250"/>
      <c r="B29" s="250"/>
      <c r="C29" s="259"/>
      <c r="D29" s="245"/>
      <c r="E29" s="245"/>
      <c r="F29" s="245"/>
      <c r="G29" s="245"/>
      <c r="H29" s="243"/>
      <c r="I29" s="258"/>
      <c r="J29" s="258"/>
    </row>
    <row r="30" spans="1:10" s="225" customFormat="1" ht="20.25" x14ac:dyDescent="0.3">
      <c r="A30" s="238"/>
      <c r="B30" s="240" t="s">
        <v>131</v>
      </c>
      <c r="C30" s="254"/>
      <c r="D30" s="241"/>
      <c r="E30" s="241"/>
      <c r="F30" s="241"/>
      <c r="G30" s="240"/>
      <c r="H30" s="239">
        <f>SUM(H28:H29)</f>
        <v>2948514</v>
      </c>
      <c r="I30" s="238"/>
      <c r="J30" s="238"/>
    </row>
    <row r="31" spans="1:10" ht="20.25" x14ac:dyDescent="0.3">
      <c r="A31" s="234"/>
      <c r="B31" s="234"/>
      <c r="C31" s="257"/>
      <c r="D31" s="235"/>
      <c r="E31" s="235"/>
      <c r="F31" s="235"/>
      <c r="G31" s="234"/>
      <c r="H31" s="234"/>
      <c r="I31" s="234"/>
      <c r="J31" s="234"/>
    </row>
    <row r="32" spans="1:10" x14ac:dyDescent="0.2">
      <c r="A32" s="223"/>
      <c r="B32" s="223"/>
      <c r="C32" s="256"/>
      <c r="D32" s="224"/>
      <c r="E32" s="224"/>
      <c r="F32" s="224"/>
      <c r="G32" s="223"/>
      <c r="H32" s="255"/>
      <c r="I32" s="223"/>
      <c r="J32" s="223"/>
    </row>
    <row r="33" spans="1:24" ht="20.25" x14ac:dyDescent="0.3">
      <c r="A33" s="234"/>
      <c r="B33" s="240" t="s">
        <v>130</v>
      </c>
      <c r="C33" s="254"/>
      <c r="D33" s="235"/>
      <c r="E33" s="235"/>
      <c r="F33" s="234"/>
      <c r="G33" s="234"/>
      <c r="H33" s="243"/>
      <c r="I33" s="235"/>
      <c r="J33" s="234"/>
      <c r="K33" s="224"/>
      <c r="L33" s="223"/>
      <c r="M33" s="223"/>
      <c r="N33" s="224"/>
      <c r="O33" s="224"/>
      <c r="P33" s="223"/>
      <c r="Q33" s="223"/>
      <c r="R33" s="224"/>
      <c r="S33" s="224"/>
      <c r="T33" s="223"/>
      <c r="U33" s="223"/>
      <c r="V33" s="224"/>
      <c r="W33" s="224"/>
      <c r="X33" s="223"/>
    </row>
    <row r="34" spans="1:24" s="251" customFormat="1" ht="20.25" x14ac:dyDescent="0.3">
      <c r="A34" s="247"/>
      <c r="B34" s="253"/>
      <c r="C34" s="252"/>
      <c r="D34" s="235"/>
      <c r="E34" s="235"/>
      <c r="F34" s="234"/>
      <c r="G34" s="234"/>
      <c r="H34" s="235"/>
      <c r="I34" s="235"/>
      <c r="J34" s="234"/>
      <c r="K34" s="224"/>
      <c r="L34" s="223"/>
      <c r="M34" s="223"/>
      <c r="N34" s="224"/>
      <c r="O34" s="224"/>
      <c r="P34" s="223"/>
      <c r="Q34" s="223"/>
      <c r="R34" s="224"/>
      <c r="S34" s="224"/>
      <c r="T34" s="223"/>
      <c r="U34" s="223"/>
      <c r="V34" s="224"/>
      <c r="W34" s="224"/>
      <c r="X34" s="223"/>
    </row>
    <row r="35" spans="1:24" s="225" customFormat="1" ht="20.25" x14ac:dyDescent="0.3">
      <c r="A35" s="250">
        <v>3105</v>
      </c>
      <c r="B35" s="250" t="s">
        <v>46</v>
      </c>
      <c r="C35" s="249"/>
      <c r="D35" s="245">
        <f>'E S_FINANCIERA'!M43</f>
        <v>3155748</v>
      </c>
      <c r="E35" s="244"/>
      <c r="F35" s="245">
        <f>'E S_FINANCIERA'!O43</f>
        <v>3155748</v>
      </c>
      <c r="G35" s="244"/>
      <c r="H35" s="243">
        <f>D35-F35</f>
        <v>0</v>
      </c>
      <c r="I35" s="248"/>
      <c r="J35" s="248"/>
    </row>
    <row r="36" spans="1:24" s="225" customFormat="1" ht="20.25" x14ac:dyDescent="0.3">
      <c r="A36" s="250">
        <v>3110</v>
      </c>
      <c r="B36" s="250" t="s">
        <v>49</v>
      </c>
      <c r="C36" s="249"/>
      <c r="D36" s="245">
        <f>'E S_FINANCIERA'!M45</f>
        <v>-2641931</v>
      </c>
      <c r="E36" s="244"/>
      <c r="F36" s="245">
        <f>'E S_FINANCIERA'!O45</f>
        <v>306583</v>
      </c>
      <c r="G36" s="244"/>
      <c r="H36" s="243">
        <v>0</v>
      </c>
      <c r="I36" s="248"/>
      <c r="J36" s="248"/>
    </row>
    <row r="37" spans="1:24" ht="20.25" x14ac:dyDescent="0.3">
      <c r="A37" s="247"/>
      <c r="B37" s="234"/>
      <c r="C37" s="246"/>
      <c r="D37" s="245"/>
      <c r="E37" s="241"/>
      <c r="F37" s="245"/>
      <c r="G37" s="244"/>
      <c r="H37" s="243"/>
      <c r="I37" s="235"/>
      <c r="J37" s="234"/>
      <c r="K37" s="224"/>
      <c r="L37" s="223"/>
      <c r="M37" s="223"/>
      <c r="N37" s="224"/>
      <c r="O37" s="224"/>
      <c r="P37" s="223"/>
      <c r="Q37" s="223"/>
      <c r="R37" s="224"/>
      <c r="S37" s="224"/>
      <c r="T37" s="223"/>
      <c r="U37" s="223"/>
      <c r="V37" s="224"/>
      <c r="W37" s="224"/>
      <c r="X37" s="223"/>
    </row>
    <row r="38" spans="1:24" s="225" customFormat="1" ht="20.25" x14ac:dyDescent="0.3">
      <c r="A38" s="238"/>
      <c r="B38" s="240" t="s">
        <v>129</v>
      </c>
      <c r="C38" s="242"/>
      <c r="D38" s="241"/>
      <c r="E38" s="241"/>
      <c r="F38" s="241"/>
      <c r="G38" s="240"/>
      <c r="H38" s="239">
        <v>0</v>
      </c>
      <c r="I38" s="238"/>
      <c r="J38" s="238"/>
    </row>
    <row r="39" spans="1:24" ht="20.25" x14ac:dyDescent="0.3">
      <c r="A39" s="236"/>
      <c r="B39" s="234"/>
      <c r="C39" s="237"/>
      <c r="D39" s="235"/>
      <c r="E39" s="235"/>
      <c r="F39" s="234"/>
      <c r="G39" s="234"/>
      <c r="H39" s="235"/>
      <c r="I39" s="235"/>
      <c r="J39" s="234"/>
      <c r="K39" s="224"/>
      <c r="L39" s="223"/>
      <c r="M39" s="223"/>
      <c r="N39" s="224"/>
      <c r="O39" s="224"/>
      <c r="P39" s="223"/>
      <c r="Q39" s="223"/>
      <c r="R39" s="224"/>
      <c r="S39" s="224"/>
      <c r="T39" s="223"/>
      <c r="U39" s="223"/>
      <c r="V39" s="224"/>
      <c r="W39" s="224"/>
      <c r="X39" s="223"/>
    </row>
    <row r="40" spans="1:24" ht="20.25" x14ac:dyDescent="0.3">
      <c r="A40" s="236"/>
      <c r="B40" s="234"/>
      <c r="C40" s="237"/>
      <c r="D40" s="235"/>
      <c r="E40" s="235"/>
      <c r="F40" s="234"/>
      <c r="G40" s="234"/>
      <c r="H40" s="235"/>
      <c r="I40" s="235"/>
      <c r="J40" s="234"/>
      <c r="K40" s="224"/>
      <c r="L40" s="223"/>
      <c r="M40" s="223"/>
      <c r="N40" s="224"/>
      <c r="O40" s="224"/>
      <c r="P40" s="223"/>
      <c r="Q40" s="223"/>
      <c r="R40" s="224"/>
      <c r="S40" s="224"/>
      <c r="T40" s="223"/>
      <c r="U40" s="223"/>
      <c r="V40" s="224"/>
      <c r="W40" s="224"/>
      <c r="X40" s="223"/>
    </row>
    <row r="41" spans="1:24" ht="20.25" x14ac:dyDescent="0.3">
      <c r="A41" s="236"/>
      <c r="B41" s="234"/>
      <c r="C41" s="237"/>
      <c r="D41" s="235"/>
      <c r="E41" s="235"/>
      <c r="F41" s="234"/>
      <c r="G41" s="234"/>
      <c r="H41" s="235"/>
      <c r="I41" s="235"/>
      <c r="J41" s="234"/>
      <c r="K41" s="224"/>
      <c r="L41" s="223"/>
      <c r="M41" s="223"/>
      <c r="N41" s="224"/>
      <c r="O41" s="224"/>
      <c r="P41" s="223"/>
      <c r="Q41" s="223"/>
      <c r="R41" s="224"/>
      <c r="S41" s="224"/>
      <c r="T41" s="223"/>
      <c r="U41" s="223"/>
      <c r="V41" s="224"/>
      <c r="W41" s="224"/>
      <c r="X41" s="223"/>
    </row>
    <row r="42" spans="1:24" ht="20.25" x14ac:dyDescent="0.3">
      <c r="A42" s="236"/>
      <c r="B42" s="234"/>
      <c r="C42" s="237"/>
      <c r="D42" s="235"/>
      <c r="E42" s="235"/>
      <c r="F42" s="234"/>
      <c r="G42" s="234"/>
      <c r="H42" s="235"/>
      <c r="I42" s="235"/>
      <c r="J42" s="234"/>
      <c r="K42" s="224"/>
      <c r="L42" s="223"/>
      <c r="M42" s="223"/>
      <c r="N42" s="224"/>
      <c r="O42" s="224"/>
      <c r="P42" s="223"/>
      <c r="Q42" s="223"/>
      <c r="R42" s="224"/>
      <c r="S42" s="224"/>
      <c r="T42" s="223"/>
      <c r="U42" s="223"/>
      <c r="V42" s="224"/>
      <c r="W42" s="224"/>
      <c r="X42" s="223"/>
    </row>
    <row r="43" spans="1:24" ht="20.25" x14ac:dyDescent="0.3">
      <c r="A43" s="236"/>
      <c r="B43" s="234"/>
      <c r="C43" s="237"/>
      <c r="D43" s="235"/>
      <c r="E43" s="235"/>
      <c r="F43" s="234"/>
      <c r="G43" s="234"/>
      <c r="H43" s="235"/>
      <c r="I43" s="235"/>
      <c r="J43" s="234"/>
      <c r="K43" s="224"/>
      <c r="L43" s="223"/>
      <c r="M43" s="223"/>
      <c r="N43" s="224"/>
      <c r="O43" s="224"/>
      <c r="P43" s="223"/>
      <c r="Q43" s="223"/>
      <c r="R43" s="224"/>
      <c r="S43" s="224"/>
      <c r="T43" s="223"/>
      <c r="U43" s="223"/>
      <c r="V43" s="224"/>
      <c r="W43" s="224"/>
      <c r="X43" s="223"/>
    </row>
    <row r="44" spans="1:24" ht="20.25" x14ac:dyDescent="0.3">
      <c r="A44" s="236"/>
      <c r="B44" s="234"/>
      <c r="C44" s="235"/>
      <c r="D44" s="235"/>
      <c r="E44" s="235"/>
      <c r="F44" s="234"/>
      <c r="G44" s="234"/>
      <c r="H44" s="235"/>
      <c r="I44" s="235"/>
      <c r="J44" s="234"/>
      <c r="K44" s="224"/>
      <c r="L44" s="223"/>
      <c r="M44" s="223"/>
      <c r="N44" s="224"/>
      <c r="O44" s="224"/>
      <c r="P44" s="223"/>
      <c r="Q44" s="223"/>
      <c r="R44" s="224"/>
      <c r="S44" s="224"/>
      <c r="T44" s="223"/>
      <c r="U44" s="223"/>
      <c r="V44" s="224"/>
      <c r="W44" s="224"/>
      <c r="X44" s="223"/>
    </row>
    <row r="45" spans="1:24" ht="20.25" x14ac:dyDescent="0.3">
      <c r="A45" s="236"/>
      <c r="B45" s="234"/>
      <c r="C45" s="235"/>
      <c r="D45" s="235"/>
      <c r="E45" s="235"/>
      <c r="F45" s="234"/>
      <c r="G45" s="234"/>
      <c r="H45" s="235"/>
      <c r="I45" s="235"/>
      <c r="J45" s="234"/>
      <c r="K45" s="224"/>
      <c r="L45" s="223"/>
      <c r="M45" s="233"/>
      <c r="N45" s="224"/>
      <c r="O45" s="224"/>
      <c r="P45" s="223"/>
      <c r="Q45" s="223"/>
      <c r="R45" s="224"/>
      <c r="S45" s="224"/>
      <c r="T45" s="223"/>
      <c r="U45" s="223"/>
      <c r="V45" s="224"/>
      <c r="W45" s="224"/>
      <c r="X45" s="223"/>
    </row>
    <row r="46" spans="1:24" s="225" customFormat="1" ht="20.25" x14ac:dyDescent="0.3">
      <c r="A46" s="329" t="s">
        <v>99</v>
      </c>
      <c r="B46" s="329"/>
      <c r="C46" s="232"/>
      <c r="D46" s="330" t="s">
        <v>102</v>
      </c>
      <c r="E46" s="329"/>
      <c r="F46" s="329"/>
      <c r="G46" s="329"/>
      <c r="H46" s="329"/>
      <c r="I46" s="329"/>
      <c r="J46" s="329"/>
      <c r="K46" s="227"/>
      <c r="L46" s="226"/>
      <c r="M46" s="226"/>
      <c r="N46" s="227"/>
      <c r="O46" s="227"/>
      <c r="P46" s="226"/>
      <c r="Q46" s="226"/>
      <c r="R46" s="227"/>
      <c r="S46" s="227"/>
      <c r="T46" s="226"/>
      <c r="U46" s="226"/>
      <c r="V46" s="227"/>
      <c r="W46" s="227"/>
      <c r="X46" s="226"/>
    </row>
    <row r="47" spans="1:24" s="225" customFormat="1" ht="18" x14ac:dyDescent="0.25">
      <c r="A47" s="322" t="s">
        <v>100</v>
      </c>
      <c r="B47" s="322"/>
      <c r="C47" s="231"/>
      <c r="D47" s="331" t="s">
        <v>64</v>
      </c>
      <c r="E47" s="331"/>
      <c r="F47" s="331"/>
      <c r="G47" s="331"/>
      <c r="H47" s="331"/>
      <c r="I47" s="331"/>
      <c r="J47" s="331"/>
      <c r="K47" s="227"/>
      <c r="L47" s="226"/>
      <c r="M47" s="226"/>
      <c r="N47" s="227"/>
      <c r="O47" s="227"/>
      <c r="P47" s="226"/>
      <c r="Q47" s="226"/>
      <c r="R47" s="227"/>
      <c r="S47" s="227"/>
      <c r="T47" s="226"/>
      <c r="U47" s="226"/>
      <c r="V47" s="227"/>
      <c r="W47" s="227"/>
      <c r="X47" s="226"/>
    </row>
    <row r="48" spans="1:24" s="225" customFormat="1" ht="18" x14ac:dyDescent="0.25">
      <c r="A48" s="322" t="s">
        <v>101</v>
      </c>
      <c r="B48" s="322"/>
      <c r="C48" s="231"/>
      <c r="D48" s="322" t="s">
        <v>66</v>
      </c>
      <c r="E48" s="322"/>
      <c r="F48" s="322"/>
      <c r="G48" s="322"/>
      <c r="H48" s="322"/>
      <c r="I48" s="322"/>
      <c r="J48" s="322"/>
      <c r="K48" s="227"/>
      <c r="L48" s="226"/>
      <c r="M48" s="226"/>
      <c r="N48" s="227"/>
      <c r="O48" s="227"/>
      <c r="P48" s="226"/>
      <c r="Q48" s="226"/>
      <c r="R48" s="227"/>
      <c r="S48" s="227"/>
      <c r="T48" s="226"/>
      <c r="U48" s="226"/>
      <c r="V48" s="227"/>
      <c r="W48" s="227"/>
      <c r="X48" s="226"/>
    </row>
    <row r="49" spans="1:24" s="225" customFormat="1" ht="15" x14ac:dyDescent="0.2">
      <c r="B49" s="226"/>
      <c r="C49" s="227"/>
      <c r="D49" s="227"/>
      <c r="E49" s="227"/>
      <c r="F49" s="226"/>
      <c r="G49" s="226"/>
      <c r="H49" s="227"/>
      <c r="I49" s="227"/>
      <c r="J49" s="226"/>
      <c r="K49" s="227"/>
      <c r="L49" s="226"/>
      <c r="M49" s="226"/>
      <c r="N49" s="227"/>
      <c r="O49" s="227"/>
      <c r="P49" s="226"/>
      <c r="Q49" s="226"/>
      <c r="R49" s="227"/>
      <c r="S49" s="227"/>
      <c r="T49" s="226"/>
      <c r="U49" s="226"/>
      <c r="V49" s="227"/>
      <c r="W49" s="227"/>
      <c r="X49" s="226"/>
    </row>
    <row r="50" spans="1:24" s="225" customFormat="1" ht="15" x14ac:dyDescent="0.2">
      <c r="B50" s="226"/>
      <c r="C50" s="227"/>
      <c r="D50" s="227"/>
      <c r="E50" s="227"/>
      <c r="F50" s="226"/>
      <c r="G50" s="226"/>
      <c r="H50" s="227"/>
      <c r="I50" s="227"/>
      <c r="J50" s="226"/>
      <c r="K50" s="227"/>
      <c r="L50" s="226"/>
      <c r="M50" s="226"/>
      <c r="N50" s="227"/>
      <c r="O50" s="227"/>
      <c r="P50" s="226"/>
      <c r="Q50" s="226"/>
      <c r="R50" s="227"/>
      <c r="S50" s="227"/>
      <c r="T50" s="226"/>
      <c r="U50" s="226"/>
      <c r="V50" s="227"/>
      <c r="W50" s="227"/>
      <c r="X50" s="226"/>
    </row>
    <row r="51" spans="1:24" s="225" customFormat="1" ht="15" x14ac:dyDescent="0.2">
      <c r="B51" s="226"/>
      <c r="C51" s="227"/>
      <c r="D51" s="227"/>
      <c r="E51" s="227"/>
      <c r="F51" s="226"/>
      <c r="G51" s="226"/>
      <c r="H51" s="227"/>
      <c r="I51" s="227"/>
      <c r="J51" s="226"/>
      <c r="K51" s="227"/>
      <c r="L51" s="226"/>
      <c r="M51" s="226"/>
      <c r="N51" s="227"/>
      <c r="O51" s="227"/>
      <c r="P51" s="226"/>
      <c r="Q51" s="226"/>
      <c r="R51" s="227"/>
      <c r="S51" s="227"/>
      <c r="T51" s="226"/>
      <c r="U51" s="226"/>
      <c r="V51" s="227"/>
      <c r="W51" s="227"/>
      <c r="X51" s="226"/>
    </row>
    <row r="52" spans="1:24" s="225" customFormat="1" ht="15" x14ac:dyDescent="0.2">
      <c r="B52" s="226"/>
      <c r="C52" s="227"/>
      <c r="D52" s="227"/>
      <c r="E52" s="227"/>
      <c r="F52" s="226"/>
      <c r="G52" s="226"/>
      <c r="H52" s="227"/>
      <c r="I52" s="227"/>
      <c r="J52" s="226"/>
      <c r="K52" s="227"/>
      <c r="L52" s="226"/>
      <c r="M52" s="226"/>
      <c r="N52" s="227"/>
      <c r="O52" s="227"/>
      <c r="P52" s="226"/>
      <c r="Q52" s="226"/>
      <c r="R52" s="227"/>
      <c r="S52" s="227"/>
      <c r="T52" s="226"/>
      <c r="U52" s="226"/>
      <c r="V52" s="227"/>
      <c r="W52" s="227"/>
      <c r="X52" s="226"/>
    </row>
    <row r="53" spans="1:24" s="225" customFormat="1" ht="15" x14ac:dyDescent="0.2">
      <c r="B53" s="226"/>
      <c r="C53" s="227"/>
      <c r="D53" s="227"/>
      <c r="E53" s="227"/>
      <c r="F53" s="226"/>
      <c r="G53" s="226"/>
      <c r="H53" s="227"/>
      <c r="I53" s="227"/>
      <c r="J53" s="226"/>
      <c r="K53" s="227"/>
      <c r="L53" s="226"/>
      <c r="M53" s="226"/>
      <c r="N53" s="227"/>
      <c r="O53" s="227"/>
      <c r="P53" s="226"/>
      <c r="Q53" s="226"/>
      <c r="R53" s="227"/>
      <c r="S53" s="227"/>
      <c r="T53" s="226"/>
      <c r="U53" s="226"/>
      <c r="V53" s="227"/>
      <c r="W53" s="227"/>
      <c r="X53" s="226"/>
    </row>
    <row r="54" spans="1:24" s="225" customFormat="1" ht="20.25" x14ac:dyDescent="0.3">
      <c r="A54" s="312" t="s">
        <v>62</v>
      </c>
      <c r="B54" s="312"/>
      <c r="C54" s="312"/>
      <c r="D54" s="312"/>
      <c r="E54" s="312"/>
      <c r="F54" s="312"/>
      <c r="G54" s="312"/>
      <c r="H54" s="312"/>
      <c r="I54" s="312"/>
      <c r="J54" s="312"/>
      <c r="K54" s="227"/>
      <c r="L54" s="226"/>
      <c r="M54" s="226"/>
      <c r="N54" s="227"/>
      <c r="O54" s="227"/>
      <c r="P54" s="226"/>
      <c r="Q54" s="226"/>
      <c r="R54" s="227"/>
      <c r="S54" s="227"/>
      <c r="T54" s="226"/>
      <c r="U54" s="226"/>
      <c r="V54" s="227"/>
      <c r="W54" s="227"/>
      <c r="X54" s="226"/>
    </row>
    <row r="55" spans="1:24" s="225" customFormat="1" ht="18" x14ac:dyDescent="0.25">
      <c r="A55" s="313" t="s">
        <v>63</v>
      </c>
      <c r="B55" s="313"/>
      <c r="C55" s="313"/>
      <c r="D55" s="313"/>
      <c r="E55" s="313"/>
      <c r="F55" s="313"/>
      <c r="G55" s="313"/>
      <c r="H55" s="313"/>
      <c r="I55" s="313"/>
      <c r="J55" s="313"/>
      <c r="K55" s="227"/>
      <c r="L55" s="226"/>
      <c r="M55" s="226"/>
      <c r="N55" s="227"/>
      <c r="O55" s="227"/>
      <c r="P55" s="226"/>
      <c r="Q55" s="226"/>
      <c r="R55" s="227"/>
      <c r="S55" s="227"/>
      <c r="T55" s="226"/>
      <c r="U55" s="226"/>
      <c r="V55" s="227"/>
      <c r="W55" s="227"/>
      <c r="X55" s="226"/>
    </row>
    <row r="56" spans="1:24" s="225" customFormat="1" ht="18" x14ac:dyDescent="0.25">
      <c r="A56" s="313" t="s">
        <v>128</v>
      </c>
      <c r="B56" s="313"/>
      <c r="C56" s="313"/>
      <c r="D56" s="313"/>
      <c r="E56" s="313"/>
      <c r="F56" s="313"/>
      <c r="G56" s="313"/>
      <c r="H56" s="313"/>
      <c r="I56" s="313"/>
      <c r="J56" s="313"/>
      <c r="K56" s="227"/>
      <c r="L56" s="226"/>
      <c r="M56" s="226"/>
      <c r="N56" s="227"/>
      <c r="O56" s="227"/>
      <c r="P56" s="226"/>
      <c r="Q56" s="226"/>
      <c r="R56" s="227"/>
      <c r="S56" s="227"/>
      <c r="T56" s="226"/>
      <c r="U56" s="226"/>
      <c r="V56" s="227"/>
      <c r="W56" s="227"/>
      <c r="X56" s="226"/>
    </row>
    <row r="57" spans="1:24" s="225" customFormat="1" ht="20.25" customHeight="1" x14ac:dyDescent="0.25">
      <c r="A57" s="313" t="s">
        <v>127</v>
      </c>
      <c r="B57" s="313"/>
      <c r="C57" s="313"/>
      <c r="D57" s="313"/>
      <c r="E57" s="313"/>
      <c r="F57" s="313"/>
      <c r="G57" s="313"/>
      <c r="H57" s="313"/>
      <c r="I57" s="313"/>
      <c r="J57" s="313"/>
      <c r="K57" s="227"/>
      <c r="L57" s="226"/>
      <c r="M57" s="226"/>
      <c r="N57" s="227"/>
      <c r="O57" s="227"/>
      <c r="P57" s="226"/>
      <c r="Q57" s="226"/>
      <c r="R57" s="227"/>
      <c r="S57" s="227"/>
      <c r="T57" s="226"/>
      <c r="U57" s="226"/>
      <c r="V57" s="227"/>
      <c r="W57" s="227"/>
      <c r="X57" s="226"/>
    </row>
    <row r="58" spans="1:24" s="225" customFormat="1" ht="18" x14ac:dyDescent="0.25">
      <c r="A58" s="230"/>
      <c r="B58" s="322"/>
      <c r="C58" s="322"/>
      <c r="D58" s="322"/>
      <c r="E58" s="322"/>
      <c r="F58" s="322"/>
      <c r="G58" s="322"/>
      <c r="H58" s="322"/>
      <c r="I58" s="229"/>
      <c r="J58" s="228"/>
      <c r="K58" s="227"/>
      <c r="L58" s="226"/>
      <c r="M58" s="226"/>
      <c r="N58" s="227"/>
      <c r="O58" s="227"/>
      <c r="P58" s="226"/>
      <c r="Q58" s="226"/>
      <c r="R58" s="227"/>
      <c r="S58" s="227"/>
      <c r="T58" s="226"/>
      <c r="U58" s="226"/>
      <c r="V58" s="227"/>
      <c r="W58" s="227"/>
      <c r="X58" s="226"/>
    </row>
    <row r="59" spans="1:24" s="225" customFormat="1" ht="18" x14ac:dyDescent="0.25">
      <c r="B59" s="322"/>
      <c r="C59" s="322"/>
      <c r="D59" s="322"/>
      <c r="E59" s="322"/>
      <c r="F59" s="322"/>
      <c r="G59" s="322"/>
      <c r="H59" s="322"/>
      <c r="I59" s="227"/>
      <c r="J59" s="226"/>
      <c r="K59" s="227"/>
      <c r="L59" s="226"/>
      <c r="M59" s="226"/>
      <c r="N59" s="227"/>
      <c r="O59" s="227"/>
      <c r="P59" s="226"/>
      <c r="Q59" s="226"/>
      <c r="R59" s="227"/>
      <c r="S59" s="227"/>
      <c r="T59" s="226"/>
      <c r="U59" s="226"/>
      <c r="V59" s="227"/>
      <c r="W59" s="227"/>
      <c r="X59" s="226"/>
    </row>
    <row r="60" spans="1:24" s="225" customFormat="1" ht="15" x14ac:dyDescent="0.2">
      <c r="B60" s="226"/>
      <c r="C60" s="227"/>
      <c r="D60" s="227"/>
      <c r="E60" s="227"/>
      <c r="F60" s="226"/>
      <c r="G60" s="226"/>
      <c r="H60" s="227"/>
      <c r="I60" s="227"/>
      <c r="J60" s="226"/>
      <c r="K60" s="227"/>
      <c r="L60" s="226"/>
      <c r="M60" s="226"/>
      <c r="N60" s="227"/>
      <c r="O60" s="227"/>
      <c r="P60" s="226"/>
      <c r="Q60" s="226"/>
      <c r="R60" s="227"/>
      <c r="S60" s="227"/>
      <c r="T60" s="226"/>
      <c r="U60" s="226"/>
      <c r="V60" s="227"/>
      <c r="W60" s="227"/>
      <c r="X60" s="226"/>
    </row>
    <row r="61" spans="1:24" x14ac:dyDescent="0.2">
      <c r="B61" s="223"/>
      <c r="C61" s="224"/>
      <c r="D61" s="224"/>
      <c r="E61" s="224"/>
      <c r="F61" s="223"/>
      <c r="G61" s="223"/>
      <c r="H61" s="224"/>
      <c r="I61" s="224"/>
      <c r="J61" s="223"/>
      <c r="K61" s="224"/>
      <c r="L61" s="223"/>
      <c r="M61" s="223"/>
      <c r="N61" s="224"/>
      <c r="O61" s="224"/>
      <c r="P61" s="223"/>
      <c r="Q61" s="223"/>
      <c r="R61" s="224"/>
      <c r="S61" s="224"/>
      <c r="T61" s="223"/>
      <c r="U61" s="223"/>
      <c r="V61" s="224"/>
      <c r="W61" s="224"/>
      <c r="X61" s="223"/>
    </row>
    <row r="62" spans="1:24" x14ac:dyDescent="0.2">
      <c r="B62" s="223"/>
      <c r="C62" s="224"/>
      <c r="D62" s="224"/>
      <c r="E62" s="224"/>
      <c r="F62" s="223"/>
      <c r="G62" s="223"/>
      <c r="H62" s="224"/>
      <c r="I62" s="224"/>
      <c r="J62" s="223"/>
      <c r="K62" s="224"/>
      <c r="L62" s="223"/>
      <c r="M62" s="223"/>
      <c r="N62" s="224"/>
      <c r="O62" s="224"/>
      <c r="P62" s="223"/>
      <c r="Q62" s="223"/>
      <c r="R62" s="224"/>
      <c r="S62" s="224"/>
      <c r="T62" s="223"/>
      <c r="U62" s="223"/>
      <c r="V62" s="224"/>
      <c r="W62" s="224"/>
      <c r="X62" s="223"/>
    </row>
    <row r="63" spans="1:24" x14ac:dyDescent="0.2">
      <c r="B63" s="223"/>
      <c r="C63" s="224"/>
      <c r="D63" s="224"/>
      <c r="E63" s="224"/>
      <c r="F63" s="223"/>
      <c r="G63" s="223"/>
      <c r="H63" s="224"/>
      <c r="I63" s="224"/>
      <c r="J63" s="223"/>
      <c r="K63" s="224"/>
      <c r="L63" s="223"/>
      <c r="M63" s="223"/>
      <c r="N63" s="224"/>
      <c r="O63" s="224"/>
      <c r="P63" s="223"/>
      <c r="Q63" s="223"/>
      <c r="R63" s="224"/>
      <c r="S63" s="224"/>
      <c r="T63" s="223"/>
      <c r="U63" s="223"/>
      <c r="V63" s="224"/>
      <c r="W63" s="224"/>
      <c r="X63" s="223"/>
    </row>
    <row r="64" spans="1:24" x14ac:dyDescent="0.2">
      <c r="B64" s="223"/>
      <c r="C64" s="224"/>
      <c r="D64" s="224"/>
      <c r="E64" s="224"/>
      <c r="F64" s="223"/>
      <c r="G64" s="223"/>
      <c r="H64" s="224"/>
      <c r="I64" s="224"/>
      <c r="J64" s="223"/>
      <c r="K64" s="224"/>
      <c r="L64" s="223"/>
      <c r="M64" s="223"/>
      <c r="N64" s="224"/>
      <c r="O64" s="224"/>
      <c r="P64" s="223"/>
      <c r="Q64" s="223"/>
      <c r="R64" s="224"/>
      <c r="S64" s="224"/>
      <c r="T64" s="223"/>
      <c r="U64" s="223"/>
      <c r="V64" s="224"/>
      <c r="W64" s="224"/>
      <c r="X64" s="223"/>
    </row>
    <row r="65" spans="2:24" x14ac:dyDescent="0.2">
      <c r="B65" s="223"/>
      <c r="C65" s="224"/>
      <c r="D65" s="224"/>
      <c r="E65" s="224"/>
      <c r="F65" s="223"/>
      <c r="G65" s="223"/>
      <c r="H65" s="224"/>
      <c r="I65" s="224"/>
      <c r="J65" s="223"/>
      <c r="K65" s="224"/>
      <c r="L65" s="223"/>
      <c r="M65" s="223"/>
      <c r="N65" s="224"/>
      <c r="O65" s="224"/>
      <c r="P65" s="223"/>
      <c r="Q65" s="223"/>
      <c r="R65" s="224"/>
      <c r="S65" s="224"/>
      <c r="T65" s="223"/>
      <c r="U65" s="223"/>
      <c r="V65" s="224"/>
      <c r="W65" s="224"/>
      <c r="X65" s="223"/>
    </row>
    <row r="66" spans="2:24" x14ac:dyDescent="0.2">
      <c r="B66" s="223"/>
      <c r="C66" s="224"/>
      <c r="D66" s="224"/>
      <c r="E66" s="224"/>
      <c r="F66" s="223"/>
      <c r="G66" s="223"/>
      <c r="H66" s="224"/>
      <c r="I66" s="224"/>
      <c r="J66" s="223"/>
      <c r="K66" s="224"/>
      <c r="L66" s="223"/>
      <c r="M66" s="223"/>
      <c r="N66" s="224"/>
      <c r="O66" s="224"/>
      <c r="P66" s="223"/>
      <c r="Q66" s="223"/>
      <c r="R66" s="224"/>
      <c r="S66" s="224"/>
      <c r="T66" s="223"/>
      <c r="U66" s="223"/>
      <c r="V66" s="224"/>
      <c r="W66" s="224"/>
      <c r="X66" s="223"/>
    </row>
    <row r="67" spans="2:24" x14ac:dyDescent="0.2">
      <c r="B67" s="223"/>
      <c r="C67" s="224"/>
      <c r="D67" s="224"/>
      <c r="E67" s="224"/>
      <c r="F67" s="223"/>
      <c r="G67" s="223"/>
      <c r="H67" s="224"/>
      <c r="I67" s="224"/>
      <c r="J67" s="223"/>
      <c r="K67" s="224"/>
      <c r="L67" s="223"/>
      <c r="M67" s="223"/>
      <c r="N67" s="224"/>
      <c r="O67" s="224"/>
      <c r="P67" s="223"/>
      <c r="Q67" s="223"/>
      <c r="R67" s="224"/>
      <c r="S67" s="224"/>
      <c r="T67" s="223"/>
      <c r="U67" s="223"/>
      <c r="V67" s="224"/>
      <c r="W67" s="224"/>
      <c r="X67" s="223"/>
    </row>
    <row r="68" spans="2:24" x14ac:dyDescent="0.2">
      <c r="B68" s="223"/>
      <c r="C68" s="224"/>
      <c r="D68" s="224"/>
      <c r="E68" s="224"/>
      <c r="F68" s="223"/>
      <c r="G68" s="223"/>
      <c r="H68" s="224"/>
      <c r="I68" s="224"/>
      <c r="J68" s="223"/>
      <c r="K68" s="224"/>
      <c r="L68" s="223"/>
      <c r="M68" s="223"/>
      <c r="N68" s="224"/>
      <c r="O68" s="224"/>
      <c r="P68" s="223"/>
      <c r="Q68" s="223"/>
      <c r="R68" s="224"/>
      <c r="S68" s="224"/>
      <c r="T68" s="223"/>
      <c r="U68" s="223"/>
      <c r="V68" s="224"/>
      <c r="W68" s="224"/>
      <c r="X68" s="223"/>
    </row>
    <row r="69" spans="2:24" x14ac:dyDescent="0.2">
      <c r="B69" s="223"/>
      <c r="C69" s="224"/>
      <c r="D69" s="224"/>
      <c r="E69" s="224"/>
      <c r="F69" s="223"/>
      <c r="G69" s="223"/>
      <c r="H69" s="224"/>
      <c r="I69" s="224"/>
      <c r="J69" s="223"/>
      <c r="K69" s="224"/>
      <c r="L69" s="223"/>
      <c r="M69" s="223"/>
      <c r="N69" s="224"/>
      <c r="O69" s="224"/>
      <c r="P69" s="223"/>
      <c r="Q69" s="223"/>
      <c r="R69" s="224"/>
      <c r="S69" s="224"/>
      <c r="T69" s="223"/>
      <c r="U69" s="223"/>
      <c r="V69" s="224"/>
      <c r="W69" s="224"/>
      <c r="X69" s="223"/>
    </row>
    <row r="70" spans="2:24" x14ac:dyDescent="0.2">
      <c r="B70" s="223"/>
      <c r="C70" s="224"/>
      <c r="D70" s="224"/>
      <c r="E70" s="224"/>
      <c r="F70" s="223"/>
      <c r="G70" s="223"/>
      <c r="H70" s="224"/>
      <c r="I70" s="224"/>
      <c r="J70" s="223"/>
      <c r="K70" s="224"/>
      <c r="L70" s="223"/>
      <c r="M70" s="223"/>
      <c r="N70" s="224"/>
      <c r="O70" s="224"/>
      <c r="P70" s="223"/>
      <c r="Q70" s="223"/>
      <c r="R70" s="224"/>
      <c r="S70" s="224"/>
      <c r="T70" s="223"/>
      <c r="U70" s="223"/>
      <c r="V70" s="224"/>
      <c r="W70" s="224"/>
      <c r="X70" s="223"/>
    </row>
  </sheetData>
  <sheetProtection algorithmName="SHA-512" hashValue="Mqescojj/1MsKiD9b7DridwG/bzJEmUGgg8gTl6xA6GuM3QO2IoJWqexuEfUwlXl6vqh5tVPV75X6gUZmHXwLg==" saltValue="SDjESLoUoYqMoWf3eCveQw==" spinCount="100000" sheet="1" objects="1" scenarios="1"/>
  <mergeCells count="108">
    <mergeCell ref="B58:H58"/>
    <mergeCell ref="B59:H59"/>
    <mergeCell ref="IN5:IU5"/>
    <mergeCell ref="B6:J6"/>
    <mergeCell ref="A46:B46"/>
    <mergeCell ref="D46:J46"/>
    <mergeCell ref="D47:J47"/>
    <mergeCell ref="GZ5:HG5"/>
    <mergeCell ref="HH5:HO5"/>
    <mergeCell ref="HP5:HW5"/>
    <mergeCell ref="HX5:IE5"/>
    <mergeCell ref="IF5:IM5"/>
    <mergeCell ref="D48:J48"/>
    <mergeCell ref="FD5:FK5"/>
    <mergeCell ref="FL5:FS5"/>
    <mergeCell ref="FT5:GA5"/>
    <mergeCell ref="GB5:GI5"/>
    <mergeCell ref="GJ5:GQ5"/>
    <mergeCell ref="GR5:GY5"/>
    <mergeCell ref="CJ5:CQ5"/>
    <mergeCell ref="CR5:CY5"/>
    <mergeCell ref="CZ5:DG5"/>
    <mergeCell ref="DH5:DO5"/>
    <mergeCell ref="DP5:DW5"/>
    <mergeCell ref="DX5:EE5"/>
    <mergeCell ref="EF5:EM5"/>
    <mergeCell ref="EN5:EU5"/>
    <mergeCell ref="EV5:FC5"/>
    <mergeCell ref="P5:W5"/>
    <mergeCell ref="X5:AE5"/>
    <mergeCell ref="AF5:AM5"/>
    <mergeCell ref="AN5:AU5"/>
    <mergeCell ref="AV5:BC5"/>
    <mergeCell ref="BD5:BK5"/>
    <mergeCell ref="BL5:BS5"/>
    <mergeCell ref="BT5:CA5"/>
    <mergeCell ref="CB5:CI5"/>
    <mergeCell ref="GB4:GI4"/>
    <mergeCell ref="GJ4:GQ4"/>
    <mergeCell ref="GR4:GY4"/>
    <mergeCell ref="GZ4:HG4"/>
    <mergeCell ref="HH4:HO4"/>
    <mergeCell ref="HP4:HW4"/>
    <mergeCell ref="HX4:IE4"/>
    <mergeCell ref="IF4:IM4"/>
    <mergeCell ref="IN4:IU4"/>
    <mergeCell ref="HX3:IE3"/>
    <mergeCell ref="IF3:IM3"/>
    <mergeCell ref="IN3:IU3"/>
    <mergeCell ref="P4:W4"/>
    <mergeCell ref="X4:AE4"/>
    <mergeCell ref="AF4:AM4"/>
    <mergeCell ref="AN4:AU4"/>
    <mergeCell ref="AV4:BC4"/>
    <mergeCell ref="BD4:BK4"/>
    <mergeCell ref="BL4:BS4"/>
    <mergeCell ref="BT4:CA4"/>
    <mergeCell ref="CB4:CI4"/>
    <mergeCell ref="CJ4:CQ4"/>
    <mergeCell ref="CR4:CY4"/>
    <mergeCell ref="CZ4:DG4"/>
    <mergeCell ref="DH4:DO4"/>
    <mergeCell ref="DP4:DW4"/>
    <mergeCell ref="DX4:EE4"/>
    <mergeCell ref="EF4:EM4"/>
    <mergeCell ref="EN4:EU4"/>
    <mergeCell ref="EV4:FC4"/>
    <mergeCell ref="FD4:FK4"/>
    <mergeCell ref="FL4:FS4"/>
    <mergeCell ref="FT4:GA4"/>
    <mergeCell ref="FD3:FK3"/>
    <mergeCell ref="FL3:FS3"/>
    <mergeCell ref="FT3:GA3"/>
    <mergeCell ref="GB3:GI3"/>
    <mergeCell ref="GJ3:GQ3"/>
    <mergeCell ref="GR3:GY3"/>
    <mergeCell ref="GZ3:HG3"/>
    <mergeCell ref="HH3:HO3"/>
    <mergeCell ref="HP3:HW3"/>
    <mergeCell ref="CJ3:CQ3"/>
    <mergeCell ref="CR3:CY3"/>
    <mergeCell ref="CZ3:DG3"/>
    <mergeCell ref="DH3:DO3"/>
    <mergeCell ref="DP3:DW3"/>
    <mergeCell ref="DX3:EE3"/>
    <mergeCell ref="EF3:EM3"/>
    <mergeCell ref="EN3:EU3"/>
    <mergeCell ref="EV3:FC3"/>
    <mergeCell ref="P3:W3"/>
    <mergeCell ref="X3:AE3"/>
    <mergeCell ref="AF3:AM3"/>
    <mergeCell ref="AN3:AU3"/>
    <mergeCell ref="AV3:BC3"/>
    <mergeCell ref="BD3:BK3"/>
    <mergeCell ref="BL3:BS3"/>
    <mergeCell ref="BT3:CA3"/>
    <mergeCell ref="CB3:CI3"/>
    <mergeCell ref="A54:J54"/>
    <mergeCell ref="A56:J56"/>
    <mergeCell ref="A57:J57"/>
    <mergeCell ref="B1:J1"/>
    <mergeCell ref="A2:J2"/>
    <mergeCell ref="A3:J3"/>
    <mergeCell ref="A4:J4"/>
    <mergeCell ref="A5:J5"/>
    <mergeCell ref="A55:J55"/>
    <mergeCell ref="A47:B47"/>
    <mergeCell ref="A48:B48"/>
  </mergeCells>
  <printOptions horizontalCentered="1"/>
  <pageMargins left="0.49" right="0.43" top="0.62992125984251968" bottom="0.78740157480314965" header="0.51181102362204722" footer="0.51181102362204722"/>
  <pageSetup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 S_FINANCIERA</vt:lpstr>
      <vt:lpstr>E RESULTADOS</vt:lpstr>
      <vt:lpstr>ESTCAMBIOS</vt:lpstr>
      <vt:lpstr>'E RESULTADOS'!Área_de_impresión</vt:lpstr>
      <vt:lpstr>'E S_FINANCIERA'!Área_de_impresión</vt:lpstr>
      <vt:lpstr>ESTCAMBIOS!Área_de_impresión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2021-02-18T16:41:17Z</dcterms:modified>
</cp:coreProperties>
</file>