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4750B3B4-5F1D-47EF-96C4-F0CA06B8A2BF}" xr6:coauthVersionLast="36" xr6:coauthVersionMax="36" xr10:uidLastSave="{00000000-0000-0000-0000-000000000000}"/>
  <bookViews>
    <workbookView xWindow="0" yWindow="0" windowWidth="21570" windowHeight="7980" xr2:uid="{B46BFE09-704B-41B4-BE74-9D802FFE0C17}"/>
  </bookViews>
  <sheets>
    <sheet name="E S_FINANCIERA" sheetId="1" r:id="rId1"/>
    <sheet name="E RESULTADOS" sheetId="2" r:id="rId2"/>
  </sheets>
  <definedNames>
    <definedName name="_xlnm._FilterDatabase" localSheetId="1" hidden="1">'E RESULTADOS'!$A$2:$J$60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1">'E RESULTADOS'!$A$1:$H$67</definedName>
    <definedName name="_xlnm.Print_Area" localSheetId="0">'E S_FINANCIERA'!$A$1:$Q$63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D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E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G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I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orge" localSheetId="0">#REF!</definedName>
    <definedName name="jorge">#REF!</definedName>
    <definedName name="JUDI" localSheetId="0">#REF!</definedName>
    <definedName name="JUDI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>#REF!</definedName>
    <definedName name="KJ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N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 localSheetId="0">#REF!</definedName>
    <definedName name="pino">#REF!</definedName>
    <definedName name="PLANTAS_Y_DUCTOS">#REF!</definedName>
    <definedName name="PO">#REF!</definedName>
    <definedName name="PP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RR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J">#REF!</definedName>
    <definedName name="UTILIDAD_O_PERDIDA_DE_EJERCICIOS_ANTERIORES">#REF!</definedName>
    <definedName name="VALORIZACIONES">#REF!</definedName>
    <definedName name="VIGENCIA_ANTERIOR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8" i="2" l="1"/>
  <c r="H58" i="2" s="1"/>
  <c r="G57" i="2"/>
  <c r="G56" i="2"/>
  <c r="H56" i="2" s="1"/>
  <c r="F54" i="2"/>
  <c r="G52" i="2"/>
  <c r="H52" i="2" s="1"/>
  <c r="G51" i="2"/>
  <c r="H51" i="2" s="1"/>
  <c r="F48" i="2"/>
  <c r="G42" i="2"/>
  <c r="H42" i="2" s="1"/>
  <c r="G41" i="2"/>
  <c r="H41" i="2" s="1"/>
  <c r="F38" i="2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F28" i="2"/>
  <c r="G20" i="2"/>
  <c r="H20" i="2" s="1"/>
  <c r="F17" i="2"/>
  <c r="D17" i="2"/>
  <c r="G15" i="2"/>
  <c r="H15" i="2" s="1"/>
  <c r="G14" i="2"/>
  <c r="H14" i="2" s="1"/>
  <c r="G13" i="2"/>
  <c r="H13" i="2" s="1"/>
  <c r="D10" i="2"/>
  <c r="E2081" i="1"/>
  <c r="E1533" i="1"/>
  <c r="E1526" i="1"/>
  <c r="P55" i="1"/>
  <c r="Q55" i="1" s="1"/>
  <c r="G55" i="1"/>
  <c r="H55" i="1" s="1"/>
  <c r="P54" i="1"/>
  <c r="G54" i="1"/>
  <c r="H54" i="1" s="1"/>
  <c r="P53" i="1"/>
  <c r="Q53" i="1" s="1"/>
  <c r="M52" i="1"/>
  <c r="G53" i="1"/>
  <c r="H53" i="1" s="1"/>
  <c r="O52" i="1"/>
  <c r="F52" i="1"/>
  <c r="D52" i="1"/>
  <c r="G47" i="1"/>
  <c r="H47" i="1" s="1"/>
  <c r="Q46" i="1"/>
  <c r="P46" i="1"/>
  <c r="G46" i="1"/>
  <c r="H46" i="1" s="1"/>
  <c r="P45" i="1"/>
  <c r="Q45" i="1" s="1"/>
  <c r="P44" i="1"/>
  <c r="Q44" i="1" s="1"/>
  <c r="F44" i="1"/>
  <c r="D44" i="1"/>
  <c r="G44" i="1" s="1"/>
  <c r="H44" i="1" s="1"/>
  <c r="O42" i="1"/>
  <c r="O48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G35" i="1"/>
  <c r="P34" i="1"/>
  <c r="Q34" i="1" s="1"/>
  <c r="F33" i="1"/>
  <c r="M29" i="1"/>
  <c r="G30" i="1"/>
  <c r="H30" i="1" s="1"/>
  <c r="O29" i="1"/>
  <c r="D27" i="1"/>
  <c r="G27" i="1" s="1"/>
  <c r="H27" i="1" s="1"/>
  <c r="F27" i="1"/>
  <c r="P26" i="1"/>
  <c r="Q26" i="1" s="1"/>
  <c r="G25" i="1"/>
  <c r="H25" i="1" s="1"/>
  <c r="O24" i="1"/>
  <c r="G24" i="1"/>
  <c r="H24" i="1" s="1"/>
  <c r="G23" i="1"/>
  <c r="H23" i="1" s="1"/>
  <c r="P22" i="1"/>
  <c r="Q22" i="1" s="1"/>
  <c r="F21" i="1"/>
  <c r="D21" i="1"/>
  <c r="G21" i="1" s="1"/>
  <c r="H21" i="1" s="1"/>
  <c r="P20" i="1"/>
  <c r="Q20" i="1" s="1"/>
  <c r="P19" i="1"/>
  <c r="Q19" i="1" s="1"/>
  <c r="D17" i="1"/>
  <c r="P18" i="1"/>
  <c r="Q18" i="1" s="1"/>
  <c r="P17" i="1"/>
  <c r="Q17" i="1" s="1"/>
  <c r="F17" i="1"/>
  <c r="P16" i="1"/>
  <c r="Q16" i="1" s="1"/>
  <c r="P15" i="1"/>
  <c r="Q15" i="1" s="1"/>
  <c r="G15" i="1"/>
  <c r="H15" i="1" s="1"/>
  <c r="G14" i="1"/>
  <c r="O12" i="1"/>
  <c r="M12" i="1"/>
  <c r="P12" i="1" s="1"/>
  <c r="Q12" i="1" s="1"/>
  <c r="F12" i="1"/>
  <c r="F26" i="2" l="1"/>
  <c r="D48" i="2"/>
  <c r="G48" i="2" s="1"/>
  <c r="H48" i="2" s="1"/>
  <c r="G44" i="2"/>
  <c r="D28" i="2"/>
  <c r="G30" i="2"/>
  <c r="H30" i="2" s="1"/>
  <c r="D38" i="2"/>
  <c r="G38" i="2" s="1"/>
  <c r="H38" i="2" s="1"/>
  <c r="D54" i="2"/>
  <c r="G54" i="2" s="1"/>
  <c r="H54" i="2" s="1"/>
  <c r="G24" i="2"/>
  <c r="H24" i="2" s="1"/>
  <c r="G19" i="2"/>
  <c r="H19" i="2" s="1"/>
  <c r="F10" i="2"/>
  <c r="G10" i="2" s="1"/>
  <c r="H10" i="2" s="1"/>
  <c r="D22" i="2"/>
  <c r="G17" i="2"/>
  <c r="H17" i="2" s="1"/>
  <c r="G40" i="2"/>
  <c r="H40" i="2" s="1"/>
  <c r="G50" i="2"/>
  <c r="G12" i="2"/>
  <c r="H12" i="2" s="1"/>
  <c r="P29" i="1"/>
  <c r="Q29" i="1" s="1"/>
  <c r="O10" i="1"/>
  <c r="O38" i="1" s="1"/>
  <c r="O50" i="1" s="1"/>
  <c r="F32" i="1"/>
  <c r="G17" i="1"/>
  <c r="F10" i="1"/>
  <c r="F50" i="1" s="1"/>
  <c r="G19" i="1"/>
  <c r="D12" i="1"/>
  <c r="G29" i="1"/>
  <c r="H29" i="1" s="1"/>
  <c r="D33" i="1"/>
  <c r="P32" i="1"/>
  <c r="Q32" i="1" s="1"/>
  <c r="M24" i="1"/>
  <c r="M42" i="1"/>
  <c r="G28" i="2" l="1"/>
  <c r="H28" i="2" s="1"/>
  <c r="D26" i="2"/>
  <c r="G26" i="2"/>
  <c r="H26" i="2" s="1"/>
  <c r="F22" i="2"/>
  <c r="F46" i="2" s="1"/>
  <c r="F60" i="2" s="1"/>
  <c r="D46" i="2"/>
  <c r="P42" i="1"/>
  <c r="Q42" i="1" s="1"/>
  <c r="M48" i="1"/>
  <c r="P48" i="1" s="1"/>
  <c r="Q48" i="1" s="1"/>
  <c r="P24" i="1"/>
  <c r="Q24" i="1" s="1"/>
  <c r="M10" i="1"/>
  <c r="G33" i="1"/>
  <c r="H33" i="1" s="1"/>
  <c r="D32" i="1"/>
  <c r="G32" i="1" s="1"/>
  <c r="H32" i="1" s="1"/>
  <c r="G12" i="1"/>
  <c r="H12" i="1" s="1"/>
  <c r="D10" i="1"/>
  <c r="G22" i="2" l="1"/>
  <c r="H22" i="2" s="1"/>
  <c r="D60" i="2"/>
  <c r="G60" i="2" s="1"/>
  <c r="H60" i="2" s="1"/>
  <c r="G46" i="2"/>
  <c r="H46" i="2" s="1"/>
  <c r="G10" i="1"/>
  <c r="H10" i="1" s="1"/>
  <c r="D50" i="1"/>
  <c r="G50" i="1" s="1"/>
  <c r="H50" i="1" s="1"/>
  <c r="M38" i="1"/>
  <c r="P10" i="1"/>
  <c r="Q10" i="1" s="1"/>
  <c r="P38" i="1" l="1"/>
  <c r="Q38" i="1" s="1"/>
  <c r="M50" i="1"/>
  <c r="P50" i="1" s="1"/>
  <c r="Q50" i="1" s="1"/>
</calcChain>
</file>

<file path=xl/sharedStrings.xml><?xml version="1.0" encoding="utf-8"?>
<sst xmlns="http://schemas.openxmlformats.org/spreadsheetml/2006/main" count="127" uniqueCount="109">
  <si>
    <t>BOGOTA DISTRITO CAPITAL</t>
  </si>
  <si>
    <t>UNIDAD ADMINISTRATIVA ESPECIAL DE CATASTRO DISTRITAL</t>
  </si>
  <si>
    <t>ESTADO DE SITUACIÓN FINANCIERA</t>
  </si>
  <si>
    <t>A 31 DE AGOSTO 2023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</si>
  <si>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</si>
  <si>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</si>
  <si>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</si>
  <si>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</si>
  <si>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</si>
  <si>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</si>
  <si>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</si>
  <si>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</si>
  <si>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</si>
  <si>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</si>
  <si>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</si>
  <si>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</si>
  <si>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</si>
  <si>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INVERSIONES E INSTRUMENTOS DERIVADOS</t>
  </si>
  <si>
    <t>DESCUENTOS DE NOMINA</t>
  </si>
  <si>
    <t>RETENCIÓN EN LA FUENTE E IMPUESTO DE TIMBRE</t>
  </si>
  <si>
    <t>ACCIONES ORDINARIAS</t>
  </si>
  <si>
    <t>IMPUESTO AL VALOR AGREGADO - IVA</t>
  </si>
  <si>
    <t>OTRAS CUENTAS POR PAGAR</t>
  </si>
  <si>
    <t>CUENTAS POR COBRAR</t>
  </si>
  <si>
    <t>BENEFICIOS A EMPLEADOS CORTO PLAZO</t>
  </si>
  <si>
    <t>PRESTACIÓN DE SERVICIOS</t>
  </si>
  <si>
    <t>OTRAS CUENTAS POR COBRAR</t>
  </si>
  <si>
    <t>OTROS PASIVOS</t>
  </si>
  <si>
    <t>DETERIORO ACUMULADO DE CUENTAS POR COBRAR (CR)</t>
  </si>
  <si>
    <t>RECURSOS RECIBIDOS EN ADMINISTRACIÓN</t>
  </si>
  <si>
    <t>OTROS ACTIVOS</t>
  </si>
  <si>
    <t xml:space="preserve">BIENES Y SERVICIOS PAGADOS POR ANTICIPADO </t>
  </si>
  <si>
    <t>PASIVO NO CORRIENTE</t>
  </si>
  <si>
    <t>RECURSOS ENTREGADOS EN ADMINISTRACIÓN</t>
  </si>
  <si>
    <t>ACTIVO NO CORRIENTE</t>
  </si>
  <si>
    <t>BENEFICIOS A EMPLEADOS LARGO PLAZO</t>
  </si>
  <si>
    <t>PROPIEDADES, PLANTA Y EQUIPO</t>
  </si>
  <si>
    <t>PROVISIONES LITIGIOS Y DEMANDAS</t>
  </si>
  <si>
    <t>BIENES MUEBLES EN BODEGA</t>
  </si>
  <si>
    <t>PROPIEDADES, PLANTA Y EQUIPO NO EXPLOTADOS</t>
  </si>
  <si>
    <t>MAQUINARIA Y EQUIPO</t>
  </si>
  <si>
    <t>EQUIPO MÉDICO Y CIENTÍFICO</t>
  </si>
  <si>
    <t>TOTAL PASIVO</t>
  </si>
  <si>
    <t>MUEBLES, ENSERES Y EQUIPO DE OFICINA</t>
  </si>
  <si>
    <t>EQUIPOS DE COMUNICACIÓN Y COMPUTACIÓN</t>
  </si>
  <si>
    <t>PATRIMONIO</t>
  </si>
  <si>
    <t>EQUIPOS DE TRANSPORTE, TRACCIÓN Y ELEVACIÓN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</si>
  <si>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</si>
  <si>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</si>
  <si>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</si>
  <si>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</si>
  <si>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</si>
  <si>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</si>
  <si>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</si>
  <si>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</si>
  <si>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</si>
  <si>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</si>
  <si>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</si>
  <si>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</si>
  <si>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</si>
  <si>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</si>
  <si>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</si>
  <si>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</si>
  <si>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</si>
  <si>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</si>
  <si>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HENRY RODRÍGUEZ SOSA</t>
  </si>
  <si>
    <t>FRANCISCO ESPITIA LÓPEZ</t>
  </si>
  <si>
    <t>VICTOR ALONSO TORRES POVEDA</t>
  </si>
  <si>
    <t>CC 19327055</t>
  </si>
  <si>
    <t>CC 79289130</t>
  </si>
  <si>
    <t>CC 79545771</t>
  </si>
  <si>
    <t>Director</t>
  </si>
  <si>
    <t>Contador TP 44786-T</t>
  </si>
  <si>
    <t>Subgerente Administrativo y Financiero</t>
  </si>
  <si>
    <t>BOGOTA  DISTRITO  CAPITAL</t>
  </si>
  <si>
    <t>ESTADO DE RESULTADOS</t>
  </si>
  <si>
    <t>DEL 01 DE ENERO AL 31 DE AGOSTO 2023</t>
  </si>
  <si>
    <t>INGRESOS OPERACIONALES
VENTA DE SERVICIOS</t>
  </si>
  <si>
    <t>OTROS SERVICIOS - SERVICIOS INFORMATIVOS BOGOTA</t>
  </si>
  <si>
    <t>SERVICIOS CATASTRO MULTIPROPOSITO</t>
  </si>
  <si>
    <t>DEVOL. REBAJAS Y DESC. EN VENTA DE SERVICIOS BOGOTA</t>
  </si>
  <si>
    <t>ANULACIONES VENTAS CATASTRO MULTIPROPOSITO</t>
  </si>
  <si>
    <t>COSTO DE VENTAS</t>
  </si>
  <si>
    <t>SERVICIOS INFORMATIVOS BOGOTA</t>
  </si>
  <si>
    <t>UTILIDAD EN VENTAS</t>
  </si>
  <si>
    <t>TRANSFERENCIAS DISTRITO Y
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</si>
  <si>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</si>
  <si>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</si>
  <si>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</si>
  <si>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</si>
  <si>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</si>
  <si>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</si>
  <si>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</si>
  <si>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</si>
  <si>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</si>
  <si>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</si>
  <si>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</si>
  <si>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</si>
  <si>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PROVISIÓN LITIGIOS Y DEMANDAS</t>
  </si>
  <si>
    <t>OPERACIONES INTERINSTITUCIONALES</t>
  </si>
  <si>
    <t>RESULTADO OPERACIONAL</t>
  </si>
  <si>
    <t>OTROS INGRESOS</t>
  </si>
  <si>
    <t>BIENES RECIBIDOS SIN CONTRA´PRESTACIÓN</t>
  </si>
  <si>
    <t>FINANCIEROS</t>
  </si>
  <si>
    <t>INGRESOS DIVERSOS</t>
  </si>
  <si>
    <t>OTROS GASTOS</t>
  </si>
  <si>
    <t>COMISIONES</t>
  </si>
  <si>
    <t>RESULTADO DEL EJERCICIO</t>
  </si>
  <si>
    <t>Contador - T.P. 44786-T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</si>
</sst>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6" x14ac:knownFonts="1">
    <font>
      <sz val="10"/>
      <name val="Arial"/>
    </font>
    <font>
      <b/>
      <i/>
      <sz val="20"/>
      <name val="Arial"/>
      <family val="2"/>
    </font>
    <font>
      <sz val="20"/>
      <name val="Arial"/>
      <family val="2"/>
    </font>
    <font>
      <sz val="20"/>
      <color theme="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theme="0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8"/>
      <color theme="0"/>
      <name val="Arial"/>
      <family val="2"/>
    </font>
    <font>
      <sz val="18"/>
      <color indexed="39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sz val="12"/>
      <color theme="0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26">
    <xf numFmtId="0" fontId="0" fillId="0" borderId="0" xfId="0"/>
    <xf numFmtId="0" fontId="4" fillId="4" borderId="0" xfId="0" applyFont="1" applyFill="1" applyBorder="1" applyAlignment="1" applyProtection="1">
      <alignment horizontal="center"/>
    </xf>
    <xf numFmtId="164" fontId="6" fillId="4" borderId="0" xfId="0" applyNumberFormat="1" applyFont="1" applyFill="1" applyBorder="1" applyAlignment="1" applyProtection="1">
      <alignment horizontal="center"/>
    </xf>
    <xf numFmtId="164" fontId="4" fillId="4" borderId="0" xfId="0" applyNumberFormat="1" applyFont="1" applyFill="1" applyBorder="1" applyAlignment="1" applyProtection="1">
      <alignment horizontal="center"/>
    </xf>
    <xf numFmtId="3" fontId="2" fillId="4" borderId="0" xfId="0" applyNumberFormat="1" applyFont="1" applyFill="1" applyBorder="1" applyAlignment="1" applyProtection="1">
      <alignment horizontal="right"/>
    </xf>
    <xf numFmtId="0" fontId="2" fillId="3" borderId="0" xfId="0" applyFont="1" applyFill="1" applyBorder="1" applyProtection="1"/>
    <xf numFmtId="165" fontId="4" fillId="4" borderId="0" xfId="0" applyNumberFormat="1" applyFont="1" applyFill="1" applyBorder="1" applyProtection="1"/>
    <xf numFmtId="3" fontId="4" fillId="4" borderId="0" xfId="0" applyNumberFormat="1" applyFont="1" applyFill="1" applyBorder="1" applyProtection="1"/>
    <xf numFmtId="3" fontId="2" fillId="4" borderId="0" xfId="0" applyNumberFormat="1" applyFont="1" applyFill="1" applyBorder="1" applyProtection="1"/>
    <xf numFmtId="3" fontId="2" fillId="4" borderId="9" xfId="0" applyNumberFormat="1" applyFont="1" applyFill="1" applyBorder="1" applyProtection="1"/>
    <xf numFmtId="3" fontId="2" fillId="7" borderId="0" xfId="0" applyNumberFormat="1" applyFont="1" applyFill="1" applyBorder="1" applyProtection="1"/>
    <xf numFmtId="3" fontId="2" fillId="7" borderId="9" xfId="0" applyNumberFormat="1" applyFont="1" applyFill="1" applyBorder="1" applyProtection="1"/>
    <xf numFmtId="165" fontId="4" fillId="4" borderId="11" xfId="0" applyNumberFormat="1" applyFont="1" applyFill="1" applyBorder="1" applyProtection="1"/>
    <xf numFmtId="0" fontId="14" fillId="3" borderId="0" xfId="0" applyFont="1" applyFill="1" applyBorder="1" applyProtection="1"/>
    <xf numFmtId="3" fontId="14" fillId="4" borderId="0" xfId="0" applyNumberFormat="1" applyFont="1" applyFill="1" applyBorder="1" applyProtection="1"/>
    <xf numFmtId="3" fontId="5" fillId="4" borderId="0" xfId="0" applyNumberFormat="1" applyFont="1" applyFill="1" applyBorder="1" applyProtection="1"/>
    <xf numFmtId="3" fontId="16" fillId="4" borderId="0" xfId="0" applyNumberFormat="1" applyFont="1" applyFill="1" applyBorder="1" applyProtection="1"/>
    <xf numFmtId="0" fontId="0" fillId="3" borderId="0" xfId="0" applyFill="1" applyBorder="1" applyProtection="1"/>
    <xf numFmtId="0" fontId="0" fillId="6" borderId="0" xfId="0" applyFill="1" applyBorder="1" applyProtection="1"/>
    <xf numFmtId="0" fontId="32" fillId="2" borderId="6" xfId="0" applyFont="1" applyFill="1" applyBorder="1" applyAlignment="1" applyProtection="1"/>
    <xf numFmtId="0" fontId="32" fillId="2" borderId="7" xfId="0" applyFont="1" applyFill="1" applyBorder="1" applyAlignment="1" applyProtection="1"/>
    <xf numFmtId="49" fontId="34" fillId="4" borderId="0" xfId="0" applyNumberFormat="1" applyFont="1" applyFill="1" applyBorder="1" applyAlignment="1" applyProtection="1">
      <alignment horizontal="center"/>
    </xf>
    <xf numFmtId="164" fontId="33" fillId="4" borderId="0" xfId="0" applyNumberFormat="1" applyFont="1" applyFill="1" applyBorder="1" applyAlignment="1" applyProtection="1">
      <alignment horizontal="center"/>
    </xf>
    <xf numFmtId="165" fontId="36" fillId="4" borderId="0" xfId="0" applyNumberFormat="1" applyFont="1" applyFill="1" applyBorder="1" applyAlignment="1" applyProtection="1">
      <alignment vertical="center"/>
    </xf>
    <xf numFmtId="3" fontId="37" fillId="4" borderId="0" xfId="0" applyNumberFormat="1" applyFont="1" applyFill="1" applyBorder="1" applyAlignment="1" applyProtection="1">
      <alignment vertical="center"/>
    </xf>
    <xf numFmtId="166" fontId="9" fillId="4" borderId="0" xfId="1" applyNumberFormat="1" applyFont="1" applyFill="1" applyBorder="1" applyAlignment="1" applyProtection="1">
      <alignment vertical="center"/>
    </xf>
    <xf numFmtId="3" fontId="38" fillId="6" borderId="0" xfId="0" applyNumberFormat="1" applyFont="1" applyFill="1" applyAlignment="1" applyProtection="1">
      <alignment vertical="center"/>
    </xf>
    <xf numFmtId="3" fontId="27" fillId="4" borderId="0" xfId="0" applyNumberFormat="1" applyFont="1" applyFill="1" applyBorder="1" applyProtection="1"/>
    <xf numFmtId="3" fontId="37" fillId="4" borderId="0" xfId="0" applyNumberFormat="1" applyFont="1" applyFill="1" applyBorder="1" applyProtection="1"/>
    <xf numFmtId="3" fontId="27" fillId="4" borderId="0" xfId="0" applyNumberFormat="1" applyFont="1" applyFill="1" applyBorder="1" applyAlignment="1" applyProtection="1">
      <alignment vertical="center"/>
    </xf>
    <xf numFmtId="3" fontId="37" fillId="3" borderId="0" xfId="0" applyNumberFormat="1" applyFont="1" applyFill="1" applyBorder="1" applyProtection="1"/>
    <xf numFmtId="3" fontId="34" fillId="4" borderId="0" xfId="0" applyNumberFormat="1" applyFont="1" applyFill="1" applyBorder="1" applyAlignment="1" applyProtection="1">
      <alignment vertical="center"/>
    </xf>
    <xf numFmtId="3" fontId="37" fillId="4" borderId="9" xfId="0" applyNumberFormat="1" applyFont="1" applyFill="1" applyBorder="1" applyAlignment="1" applyProtection="1">
      <alignment vertical="center"/>
    </xf>
    <xf numFmtId="3" fontId="27" fillId="4" borderId="9" xfId="0" applyNumberFormat="1" applyFont="1" applyFill="1" applyBorder="1" applyAlignment="1" applyProtection="1">
      <alignment vertical="center"/>
    </xf>
    <xf numFmtId="3" fontId="42" fillId="6" borderId="0" xfId="0" applyNumberFormat="1" applyFont="1" applyFill="1" applyAlignment="1" applyProtection="1">
      <alignment vertical="center"/>
    </xf>
    <xf numFmtId="165" fontId="43" fillId="4" borderId="0" xfId="0" applyNumberFormat="1" applyFont="1" applyFill="1" applyBorder="1" applyAlignment="1" applyProtection="1">
      <alignment vertical="center"/>
    </xf>
    <xf numFmtId="0" fontId="40" fillId="3" borderId="0" xfId="0" applyFont="1" applyFill="1" applyBorder="1" applyProtection="1"/>
    <xf numFmtId="0" fontId="53" fillId="3" borderId="0" xfId="0" applyFont="1" applyFill="1" applyBorder="1" applyProtection="1"/>
    <xf numFmtId="0" fontId="31" fillId="3" borderId="0" xfId="0" applyFont="1" applyFill="1" applyBorder="1" applyProtection="1"/>
    <xf numFmtId="0" fontId="12" fillId="3" borderId="0" xfId="0" applyFont="1" applyFill="1" applyBorder="1" applyProtection="1"/>
    <xf numFmtId="0" fontId="12" fillId="3" borderId="7" xfId="0" applyFont="1" applyFill="1" applyBorder="1" applyProtection="1"/>
    <xf numFmtId="0" fontId="12" fillId="3" borderId="8" xfId="0" applyFont="1" applyFill="1" applyBorder="1" applyProtection="1"/>
    <xf numFmtId="0" fontId="12" fillId="3" borderId="0" xfId="0" applyFont="1" applyFill="1" applyBorder="1" applyAlignment="1" applyProtection="1">
      <alignment horizontal="left"/>
    </xf>
    <xf numFmtId="0" fontId="33" fillId="3" borderId="0" xfId="0" applyFont="1" applyFill="1" applyBorder="1" applyAlignment="1" applyProtection="1">
      <alignment horizontal="left"/>
    </xf>
    <xf numFmtId="0" fontId="35" fillId="3" borderId="0" xfId="0" applyFont="1" applyFill="1" applyBorder="1" applyProtection="1"/>
    <xf numFmtId="49" fontId="33" fillId="3" borderId="0" xfId="0" applyNumberFormat="1" applyFont="1" applyFill="1" applyBorder="1" applyAlignment="1" applyProtection="1">
      <alignment horizontal="center"/>
    </xf>
    <xf numFmtId="0" fontId="33" fillId="3" borderId="0" xfId="0" applyFont="1" applyFill="1" applyBorder="1" applyAlignment="1" applyProtection="1">
      <alignment horizontal="left" vertical="center"/>
    </xf>
    <xf numFmtId="0" fontId="33" fillId="3" borderId="0" xfId="0" applyFont="1" applyFill="1" applyBorder="1" applyAlignment="1" applyProtection="1">
      <alignment horizontal="left" vertical="center" wrapText="1"/>
    </xf>
    <xf numFmtId="49" fontId="34" fillId="3" borderId="0" xfId="0" applyNumberFormat="1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vertical="center"/>
    </xf>
    <xf numFmtId="0" fontId="39" fillId="3" borderId="0" xfId="0" applyFont="1" applyFill="1" applyBorder="1" applyProtection="1"/>
    <xf numFmtId="9" fontId="39" fillId="3" borderId="0" xfId="1" applyNumberFormat="1" applyFont="1" applyFill="1" applyBorder="1" applyProtection="1"/>
    <xf numFmtId="3" fontId="39" fillId="3" borderId="0" xfId="0" applyNumberFormat="1" applyFont="1" applyFill="1" applyBorder="1" applyProtection="1"/>
    <xf numFmtId="0" fontId="27" fillId="3" borderId="0" xfId="0" applyFont="1" applyFill="1" applyBorder="1" applyAlignment="1" applyProtection="1">
      <alignment horizontal="left"/>
    </xf>
    <xf numFmtId="49" fontId="34" fillId="3" borderId="0" xfId="0" applyNumberFormat="1" applyFont="1" applyFill="1" applyBorder="1" applyAlignment="1" applyProtection="1">
      <alignment horizontal="center"/>
    </xf>
    <xf numFmtId="0" fontId="37" fillId="3" borderId="0" xfId="0" applyFont="1" applyFill="1" applyBorder="1" applyProtection="1"/>
    <xf numFmtId="0" fontId="37" fillId="4" borderId="0" xfId="0" applyFont="1" applyFill="1" applyBorder="1" applyAlignment="1" applyProtection="1">
      <alignment horizontal="left"/>
    </xf>
    <xf numFmtId="49" fontId="15" fillId="4" borderId="0" xfId="0" applyNumberFormat="1" applyFont="1" applyFill="1" applyBorder="1" applyAlignment="1" applyProtection="1">
      <alignment horizontal="center"/>
    </xf>
    <xf numFmtId="0" fontId="37" fillId="3" borderId="0" xfId="0" applyFont="1" applyFill="1" applyBorder="1" applyAlignment="1" applyProtection="1">
      <alignment vertical="center"/>
    </xf>
    <xf numFmtId="0" fontId="33" fillId="3" borderId="0" xfId="0" applyFont="1" applyFill="1" applyProtection="1"/>
    <xf numFmtId="9" fontId="41" fillId="3" borderId="0" xfId="1" applyNumberFormat="1" applyFont="1" applyFill="1" applyBorder="1" applyProtection="1"/>
    <xf numFmtId="3" fontId="33" fillId="3" borderId="0" xfId="0" applyNumberFormat="1" applyFont="1" applyFill="1" applyProtection="1"/>
    <xf numFmtId="3" fontId="41" fillId="3" borderId="0" xfId="0" applyNumberFormat="1" applyFont="1" applyFill="1" applyBorder="1" applyProtection="1"/>
    <xf numFmtId="0" fontId="12" fillId="4" borderId="0" xfId="0" applyFont="1" applyFill="1" applyBorder="1" applyAlignment="1" applyProtection="1">
      <alignment horizontal="left" vertical="center"/>
    </xf>
    <xf numFmtId="49" fontId="15" fillId="4" borderId="0" xfId="0" applyNumberFormat="1" applyFont="1" applyFill="1" applyBorder="1" applyAlignment="1" applyProtection="1">
      <alignment horizontal="center" vertical="center"/>
    </xf>
    <xf numFmtId="0" fontId="33" fillId="4" borderId="0" xfId="0" applyFont="1" applyFill="1" applyBorder="1" applyAlignment="1" applyProtection="1">
      <alignment horizontal="left" vertical="center"/>
    </xf>
    <xf numFmtId="0" fontId="34" fillId="3" borderId="0" xfId="0" applyFont="1" applyFill="1" applyBorder="1" applyAlignment="1" applyProtection="1">
      <alignment horizontal="left" vertical="center" wrapText="1"/>
    </xf>
    <xf numFmtId="166" fontId="39" fillId="3" borderId="0" xfId="1" applyNumberFormat="1" applyFont="1" applyFill="1" applyBorder="1" applyProtection="1"/>
    <xf numFmtId="0" fontId="37" fillId="3" borderId="0" xfId="0" applyFont="1" applyFill="1" applyBorder="1" applyAlignment="1" applyProtection="1">
      <alignment horizontal="left"/>
    </xf>
    <xf numFmtId="49" fontId="15" fillId="3" borderId="0" xfId="0" applyNumberFormat="1" applyFont="1" applyFill="1" applyBorder="1" applyAlignment="1" applyProtection="1">
      <alignment horizontal="center"/>
    </xf>
    <xf numFmtId="0" fontId="34" fillId="4" borderId="0" xfId="0" applyFont="1" applyFill="1" applyBorder="1" applyAlignment="1" applyProtection="1">
      <alignment horizontal="left"/>
    </xf>
    <xf numFmtId="0" fontId="27" fillId="4" borderId="0" xfId="0" applyFont="1" applyFill="1" applyBorder="1" applyAlignment="1" applyProtection="1">
      <alignment horizontal="left"/>
    </xf>
    <xf numFmtId="0" fontId="34" fillId="4" borderId="0" xfId="0" applyFont="1" applyFill="1" applyBorder="1" applyAlignment="1" applyProtection="1">
      <alignment horizontal="left" vertical="center"/>
    </xf>
    <xf numFmtId="0" fontId="34" fillId="4" borderId="0" xfId="0" applyFont="1" applyFill="1" applyBorder="1" applyAlignment="1" applyProtection="1">
      <alignment horizontal="left" vertical="center" wrapText="1"/>
    </xf>
    <xf numFmtId="0" fontId="37" fillId="4" borderId="0" xfId="0" applyFont="1" applyFill="1" applyBorder="1" applyAlignment="1" applyProtection="1">
      <alignment horizontal="left" vertical="center"/>
    </xf>
    <xf numFmtId="0" fontId="37" fillId="3" borderId="0" xfId="0" applyFont="1" applyFill="1" applyProtection="1"/>
    <xf numFmtId="49" fontId="34" fillId="4" borderId="0" xfId="0" applyNumberFormat="1" applyFont="1" applyFill="1" applyBorder="1" applyAlignment="1" applyProtection="1">
      <alignment horizontal="center" vertical="center"/>
    </xf>
    <xf numFmtId="0" fontId="44" fillId="3" borderId="0" xfId="0" applyFont="1" applyFill="1" applyProtection="1"/>
    <xf numFmtId="3" fontId="44" fillId="3" borderId="0" xfId="0" applyNumberFormat="1" applyFont="1" applyFill="1" applyProtection="1"/>
    <xf numFmtId="0" fontId="37" fillId="3" borderId="0" xfId="0" applyFont="1" applyFill="1" applyAlignment="1" applyProtection="1">
      <alignment horizontal="centerContinuous"/>
    </xf>
    <xf numFmtId="49" fontId="45" fillId="3" borderId="0" xfId="0" applyNumberFormat="1" applyFont="1" applyFill="1" applyAlignment="1" applyProtection="1">
      <alignment horizontal="center"/>
    </xf>
    <xf numFmtId="0" fontId="37" fillId="3" borderId="0" xfId="0" applyFont="1" applyFill="1" applyBorder="1" applyAlignment="1" applyProtection="1">
      <alignment horizontal="center"/>
    </xf>
    <xf numFmtId="0" fontId="45" fillId="3" borderId="0" xfId="0" applyFont="1" applyFill="1" applyProtection="1"/>
    <xf numFmtId="0" fontId="37" fillId="3" borderId="0" xfId="0" applyFont="1" applyFill="1" applyAlignment="1" applyProtection="1">
      <alignment horizontal="left"/>
    </xf>
    <xf numFmtId="0" fontId="27" fillId="6" borderId="0" xfId="0" applyFont="1" applyFill="1" applyBorder="1" applyAlignment="1" applyProtection="1">
      <alignment horizontal="center"/>
    </xf>
    <xf numFmtId="49" fontId="46" fillId="6" borderId="0" xfId="0" applyNumberFormat="1" applyFont="1" applyFill="1" applyBorder="1" applyAlignment="1" applyProtection="1">
      <alignment horizontal="center"/>
    </xf>
    <xf numFmtId="49" fontId="47" fillId="6" borderId="0" xfId="0" applyNumberFormat="1" applyFont="1" applyFill="1" applyBorder="1" applyAlignment="1" applyProtection="1"/>
    <xf numFmtId="0" fontId="42" fillId="3" borderId="0" xfId="0" applyFont="1" applyFill="1" applyBorder="1" applyProtection="1"/>
    <xf numFmtId="0" fontId="15" fillId="3" borderId="0" xfId="0" applyFont="1" applyFill="1" applyBorder="1" applyProtection="1"/>
    <xf numFmtId="0" fontId="15" fillId="0" borderId="0" xfId="0" applyFont="1" applyProtection="1"/>
    <xf numFmtId="49" fontId="48" fillId="6" borderId="0" xfId="0" applyNumberFormat="1" applyFont="1" applyFill="1" applyBorder="1" applyAlignment="1" applyProtection="1"/>
    <xf numFmtId="0" fontId="37" fillId="6" borderId="0" xfId="0" applyFont="1" applyFill="1" applyBorder="1" applyAlignment="1" applyProtection="1">
      <alignment horizontal="centerContinuous"/>
    </xf>
    <xf numFmtId="49" fontId="49" fillId="6" borderId="0" xfId="0" applyNumberFormat="1" applyFont="1" applyFill="1" applyBorder="1" applyAlignment="1" applyProtection="1">
      <alignment horizontal="center"/>
    </xf>
    <xf numFmtId="0" fontId="45" fillId="3" borderId="0" xfId="0" applyFont="1" applyFill="1" applyBorder="1" applyProtection="1"/>
    <xf numFmtId="49" fontId="49" fillId="3" borderId="0" xfId="0" applyNumberFormat="1" applyFont="1" applyFill="1" applyAlignment="1" applyProtection="1">
      <alignment horizontal="center"/>
    </xf>
    <xf numFmtId="0" fontId="50" fillId="3" borderId="0" xfId="0" quotePrefix="1" applyFont="1" applyFill="1" applyBorder="1" applyAlignment="1" applyProtection="1">
      <alignment horizontal="left"/>
    </xf>
    <xf numFmtId="0" fontId="51" fillId="3" borderId="0" xfId="0" applyFont="1" applyFill="1" applyBorder="1" applyProtection="1"/>
    <xf numFmtId="49" fontId="52" fillId="3" borderId="0" xfId="0" applyNumberFormat="1" applyFont="1" applyFill="1" applyBorder="1" applyAlignment="1" applyProtection="1">
      <alignment horizontal="center"/>
    </xf>
    <xf numFmtId="0" fontId="40" fillId="3" borderId="0" xfId="0" applyFont="1" applyFill="1" applyBorder="1" applyAlignment="1" applyProtection="1">
      <alignment horizontal="left"/>
    </xf>
    <xf numFmtId="49" fontId="49" fillId="3" borderId="0" xfId="0" applyNumberFormat="1" applyFont="1" applyFill="1" applyBorder="1" applyAlignment="1" applyProtection="1">
      <alignment horizontal="center"/>
    </xf>
    <xf numFmtId="0" fontId="27" fillId="3" borderId="0" xfId="0" applyFont="1" applyFill="1" applyBorder="1" applyAlignment="1" applyProtection="1">
      <alignment horizontal="centerContinuous"/>
    </xf>
    <xf numFmtId="49" fontId="28" fillId="3" borderId="0" xfId="0" applyNumberFormat="1" applyFont="1" applyFill="1" applyBorder="1" applyAlignment="1" applyProtection="1">
      <alignment horizontal="center"/>
    </xf>
    <xf numFmtId="0" fontId="53" fillId="3" borderId="0" xfId="0" applyFont="1" applyFill="1" applyBorder="1" applyAlignment="1" applyProtection="1">
      <alignment horizontal="left"/>
    </xf>
    <xf numFmtId="0" fontId="13" fillId="3" borderId="0" xfId="0" applyFont="1" applyFill="1" applyBorder="1" applyAlignment="1" applyProtection="1">
      <alignment horizontal="centerContinuous"/>
    </xf>
    <xf numFmtId="49" fontId="54" fillId="3" borderId="0" xfId="0" applyNumberFormat="1" applyFont="1" applyFill="1" applyBorder="1" applyAlignment="1" applyProtection="1">
      <alignment horizontal="center"/>
    </xf>
    <xf numFmtId="0" fontId="55" fillId="3" borderId="0" xfId="0" applyFont="1" applyFill="1" applyBorder="1" applyProtection="1"/>
    <xf numFmtId="0" fontId="0" fillId="3" borderId="0" xfId="0" applyFill="1" applyBorder="1" applyAlignment="1" applyProtection="1">
      <alignment horizontal="left"/>
    </xf>
    <xf numFmtId="49" fontId="30" fillId="3" borderId="0" xfId="0" applyNumberFormat="1" applyFont="1" applyFill="1" applyBorder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3" borderId="0" xfId="0" applyFill="1" applyProtection="1"/>
    <xf numFmtId="49" fontId="30" fillId="3" borderId="0" xfId="0" applyNumberFormat="1" applyFont="1" applyFill="1" applyAlignment="1" applyProtection="1">
      <alignment horizontal="center"/>
    </xf>
    <xf numFmtId="0" fontId="0" fillId="0" borderId="0" xfId="0" applyProtection="1"/>
    <xf numFmtId="0" fontId="1" fillId="4" borderId="0" xfId="0" applyFont="1" applyFill="1" applyAlignment="1" applyProtection="1">
      <alignment horizontal="left"/>
    </xf>
    <xf numFmtId="0" fontId="2" fillId="4" borderId="0" xfId="0" applyFont="1" applyFill="1" applyProtection="1"/>
    <xf numFmtId="49" fontId="3" fillId="4" borderId="0" xfId="0" applyNumberFormat="1" applyFont="1" applyFill="1" applyAlignment="1" applyProtection="1">
      <alignment horizontal="center"/>
    </xf>
    <xf numFmtId="0" fontId="2" fillId="4" borderId="0" xfId="0" applyFont="1" applyFill="1" applyBorder="1" applyProtection="1"/>
    <xf numFmtId="49" fontId="3" fillId="4" borderId="0" xfId="0" applyNumberFormat="1" applyFont="1" applyFill="1" applyBorder="1" applyAlignment="1" applyProtection="1">
      <alignment horizontal="center"/>
    </xf>
    <xf numFmtId="49" fontId="5" fillId="4" borderId="0" xfId="0" applyNumberFormat="1" applyFont="1" applyFill="1" applyAlignment="1" applyProtection="1">
      <alignment horizontal="center"/>
    </xf>
    <xf numFmtId="1" fontId="4" fillId="4" borderId="0" xfId="0" applyNumberFormat="1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left"/>
    </xf>
    <xf numFmtId="49" fontId="7" fillId="4" borderId="0" xfId="0" applyNumberFormat="1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right"/>
    </xf>
    <xf numFmtId="49" fontId="6" fillId="0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right"/>
    </xf>
    <xf numFmtId="0" fontId="8" fillId="5" borderId="0" xfId="0" applyFont="1" applyFill="1" applyBorder="1" applyAlignment="1" applyProtection="1">
      <alignment horizontal="right"/>
    </xf>
    <xf numFmtId="1" fontId="2" fillId="4" borderId="0" xfId="0" applyNumberFormat="1" applyFont="1" applyFill="1" applyBorder="1" applyAlignment="1" applyProtection="1">
      <alignment horizontal="left"/>
    </xf>
    <xf numFmtId="0" fontId="8" fillId="4" borderId="0" xfId="0" applyFont="1" applyFill="1" applyBorder="1" applyAlignment="1" applyProtection="1">
      <alignment horizontal="right"/>
    </xf>
    <xf numFmtId="9" fontId="8" fillId="4" borderId="0" xfId="1" applyFont="1" applyFill="1" applyBorder="1" applyAlignment="1" applyProtection="1">
      <alignment horizontal="right"/>
    </xf>
    <xf numFmtId="3" fontId="4" fillId="4" borderId="0" xfId="0" applyNumberFormat="1" applyFont="1" applyFill="1" applyBorder="1" applyAlignment="1" applyProtection="1">
      <alignment horizontal="right"/>
    </xf>
    <xf numFmtId="9" fontId="8" fillId="3" borderId="0" xfId="1" applyNumberFormat="1" applyFont="1" applyFill="1" applyBorder="1" applyProtection="1"/>
    <xf numFmtId="0" fontId="4" fillId="5" borderId="0" xfId="0" applyFont="1" applyFill="1" applyBorder="1" applyAlignment="1" applyProtection="1">
      <alignment horizontal="right"/>
    </xf>
    <xf numFmtId="3" fontId="6" fillId="4" borderId="0" xfId="0" applyNumberFormat="1" applyFont="1" applyFill="1" applyBorder="1" applyAlignment="1" applyProtection="1">
      <alignment horizontal="right"/>
    </xf>
    <xf numFmtId="0" fontId="0" fillId="5" borderId="0" xfId="0" applyFill="1" applyBorder="1" applyAlignment="1" applyProtection="1">
      <alignment horizontal="right"/>
    </xf>
    <xf numFmtId="49" fontId="6" fillId="4" borderId="0" xfId="0" applyNumberFormat="1" applyFont="1" applyFill="1" applyBorder="1" applyAlignment="1" applyProtection="1">
      <alignment horizontal="center"/>
    </xf>
    <xf numFmtId="0" fontId="8" fillId="3" borderId="0" xfId="0" applyFont="1" applyFill="1" applyBorder="1" applyProtection="1"/>
    <xf numFmtId="49" fontId="10" fillId="4" borderId="0" xfId="0" applyNumberFormat="1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left"/>
    </xf>
    <xf numFmtId="49" fontId="11" fillId="4" borderId="0" xfId="0" applyNumberFormat="1" applyFont="1" applyFill="1" applyBorder="1" applyAlignment="1" applyProtection="1">
      <alignment horizontal="center"/>
    </xf>
    <xf numFmtId="165" fontId="2" fillId="0" borderId="0" xfId="0" applyNumberFormat="1" applyFont="1" applyProtection="1"/>
    <xf numFmtId="0" fontId="6" fillId="4" borderId="0" xfId="0" applyFont="1" applyFill="1" applyBorder="1" applyAlignment="1" applyProtection="1">
      <alignment horizontal="left"/>
    </xf>
    <xf numFmtId="0" fontId="2" fillId="0" borderId="0" xfId="0" applyFont="1" applyProtection="1"/>
    <xf numFmtId="9" fontId="12" fillId="4" borderId="0" xfId="1" applyFont="1" applyFill="1" applyBorder="1" applyAlignment="1" applyProtection="1">
      <alignment horizontal="right"/>
    </xf>
    <xf numFmtId="3" fontId="2" fillId="6" borderId="0" xfId="0" applyNumberFormat="1" applyFont="1" applyFill="1" applyBorder="1" applyProtection="1"/>
    <xf numFmtId="0" fontId="5" fillId="4" borderId="0" xfId="0" applyFont="1" applyFill="1" applyBorder="1" applyAlignment="1" applyProtection="1">
      <alignment horizontal="left"/>
    </xf>
    <xf numFmtId="0" fontId="6" fillId="3" borderId="0" xfId="0" applyFont="1" applyFill="1" applyBorder="1" applyProtection="1"/>
    <xf numFmtId="0" fontId="13" fillId="3" borderId="0" xfId="0" applyFont="1" applyFill="1" applyBorder="1" applyProtection="1"/>
    <xf numFmtId="0" fontId="14" fillId="4" borderId="0" xfId="0" applyFont="1" applyFill="1" applyBorder="1" applyAlignment="1" applyProtection="1">
      <alignment horizontal="left"/>
    </xf>
    <xf numFmtId="49" fontId="8" fillId="0" borderId="0" xfId="0" applyNumberFormat="1" applyFont="1" applyFill="1" applyBorder="1" applyAlignment="1" applyProtection="1">
      <alignment horizontal="center"/>
    </xf>
    <xf numFmtId="0" fontId="4" fillId="4" borderId="0" xfId="0" applyFont="1" applyFill="1" applyProtection="1"/>
    <xf numFmtId="0" fontId="4" fillId="4" borderId="0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3" fontId="4" fillId="4" borderId="9" xfId="0" applyNumberFormat="1" applyFont="1" applyFill="1" applyBorder="1" applyProtection="1"/>
    <xf numFmtId="49" fontId="11" fillId="0" borderId="0" xfId="0" applyNumberFormat="1" applyFont="1" applyAlignment="1" applyProtection="1">
      <alignment horizontal="center"/>
    </xf>
    <xf numFmtId="49" fontId="6" fillId="0" borderId="0" xfId="0" applyNumberFormat="1" applyFont="1" applyFill="1" applyAlignment="1" applyProtection="1">
      <alignment horizontal="center"/>
    </xf>
    <xf numFmtId="0" fontId="2" fillId="0" borderId="0" xfId="0" applyFont="1" applyBorder="1" applyProtection="1"/>
    <xf numFmtId="165" fontId="4" fillId="4" borderId="10" xfId="0" applyNumberFormat="1" applyFont="1" applyFill="1" applyBorder="1" applyProtection="1"/>
    <xf numFmtId="10" fontId="15" fillId="3" borderId="0" xfId="1" applyNumberFormat="1" applyFont="1" applyFill="1" applyBorder="1" applyProtection="1"/>
    <xf numFmtId="0" fontId="8" fillId="4" borderId="0" xfId="0" applyFont="1" applyFill="1" applyBorder="1" applyAlignment="1" applyProtection="1">
      <alignment horizontal="left"/>
    </xf>
    <xf numFmtId="49" fontId="3" fillId="0" borderId="0" xfId="0" applyNumberFormat="1" applyFont="1" applyAlignment="1" applyProtection="1">
      <alignment horizontal="center"/>
    </xf>
    <xf numFmtId="0" fontId="2" fillId="3" borderId="0" xfId="0" applyFont="1" applyFill="1" applyAlignment="1" applyProtection="1">
      <alignment horizontal="left"/>
    </xf>
    <xf numFmtId="166" fontId="8" fillId="4" borderId="0" xfId="1" applyNumberFormat="1" applyFont="1" applyFill="1" applyBorder="1" applyAlignment="1" applyProtection="1">
      <alignment horizontal="right"/>
    </xf>
    <xf numFmtId="0" fontId="4" fillId="4" borderId="0" xfId="0" applyFont="1" applyFill="1" applyBorder="1" applyProtection="1"/>
    <xf numFmtId="165" fontId="12" fillId="3" borderId="0" xfId="0" applyNumberFormat="1" applyFont="1" applyFill="1" applyBorder="1" applyProtection="1"/>
    <xf numFmtId="0" fontId="14" fillId="0" borderId="0" xfId="0" applyFont="1" applyProtection="1"/>
    <xf numFmtId="49" fontId="16" fillId="0" borderId="0" xfId="0" applyNumberFormat="1" applyFont="1" applyAlignment="1" applyProtection="1">
      <alignment horizontal="center"/>
    </xf>
    <xf numFmtId="0" fontId="14" fillId="0" borderId="0" xfId="0" applyFont="1" applyBorder="1" applyProtection="1"/>
    <xf numFmtId="3" fontId="5" fillId="4" borderId="0" xfId="0" applyNumberFormat="1" applyFont="1" applyFill="1" applyBorder="1" applyAlignment="1" applyProtection="1">
      <alignment horizontal="right"/>
    </xf>
    <xf numFmtId="49" fontId="5" fillId="4" borderId="0" xfId="0" applyNumberFormat="1" applyFont="1" applyFill="1" applyBorder="1" applyAlignment="1" applyProtection="1">
      <alignment horizontal="center"/>
    </xf>
    <xf numFmtId="49" fontId="16" fillId="4" borderId="0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Protection="1"/>
    <xf numFmtId="3" fontId="14" fillId="4" borderId="9" xfId="0" applyNumberFormat="1" applyFont="1" applyFill="1" applyBorder="1" applyProtection="1"/>
    <xf numFmtId="49" fontId="14" fillId="0" borderId="0" xfId="0" applyNumberFormat="1" applyFont="1" applyAlignment="1" applyProtection="1">
      <alignment horizontal="center"/>
    </xf>
    <xf numFmtId="3" fontId="17" fillId="4" borderId="0" xfId="0" applyNumberFormat="1" applyFont="1" applyFill="1" applyBorder="1" applyProtection="1"/>
    <xf numFmtId="49" fontId="14" fillId="3" borderId="0" xfId="0" applyNumberFormat="1" applyFont="1" applyFill="1" applyBorder="1" applyAlignment="1" applyProtection="1">
      <alignment horizontal="center"/>
    </xf>
    <xf numFmtId="3" fontId="18" fillId="4" borderId="0" xfId="0" applyNumberFormat="1" applyFont="1" applyFill="1" applyBorder="1" applyProtection="1"/>
    <xf numFmtId="9" fontId="14" fillId="3" borderId="0" xfId="1" applyNumberFormat="1" applyFont="1" applyFill="1" applyBorder="1" applyProtection="1"/>
    <xf numFmtId="49" fontId="16" fillId="0" borderId="0" xfId="0" applyNumberFormat="1" applyFont="1" applyFill="1" applyAlignment="1" applyProtection="1">
      <alignment horizontal="center"/>
    </xf>
    <xf numFmtId="49" fontId="19" fillId="6" borderId="0" xfId="0" applyNumberFormat="1" applyFont="1" applyFill="1" applyBorder="1" applyAlignment="1" applyProtection="1"/>
    <xf numFmtId="49" fontId="5" fillId="6" borderId="0" xfId="0" applyNumberFormat="1" applyFont="1" applyFill="1" applyBorder="1" applyAlignment="1" applyProtection="1"/>
    <xf numFmtId="0" fontId="18" fillId="4" borderId="0" xfId="0" applyFont="1" applyFill="1" applyBorder="1" applyAlignment="1" applyProtection="1">
      <alignment horizontal="left"/>
    </xf>
    <xf numFmtId="49" fontId="20" fillId="4" borderId="0" xfId="0" applyNumberFormat="1" applyFont="1" applyFill="1" applyBorder="1" applyAlignment="1" applyProtection="1">
      <alignment horizontal="center"/>
    </xf>
    <xf numFmtId="0" fontId="2" fillId="6" borderId="0" xfId="0" applyFont="1" applyFill="1" applyBorder="1" applyAlignment="1" applyProtection="1"/>
    <xf numFmtId="3" fontId="4" fillId="6" borderId="0" xfId="0" applyNumberFormat="1" applyFont="1" applyFill="1" applyBorder="1" applyAlignment="1" applyProtection="1">
      <alignment horizontal="right"/>
    </xf>
    <xf numFmtId="49" fontId="21" fillId="6" borderId="0" xfId="0" applyNumberFormat="1" applyFont="1" applyFill="1" applyBorder="1" applyAlignment="1" applyProtection="1">
      <alignment horizontal="center"/>
    </xf>
    <xf numFmtId="0" fontId="23" fillId="6" borderId="0" xfId="0" applyFont="1" applyFill="1" applyBorder="1" applyAlignment="1" applyProtection="1">
      <alignment horizontal="centerContinuous"/>
    </xf>
    <xf numFmtId="0" fontId="9" fillId="3" borderId="0" xfId="0" applyFont="1" applyFill="1" applyBorder="1" applyProtection="1"/>
    <xf numFmtId="49" fontId="24" fillId="6" borderId="0" xfId="0" applyNumberFormat="1" applyFont="1" applyFill="1" applyBorder="1" applyAlignment="1" applyProtection="1">
      <alignment horizontal="center"/>
    </xf>
    <xf numFmtId="4" fontId="25" fillId="3" borderId="0" xfId="0" applyNumberFormat="1" applyFont="1" applyFill="1" applyBorder="1" applyProtection="1"/>
    <xf numFmtId="49" fontId="26" fillId="3" borderId="0" xfId="0" applyNumberFormat="1" applyFont="1" applyFill="1" applyBorder="1" applyAlignment="1" applyProtection="1">
      <alignment horizontal="center"/>
    </xf>
    <xf numFmtId="0" fontId="12" fillId="6" borderId="0" xfId="0" applyFont="1" applyFill="1" applyBorder="1" applyProtection="1"/>
    <xf numFmtId="0" fontId="27" fillId="6" borderId="0" xfId="0" quotePrefix="1" applyFont="1" applyFill="1" applyBorder="1" applyAlignment="1" applyProtection="1">
      <alignment horizontal="left"/>
    </xf>
    <xf numFmtId="49" fontId="28" fillId="6" borderId="0" xfId="0" quotePrefix="1" applyNumberFormat="1" applyFont="1" applyFill="1" applyBorder="1" applyAlignment="1" applyProtection="1">
      <alignment horizontal="center"/>
    </xf>
    <xf numFmtId="0" fontId="29" fillId="6" borderId="0" xfId="0" applyFont="1" applyFill="1" applyBorder="1" applyAlignment="1" applyProtection="1">
      <alignment horizontal="center"/>
    </xf>
    <xf numFmtId="4" fontId="25" fillId="6" borderId="0" xfId="0" applyNumberFormat="1" applyFont="1" applyFill="1" applyBorder="1" applyProtection="1"/>
    <xf numFmtId="0" fontId="23" fillId="6" borderId="0" xfId="0" applyFont="1" applyFill="1" applyBorder="1" applyAlignment="1" applyProtection="1">
      <alignment horizontal="center"/>
    </xf>
    <xf numFmtId="0" fontId="0" fillId="0" borderId="0" xfId="0" applyBorder="1" applyProtection="1"/>
    <xf numFmtId="49" fontId="30" fillId="0" borderId="0" xfId="0" applyNumberFormat="1" applyFont="1" applyAlignment="1" applyProtection="1">
      <alignment horizontal="center"/>
    </xf>
    <xf numFmtId="0" fontId="9" fillId="0" borderId="0" xfId="0" applyFont="1" applyProtection="1"/>
    <xf numFmtId="0" fontId="5" fillId="6" borderId="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0" fontId="2" fillId="6" borderId="0" xfId="0" applyFont="1" applyFill="1" applyBorder="1" applyAlignment="1" applyProtection="1">
      <alignment horizontal="center"/>
    </xf>
    <xf numFmtId="49" fontId="22" fillId="6" borderId="0" xfId="0" applyNumberFormat="1" applyFont="1" applyFill="1" applyBorder="1" applyAlignment="1" applyProtection="1">
      <alignment horizontal="center"/>
    </xf>
    <xf numFmtId="0" fontId="4" fillId="6" borderId="0" xfId="0" applyFont="1" applyFill="1" applyBorder="1" applyAlignment="1" applyProtection="1">
      <alignment horizontal="center"/>
    </xf>
    <xf numFmtId="49" fontId="21" fillId="6" borderId="0" xfId="0" applyNumberFormat="1" applyFont="1" applyFill="1" applyBorder="1" applyAlignment="1" applyProtection="1">
      <alignment horizontal="center"/>
    </xf>
    <xf numFmtId="0" fontId="32" fillId="2" borderId="4" xfId="0" applyFont="1" applyFill="1" applyBorder="1" applyAlignment="1" applyProtection="1">
      <alignment horizontal="center"/>
    </xf>
    <xf numFmtId="0" fontId="32" fillId="2" borderId="0" xfId="0" applyFont="1" applyFill="1" applyBorder="1" applyAlignment="1" applyProtection="1">
      <alignment horizontal="center"/>
    </xf>
    <xf numFmtId="0" fontId="32" fillId="2" borderId="5" xfId="0" applyFont="1" applyFill="1" applyBorder="1" applyAlignment="1" applyProtection="1">
      <alignment horizontal="center"/>
    </xf>
    <xf numFmtId="0" fontId="12" fillId="3" borderId="1" xfId="0" applyFont="1" applyFill="1" applyBorder="1" applyAlignment="1" applyProtection="1">
      <alignment horizontal="center"/>
    </xf>
    <xf numFmtId="0" fontId="12" fillId="3" borderId="2" xfId="0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center"/>
    </xf>
    <xf numFmtId="0" fontId="15" fillId="6" borderId="0" xfId="0" applyFont="1" applyFill="1" applyBorder="1" applyAlignment="1" applyProtection="1">
      <alignment horizontal="center"/>
    </xf>
    <xf numFmtId="49" fontId="15" fillId="6" borderId="0" xfId="0" applyNumberFormat="1" applyFont="1" applyFill="1" applyBorder="1" applyAlignment="1" applyProtection="1">
      <alignment horizontal="center"/>
    </xf>
    <xf numFmtId="49" fontId="48" fillId="6" borderId="0" xfId="0" applyNumberFormat="1" applyFont="1" applyFill="1" applyBorder="1" applyAlignment="1" applyProtection="1">
      <alignment horizontal="center"/>
    </xf>
    <xf numFmtId="0" fontId="34" fillId="6" borderId="0" xfId="0" applyFont="1" applyFill="1" applyBorder="1" applyAlignment="1" applyProtection="1">
      <alignment horizontal="center"/>
    </xf>
    <xf numFmtId="49" fontId="34" fillId="6" borderId="0" xfId="0" applyNumberFormat="1" applyFont="1" applyFill="1" applyBorder="1" applyAlignment="1" applyProtection="1">
      <alignment horizontal="center"/>
    </xf>
    <xf numFmtId="49" fontId="47" fillId="6" borderId="0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17C1-19D9-48A3-922A-D878D5F7A3E9}">
  <sheetPr>
    <tabColor theme="8" tint="0.39997558519241921"/>
  </sheetPr>
  <dimension ref="A1:IV2081"/>
  <sheetViews>
    <sheetView showGridLines="0" tabSelected="1" view="pageBreakPreview" topLeftCell="B5" zoomScale="50" zoomScaleNormal="50" zoomScaleSheetLayoutView="50" workbookViewId="0">
      <selection activeCell="K56" sqref="K56"/>
    </sheetView>
  </sheetViews>
  <sheetFormatPr baseColWidth="10" defaultRowHeight="12.75" x14ac:dyDescent="0.2"/>
  <cols>
    <col min="1" max="1" width="13.42578125" style="111" customWidth="1"/>
    <col min="2" max="2" width="75.7109375" style="111" customWidth="1"/>
    <col min="3" max="3" width="10.7109375" style="198" customWidth="1"/>
    <col min="4" max="4" width="25.7109375" style="197" customWidth="1"/>
    <col min="5" max="5" width="4.7109375" style="197" customWidth="1"/>
    <col min="6" max="7" width="25.7109375" style="18" customWidth="1"/>
    <col min="8" max="8" width="12.7109375" style="199" customWidth="1"/>
    <col min="9" max="9" width="4.7109375" style="199" customWidth="1"/>
    <col min="10" max="10" width="13" style="111" customWidth="1"/>
    <col min="11" max="11" width="75.7109375" style="111" customWidth="1"/>
    <col min="12" max="12" width="10.85546875" style="198" customWidth="1"/>
    <col min="13" max="13" width="25.7109375" style="197" customWidth="1"/>
    <col min="14" max="14" width="4.7109375" style="197" customWidth="1"/>
    <col min="15" max="15" width="25.7109375" style="18" customWidth="1"/>
    <col min="16" max="16" width="25.7109375" style="111" customWidth="1"/>
    <col min="17" max="17" width="12.7109375" style="111" customWidth="1"/>
    <col min="18" max="18" width="18" style="111" customWidth="1"/>
    <col min="19" max="19" width="23.85546875" style="111" customWidth="1"/>
    <col min="20" max="20" width="11.42578125" style="111" customWidth="1"/>
    <col min="21" max="24" width="11.42578125" style="111"/>
    <col min="25" max="25" width="36.42578125" style="111" customWidth="1"/>
    <col min="26" max="16384" width="11.42578125" style="111"/>
  </cols>
  <sheetData>
    <row r="1" spans="1:256" ht="27" customHeight="1" x14ac:dyDescent="0.35">
      <c r="A1" s="201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3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ht="27" customHeight="1" x14ac:dyDescent="0.35">
      <c r="A2" s="204" t="s">
        <v>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6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ht="27" customHeight="1" x14ac:dyDescent="0.35">
      <c r="A3" s="204" t="s">
        <v>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6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27" customHeight="1" x14ac:dyDescent="0.35">
      <c r="A4" s="204" t="s">
        <v>3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6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ht="27" customHeight="1" thickBot="1" x14ac:dyDescent="0.4">
      <c r="A5" s="207" t="s">
        <v>4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9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ht="27" customHeight="1" x14ac:dyDescent="0.4">
      <c r="A6" s="112"/>
      <c r="B6" s="113"/>
      <c r="C6" s="114"/>
      <c r="D6" s="1"/>
      <c r="E6" s="1"/>
      <c r="F6" s="1"/>
      <c r="G6" s="1"/>
      <c r="H6" s="1"/>
      <c r="I6" s="1"/>
      <c r="J6" s="115"/>
      <c r="K6" s="115"/>
      <c r="L6" s="116"/>
      <c r="M6" s="1"/>
      <c r="N6" s="1"/>
      <c r="O6" s="1"/>
      <c r="P6" s="5"/>
      <c r="Q6" s="5"/>
      <c r="R6" s="17"/>
      <c r="S6" s="17"/>
      <c r="T6" s="17"/>
      <c r="U6" s="17"/>
      <c r="V6" s="17"/>
      <c r="W6" s="17"/>
      <c r="X6" s="17"/>
      <c r="Y6" s="17"/>
      <c r="Z6" s="17"/>
    </row>
    <row r="7" spans="1:256" ht="27" customHeight="1" x14ac:dyDescent="0.4">
      <c r="A7" s="112"/>
      <c r="B7" s="113"/>
      <c r="C7" s="117"/>
      <c r="D7" s="2">
        <v>45169</v>
      </c>
      <c r="E7" s="3"/>
      <c r="F7" s="2">
        <v>44804</v>
      </c>
      <c r="G7" s="3" t="s">
        <v>5</v>
      </c>
      <c r="H7" s="3" t="s">
        <v>6</v>
      </c>
      <c r="I7" s="3"/>
      <c r="J7" s="115"/>
      <c r="K7" s="115"/>
      <c r="L7" s="117"/>
      <c r="M7" s="2">
        <v>45169</v>
      </c>
      <c r="N7" s="3"/>
      <c r="O7" s="2">
        <v>44804</v>
      </c>
      <c r="P7" s="3" t="s">
        <v>5</v>
      </c>
      <c r="Q7" s="3" t="s">
        <v>6</v>
      </c>
      <c r="R7" s="5"/>
      <c r="S7" s="5"/>
      <c r="T7" s="5"/>
      <c r="U7" s="5"/>
      <c r="V7" s="5"/>
      <c r="W7" s="5"/>
    </row>
    <row r="8" spans="1:256" ht="27" customHeight="1" x14ac:dyDescent="0.4">
      <c r="A8" s="118">
        <v>1</v>
      </c>
      <c r="B8" s="119" t="s">
        <v>7</v>
      </c>
      <c r="C8" s="120"/>
      <c r="D8" s="4"/>
      <c r="E8" s="5"/>
      <c r="F8" s="4"/>
      <c r="G8" s="4"/>
      <c r="H8" s="121"/>
      <c r="I8" s="121"/>
      <c r="J8" s="119">
        <v>2</v>
      </c>
      <c r="K8" s="119" t="s">
        <v>8</v>
      </c>
      <c r="L8" s="122"/>
      <c r="M8" s="4"/>
      <c r="N8" s="4"/>
      <c r="O8" s="4"/>
      <c r="P8" s="123"/>
      <c r="Q8" s="124"/>
      <c r="R8" s="123"/>
      <c r="S8" s="123"/>
      <c r="T8" s="123"/>
      <c r="U8" s="123"/>
      <c r="V8" s="123"/>
      <c r="W8" s="123"/>
    </row>
    <row r="9" spans="1:256" ht="27" customHeight="1" x14ac:dyDescent="0.4">
      <c r="A9" s="125"/>
      <c r="B9" s="119"/>
      <c r="C9" s="120"/>
      <c r="D9" s="4"/>
      <c r="E9" s="5"/>
      <c r="F9" s="4"/>
      <c r="G9" s="4"/>
      <c r="H9" s="126"/>
      <c r="I9" s="121"/>
      <c r="J9" s="119"/>
      <c r="K9" s="119"/>
      <c r="L9" s="122"/>
      <c r="M9" s="4"/>
      <c r="N9" s="8"/>
      <c r="O9" s="4"/>
      <c r="P9" s="123"/>
      <c r="Q9" s="124"/>
      <c r="R9" s="123"/>
      <c r="S9" s="123"/>
      <c r="T9" s="123"/>
      <c r="U9" s="123"/>
      <c r="V9" s="123"/>
      <c r="W9" s="123"/>
    </row>
    <row r="10" spans="1:256" ht="27" customHeight="1" x14ac:dyDescent="0.4">
      <c r="A10" s="118"/>
      <c r="B10" s="119" t="s">
        <v>9</v>
      </c>
      <c r="C10" s="120"/>
      <c r="D10" s="6">
        <f>D12+D17+D21+D27</f>
        <v>22503645</v>
      </c>
      <c r="E10" s="5"/>
      <c r="F10" s="6">
        <f>F12+F17+F21+F27</f>
        <v>11090050</v>
      </c>
      <c r="G10" s="7">
        <f>(D10-F10)</f>
        <v>11413595</v>
      </c>
      <c r="H10" s="127">
        <f>G10/F10</f>
        <v>1.0291743499803878</v>
      </c>
      <c r="I10" s="128"/>
      <c r="J10" s="119"/>
      <c r="K10" s="119" t="s">
        <v>10</v>
      </c>
      <c r="L10" s="122"/>
      <c r="M10" s="6">
        <f>M12+M22+M24</f>
        <v>10956874</v>
      </c>
      <c r="N10" s="8"/>
      <c r="O10" s="6">
        <f>O12+O22+O24</f>
        <v>12689892</v>
      </c>
      <c r="P10" s="6">
        <f>(M10-O10)</f>
        <v>-1733018</v>
      </c>
      <c r="Q10" s="127">
        <f>P10/O10</f>
        <v>-0.13656680450865932</v>
      </c>
      <c r="R10" s="129"/>
      <c r="S10" s="130"/>
      <c r="T10" s="130"/>
      <c r="U10" s="130"/>
      <c r="V10" s="130"/>
      <c r="W10" s="130"/>
    </row>
    <row r="11" spans="1:256" ht="27" customHeight="1" x14ac:dyDescent="0.4">
      <c r="A11" s="125"/>
      <c r="B11" s="119"/>
      <c r="C11" s="120"/>
      <c r="D11" s="4"/>
      <c r="E11" s="5"/>
      <c r="F11" s="4"/>
      <c r="G11" s="4"/>
      <c r="H11" s="131"/>
      <c r="I11" s="128"/>
      <c r="J11" s="119"/>
      <c r="K11" s="119"/>
      <c r="L11" s="122"/>
      <c r="M11" s="4"/>
      <c r="N11" s="8"/>
      <c r="O11" s="4"/>
      <c r="P11" s="123"/>
      <c r="Q11" s="124"/>
      <c r="R11" s="132"/>
      <c r="S11" s="132"/>
      <c r="T11" s="132"/>
      <c r="U11" s="132"/>
      <c r="V11" s="132"/>
      <c r="W11" s="132"/>
    </row>
    <row r="12" spans="1:256" ht="27" customHeight="1" x14ac:dyDescent="0.4">
      <c r="A12" s="119">
        <v>11</v>
      </c>
      <c r="B12" s="119" t="s">
        <v>11</v>
      </c>
      <c r="C12" s="133"/>
      <c r="D12" s="7">
        <f>SUM(D14:D15)</f>
        <v>10523</v>
      </c>
      <c r="E12" s="7"/>
      <c r="F12" s="7">
        <f>SUM(F14:F15)</f>
        <v>1736398</v>
      </c>
      <c r="G12" s="7">
        <f>(D12-F12)</f>
        <v>-1725875</v>
      </c>
      <c r="H12" s="127">
        <f>G12/F12</f>
        <v>-0.99393975344362295</v>
      </c>
      <c r="I12" s="128"/>
      <c r="J12" s="119">
        <v>24</v>
      </c>
      <c r="K12" s="119" t="s">
        <v>12</v>
      </c>
      <c r="L12" s="122"/>
      <c r="M12" s="7">
        <f>SUM(M15:M20)</f>
        <v>801286</v>
      </c>
      <c r="N12" s="8"/>
      <c r="O12" s="7">
        <f>SUM(O15:O20)</f>
        <v>3728384</v>
      </c>
      <c r="P12" s="7">
        <f>(M12-O12)</f>
        <v>-2927098</v>
      </c>
      <c r="Q12" s="127">
        <f>P12/O12</f>
        <v>-0.78508490541746778</v>
      </c>
      <c r="R12" s="129"/>
      <c r="S12" s="134"/>
      <c r="T12" s="134"/>
      <c r="U12" s="134"/>
      <c r="V12" s="134"/>
      <c r="W12" s="134"/>
    </row>
    <row r="13" spans="1:256" ht="27" customHeight="1" x14ac:dyDescent="0.4">
      <c r="A13" s="119"/>
      <c r="B13" s="119"/>
      <c r="C13" s="135"/>
      <c r="D13" s="7"/>
      <c r="E13" s="7"/>
      <c r="F13" s="7"/>
      <c r="G13" s="7"/>
      <c r="H13" s="131"/>
      <c r="I13" s="128"/>
      <c r="J13" s="119"/>
      <c r="K13" s="119"/>
      <c r="L13" s="122"/>
      <c r="M13" s="7"/>
      <c r="N13" s="8"/>
      <c r="O13" s="7"/>
      <c r="P13" s="5"/>
      <c r="Q13" s="134"/>
      <c r="R13" s="134"/>
      <c r="S13" s="134"/>
      <c r="T13" s="134"/>
      <c r="U13" s="134"/>
      <c r="V13" s="134"/>
      <c r="W13" s="134"/>
    </row>
    <row r="14" spans="1:256" ht="27" customHeight="1" x14ac:dyDescent="0.4">
      <c r="A14" s="136">
        <v>1105</v>
      </c>
      <c r="B14" s="136" t="s">
        <v>13</v>
      </c>
      <c r="C14" s="135"/>
      <c r="D14" s="8">
        <v>3828</v>
      </c>
      <c r="E14" s="7"/>
      <c r="F14" s="8">
        <v>15000</v>
      </c>
      <c r="G14" s="8">
        <f>(D14-F14)</f>
        <v>-11172</v>
      </c>
      <c r="H14" s="127"/>
      <c r="I14" s="128"/>
      <c r="J14" s="119"/>
      <c r="K14" s="119"/>
      <c r="L14" s="122"/>
      <c r="M14" s="7"/>
      <c r="N14" s="8"/>
      <c r="O14" s="7"/>
      <c r="P14" s="5"/>
      <c r="Q14" s="134"/>
      <c r="R14" s="134"/>
      <c r="S14" s="134"/>
      <c r="T14" s="134"/>
      <c r="U14" s="134"/>
      <c r="V14" s="134"/>
      <c r="W14" s="134"/>
    </row>
    <row r="15" spans="1:256" ht="27" customHeight="1" x14ac:dyDescent="0.4">
      <c r="A15" s="136">
        <v>1110</v>
      </c>
      <c r="B15" s="136" t="s">
        <v>14</v>
      </c>
      <c r="C15" s="137"/>
      <c r="D15" s="9">
        <v>6695</v>
      </c>
      <c r="E15" s="5"/>
      <c r="F15" s="9">
        <v>1721398</v>
      </c>
      <c r="G15" s="8">
        <f>(D15-F15)</f>
        <v>-1714703</v>
      </c>
      <c r="H15" s="127">
        <f>G15/F15</f>
        <v>-0.99611071931069983</v>
      </c>
      <c r="I15" s="128"/>
      <c r="J15" s="136">
        <v>2401</v>
      </c>
      <c r="K15" s="136" t="s">
        <v>15</v>
      </c>
      <c r="L15" s="122"/>
      <c r="M15" s="8">
        <v>45019</v>
      </c>
      <c r="N15" s="8"/>
      <c r="O15" s="8">
        <v>2793383</v>
      </c>
      <c r="P15" s="8">
        <f t="shared" ref="P15:P20" si="0">(M15-O15)</f>
        <v>-2748364</v>
      </c>
      <c r="Q15" s="127">
        <f t="shared" ref="Q15:Q20" si="1">P15/O15</f>
        <v>-0.98388369944257559</v>
      </c>
      <c r="R15" s="134"/>
      <c r="S15" s="134"/>
      <c r="T15" s="134"/>
      <c r="U15" s="134"/>
      <c r="V15" s="134"/>
      <c r="W15" s="134"/>
    </row>
    <row r="16" spans="1:256" ht="27" customHeight="1" x14ac:dyDescent="0.4">
      <c r="A16" s="136"/>
      <c r="B16" s="136"/>
      <c r="C16" s="137"/>
      <c r="D16" s="8"/>
      <c r="E16" s="5"/>
      <c r="F16" s="8"/>
      <c r="G16" s="8"/>
      <c r="H16" s="127"/>
      <c r="I16" s="128"/>
      <c r="J16" s="136">
        <v>2407</v>
      </c>
      <c r="K16" s="136" t="s">
        <v>16</v>
      </c>
      <c r="L16" s="122"/>
      <c r="M16" s="8">
        <v>23004</v>
      </c>
      <c r="N16" s="8"/>
      <c r="O16" s="8">
        <v>50739</v>
      </c>
      <c r="P16" s="8">
        <f t="shared" si="0"/>
        <v>-27735</v>
      </c>
      <c r="Q16" s="127">
        <f t="shared" si="1"/>
        <v>-0.54662094247028914</v>
      </c>
      <c r="R16" s="134"/>
      <c r="S16" s="134"/>
      <c r="T16" s="134"/>
      <c r="U16" s="134"/>
      <c r="V16" s="134"/>
      <c r="W16" s="134"/>
      <c r="Y16" s="138"/>
    </row>
    <row r="17" spans="1:25" ht="27" customHeight="1" x14ac:dyDescent="0.4">
      <c r="A17" s="119">
        <v>12</v>
      </c>
      <c r="B17" s="139" t="s">
        <v>17</v>
      </c>
      <c r="C17" s="133"/>
      <c r="D17" s="7">
        <f>D19</f>
        <v>2548000</v>
      </c>
      <c r="E17" s="5"/>
      <c r="F17" s="7">
        <f>F19</f>
        <v>2548000</v>
      </c>
      <c r="G17" s="7">
        <f>(D17-F17)</f>
        <v>0</v>
      </c>
      <c r="H17" s="127"/>
      <c r="I17" s="128"/>
      <c r="J17" s="136">
        <v>2424</v>
      </c>
      <c r="K17" s="136" t="s">
        <v>18</v>
      </c>
      <c r="L17" s="122"/>
      <c r="M17" s="8">
        <v>243959</v>
      </c>
      <c r="N17" s="8"/>
      <c r="O17" s="8">
        <v>239500</v>
      </c>
      <c r="P17" s="8">
        <f t="shared" si="0"/>
        <v>4459</v>
      </c>
      <c r="Q17" s="127">
        <f t="shared" si="1"/>
        <v>1.861795407098121E-2</v>
      </c>
      <c r="R17" s="134"/>
      <c r="S17" s="134"/>
      <c r="T17" s="134"/>
      <c r="U17" s="134"/>
      <c r="V17" s="134"/>
      <c r="W17" s="134"/>
      <c r="Y17" s="140"/>
    </row>
    <row r="18" spans="1:25" ht="27" customHeight="1" x14ac:dyDescent="0.4">
      <c r="A18" s="119"/>
      <c r="B18" s="119"/>
      <c r="C18" s="137"/>
      <c r="D18" s="8"/>
      <c r="E18" s="5"/>
      <c r="F18" s="8"/>
      <c r="G18" s="8"/>
      <c r="H18" s="127"/>
      <c r="I18" s="128"/>
      <c r="J18" s="136">
        <v>2436</v>
      </c>
      <c r="K18" s="136" t="s">
        <v>19</v>
      </c>
      <c r="L18" s="122"/>
      <c r="M18" s="8">
        <v>318787</v>
      </c>
      <c r="N18" s="8"/>
      <c r="O18" s="8">
        <v>434046</v>
      </c>
      <c r="P18" s="8">
        <f t="shared" si="0"/>
        <v>-115259</v>
      </c>
      <c r="Q18" s="127">
        <f t="shared" si="1"/>
        <v>-0.26554558733406136</v>
      </c>
      <c r="R18" s="134"/>
      <c r="S18" s="134"/>
      <c r="T18" s="134"/>
      <c r="U18" s="134"/>
      <c r="V18" s="134"/>
      <c r="W18" s="134"/>
    </row>
    <row r="19" spans="1:25" ht="27" customHeight="1" x14ac:dyDescent="0.4">
      <c r="A19" s="136">
        <v>1230</v>
      </c>
      <c r="B19" s="136" t="s">
        <v>20</v>
      </c>
      <c r="C19" s="137"/>
      <c r="D19" s="9">
        <v>2548000</v>
      </c>
      <c r="E19" s="5"/>
      <c r="F19" s="9">
        <v>2548000</v>
      </c>
      <c r="G19" s="8">
        <f>(D19-F19)</f>
        <v>0</v>
      </c>
      <c r="H19" s="127"/>
      <c r="I19" s="128"/>
      <c r="J19" s="136">
        <v>2445</v>
      </c>
      <c r="K19" s="136" t="s">
        <v>21</v>
      </c>
      <c r="L19" s="122"/>
      <c r="M19" s="8">
        <v>32834</v>
      </c>
      <c r="N19" s="8"/>
      <c r="O19" s="8">
        <v>26222</v>
      </c>
      <c r="P19" s="8">
        <f t="shared" si="0"/>
        <v>6612</v>
      </c>
      <c r="Q19" s="127">
        <f t="shared" si="1"/>
        <v>0.25215467927694302</v>
      </c>
      <c r="R19" s="134"/>
      <c r="S19" s="134"/>
      <c r="T19" s="134"/>
      <c r="U19" s="134"/>
      <c r="V19" s="134"/>
      <c r="W19" s="134"/>
      <c r="Y19" s="140"/>
    </row>
    <row r="20" spans="1:25" ht="27" customHeight="1" x14ac:dyDescent="0.4">
      <c r="A20" s="136"/>
      <c r="B20" s="136"/>
      <c r="C20" s="137"/>
      <c r="D20" s="8"/>
      <c r="E20" s="5"/>
      <c r="F20" s="8"/>
      <c r="G20" s="8"/>
      <c r="H20" s="127"/>
      <c r="I20" s="128"/>
      <c r="J20" s="136">
        <v>2490</v>
      </c>
      <c r="K20" s="136" t="s">
        <v>22</v>
      </c>
      <c r="L20" s="122"/>
      <c r="M20" s="9">
        <v>137683</v>
      </c>
      <c r="N20" s="8"/>
      <c r="O20" s="9">
        <v>184494</v>
      </c>
      <c r="P20" s="8">
        <f t="shared" si="0"/>
        <v>-46811</v>
      </c>
      <c r="Q20" s="141">
        <f t="shared" si="1"/>
        <v>-0.25372640844688715</v>
      </c>
      <c r="R20" s="134"/>
      <c r="S20" s="134"/>
      <c r="T20" s="134"/>
      <c r="U20" s="134"/>
      <c r="V20" s="134"/>
      <c r="W20" s="134"/>
    </row>
    <row r="21" spans="1:25" ht="27" customHeight="1" x14ac:dyDescent="0.4">
      <c r="A21" s="119">
        <v>13</v>
      </c>
      <c r="B21" s="119" t="s">
        <v>23</v>
      </c>
      <c r="C21" s="133"/>
      <c r="D21" s="7">
        <f>SUM(D23:D25)</f>
        <v>5635205</v>
      </c>
      <c r="E21" s="5"/>
      <c r="F21" s="7">
        <f>SUM(F23:F25)</f>
        <v>483351</v>
      </c>
      <c r="G21" s="7">
        <f>(D21-F21)</f>
        <v>5151854</v>
      </c>
      <c r="H21" s="127">
        <f>G21/F21</f>
        <v>10.658618684972204</v>
      </c>
      <c r="I21" s="128"/>
      <c r="J21" s="136"/>
      <c r="K21" s="136"/>
      <c r="L21" s="122"/>
      <c r="M21" s="8"/>
      <c r="N21" s="8"/>
      <c r="O21" s="8"/>
      <c r="P21" s="8"/>
      <c r="Q21" s="127"/>
      <c r="R21" s="134"/>
      <c r="S21" s="134"/>
      <c r="T21" s="134"/>
      <c r="U21" s="134"/>
      <c r="V21" s="134"/>
      <c r="W21" s="134"/>
    </row>
    <row r="22" spans="1:25" ht="27" customHeight="1" x14ac:dyDescent="0.4">
      <c r="A22" s="136"/>
      <c r="B22" s="136"/>
      <c r="C22" s="137"/>
      <c r="D22" s="8"/>
      <c r="E22" s="5"/>
      <c r="F22" s="142"/>
      <c r="G22" s="142"/>
      <c r="H22" s="131"/>
      <c r="I22" s="128"/>
      <c r="J22" s="119">
        <v>2511</v>
      </c>
      <c r="K22" s="143" t="s">
        <v>24</v>
      </c>
      <c r="L22" s="122"/>
      <c r="M22" s="7">
        <v>9465954</v>
      </c>
      <c r="N22" s="8"/>
      <c r="O22" s="7">
        <v>8409550</v>
      </c>
      <c r="P22" s="7">
        <f>(M22-O22)</f>
        <v>1056404</v>
      </c>
      <c r="Q22" s="127">
        <f>P22/O22</f>
        <v>0.12561956347248068</v>
      </c>
      <c r="R22" s="134"/>
      <c r="S22" s="134"/>
      <c r="T22" s="134"/>
      <c r="U22" s="134"/>
      <c r="V22" s="134"/>
      <c r="W22" s="134"/>
    </row>
    <row r="23" spans="1:25" ht="27" customHeight="1" x14ac:dyDescent="0.4">
      <c r="A23" s="136">
        <v>1317</v>
      </c>
      <c r="B23" s="136" t="s">
        <v>25</v>
      </c>
      <c r="C23" s="137"/>
      <c r="D23" s="8">
        <v>5382999</v>
      </c>
      <c r="E23" s="5"/>
      <c r="F23" s="8">
        <v>150762</v>
      </c>
      <c r="G23" s="8">
        <f>(D23-F23)</f>
        <v>5232237</v>
      </c>
      <c r="H23" s="127">
        <f>G23/F23</f>
        <v>34.705277191865321</v>
      </c>
      <c r="I23" s="128"/>
      <c r="J23" s="119"/>
      <c r="K23" s="143"/>
      <c r="L23" s="122"/>
      <c r="M23" s="7"/>
      <c r="N23" s="8"/>
      <c r="O23" s="7"/>
      <c r="P23" s="7"/>
      <c r="Q23" s="127"/>
      <c r="R23" s="134"/>
      <c r="S23" s="134"/>
      <c r="T23" s="134"/>
      <c r="U23" s="134"/>
      <c r="V23" s="134"/>
      <c r="W23" s="134"/>
    </row>
    <row r="24" spans="1:25" ht="27" customHeight="1" x14ac:dyDescent="0.4">
      <c r="A24" s="136">
        <v>1384</v>
      </c>
      <c r="B24" s="136" t="s">
        <v>26</v>
      </c>
      <c r="C24" s="137"/>
      <c r="D24" s="8">
        <v>336554</v>
      </c>
      <c r="E24" s="5"/>
      <c r="F24" s="8">
        <v>376220</v>
      </c>
      <c r="G24" s="8">
        <f>(D24-F24)</f>
        <v>-39666</v>
      </c>
      <c r="H24" s="127">
        <f>G24/F24</f>
        <v>-0.10543299133485727</v>
      </c>
      <c r="I24" s="128"/>
      <c r="J24" s="136"/>
      <c r="K24" s="119" t="s">
        <v>27</v>
      </c>
      <c r="L24" s="122"/>
      <c r="M24" s="7">
        <f>M26+M27</f>
        <v>689634</v>
      </c>
      <c r="N24" s="8"/>
      <c r="O24" s="7">
        <f>O26+O27</f>
        <v>551958</v>
      </c>
      <c r="P24" s="7">
        <f>(M24-O24)</f>
        <v>137676</v>
      </c>
      <c r="Q24" s="127">
        <f>P24/O24</f>
        <v>0.24943202200167405</v>
      </c>
      <c r="R24" s="144"/>
      <c r="S24" s="144"/>
      <c r="T24" s="144"/>
      <c r="U24" s="144"/>
      <c r="V24" s="144"/>
      <c r="W24" s="144"/>
    </row>
    <row r="25" spans="1:25" ht="27" customHeight="1" x14ac:dyDescent="0.4">
      <c r="A25" s="136">
        <v>1386</v>
      </c>
      <c r="B25" s="136" t="s">
        <v>28</v>
      </c>
      <c r="C25" s="137"/>
      <c r="D25" s="9">
        <v>-84348</v>
      </c>
      <c r="E25" s="5"/>
      <c r="F25" s="9">
        <v>-43631</v>
      </c>
      <c r="G25" s="8">
        <f>(D25-F25)</f>
        <v>-40717</v>
      </c>
      <c r="H25" s="127">
        <f>G25/F25</f>
        <v>0.93321262405170635</v>
      </c>
      <c r="I25" s="128"/>
      <c r="J25" s="136"/>
      <c r="K25" s="119"/>
      <c r="L25" s="122"/>
      <c r="M25" s="8"/>
      <c r="N25" s="8"/>
      <c r="O25" s="8"/>
      <c r="P25" s="8"/>
      <c r="Q25" s="127"/>
      <c r="R25" s="129"/>
      <c r="S25" s="145"/>
      <c r="T25" s="145"/>
      <c r="U25" s="145"/>
      <c r="V25" s="145"/>
      <c r="W25" s="145"/>
    </row>
    <row r="26" spans="1:25" ht="27" customHeight="1" x14ac:dyDescent="0.4">
      <c r="A26" s="136"/>
      <c r="B26" s="136"/>
      <c r="C26" s="137"/>
      <c r="D26" s="8"/>
      <c r="E26" s="5"/>
      <c r="F26" s="8"/>
      <c r="G26" s="8"/>
      <c r="H26" s="131"/>
      <c r="I26" s="128"/>
      <c r="J26" s="136">
        <v>2902</v>
      </c>
      <c r="K26" s="146" t="s">
        <v>29</v>
      </c>
      <c r="L26" s="147"/>
      <c r="M26" s="9">
        <v>689634</v>
      </c>
      <c r="N26" s="8"/>
      <c r="O26" s="9">
        <v>551958</v>
      </c>
      <c r="P26" s="8">
        <f>(M26-O26)</f>
        <v>137676</v>
      </c>
      <c r="Q26" s="127">
        <f t="shared" ref="Q26" si="2">P26/O26</f>
        <v>0.24943202200167405</v>
      </c>
      <c r="R26" s="129"/>
      <c r="S26" s="39"/>
      <c r="T26" s="39"/>
      <c r="U26" s="39"/>
      <c r="V26" s="39"/>
      <c r="W26" s="39"/>
    </row>
    <row r="27" spans="1:25" ht="27" customHeight="1" x14ac:dyDescent="0.4">
      <c r="A27" s="119">
        <v>19</v>
      </c>
      <c r="B27" s="119" t="s">
        <v>30</v>
      </c>
      <c r="C27" s="133"/>
      <c r="D27" s="7">
        <f>SUM(D29:D30)</f>
        <v>14309917</v>
      </c>
      <c r="E27" s="5"/>
      <c r="F27" s="7">
        <f>SUM(F29:F30)</f>
        <v>6322301</v>
      </c>
      <c r="G27" s="7">
        <f>(D27-F27)</f>
        <v>7987616</v>
      </c>
      <c r="H27" s="127">
        <f>G27/F27</f>
        <v>1.2634033083840837</v>
      </c>
      <c r="I27" s="128"/>
      <c r="J27" s="136"/>
      <c r="K27" s="136"/>
      <c r="L27" s="147"/>
      <c r="M27" s="8"/>
      <c r="N27" s="8"/>
      <c r="O27" s="8"/>
      <c r="P27" s="8"/>
      <c r="Q27" s="127"/>
      <c r="R27" s="129"/>
      <c r="S27" s="39"/>
      <c r="T27" s="39"/>
      <c r="U27" s="39"/>
      <c r="V27" s="39"/>
      <c r="W27" s="39"/>
    </row>
    <row r="28" spans="1:25" ht="27" customHeight="1" x14ac:dyDescent="0.4">
      <c r="A28" s="136"/>
      <c r="B28" s="136"/>
      <c r="C28" s="137"/>
      <c r="D28" s="8"/>
      <c r="E28" s="5"/>
      <c r="F28" s="8"/>
      <c r="G28" s="8"/>
      <c r="H28" s="131"/>
      <c r="I28" s="128"/>
      <c r="J28" s="136"/>
      <c r="K28" s="136"/>
      <c r="L28" s="122"/>
      <c r="M28" s="8"/>
      <c r="N28" s="8"/>
      <c r="O28" s="8"/>
      <c r="P28" s="8"/>
      <c r="Q28" s="127"/>
      <c r="R28" s="129"/>
      <c r="S28" s="39"/>
      <c r="T28" s="39"/>
      <c r="U28" s="39"/>
      <c r="V28" s="39"/>
      <c r="W28" s="39"/>
    </row>
    <row r="29" spans="1:25" ht="27" customHeight="1" x14ac:dyDescent="0.4">
      <c r="A29" s="136">
        <v>1905</v>
      </c>
      <c r="B29" s="136" t="s">
        <v>31</v>
      </c>
      <c r="C29" s="137"/>
      <c r="D29" s="8">
        <v>14174769</v>
      </c>
      <c r="E29" s="5"/>
      <c r="F29" s="8">
        <v>6191818</v>
      </c>
      <c r="G29" s="8">
        <f>(D29-F29)</f>
        <v>7982951</v>
      </c>
      <c r="H29" s="127">
        <f>G29/F29</f>
        <v>1.2892741679422748</v>
      </c>
      <c r="I29" s="128"/>
      <c r="J29" s="148"/>
      <c r="K29" s="119" t="s">
        <v>32</v>
      </c>
      <c r="L29" s="122"/>
      <c r="M29" s="6">
        <f>M32+M34</f>
        <v>5735919</v>
      </c>
      <c r="N29" s="6"/>
      <c r="O29" s="6">
        <f>O32+O34</f>
        <v>5563007</v>
      </c>
      <c r="P29" s="6">
        <f>(M29-O29)</f>
        <v>172912</v>
      </c>
      <c r="Q29" s="127">
        <f>P29/O29</f>
        <v>3.108247032585075E-2</v>
      </c>
      <c r="R29" s="129"/>
      <c r="S29" s="39"/>
      <c r="T29" s="39"/>
      <c r="U29" s="39"/>
      <c r="V29" s="39"/>
      <c r="W29" s="39"/>
    </row>
    <row r="30" spans="1:25" ht="27" customHeight="1" x14ac:dyDescent="0.4">
      <c r="A30" s="136">
        <v>1908</v>
      </c>
      <c r="B30" s="136" t="s">
        <v>33</v>
      </c>
      <c r="C30" s="137"/>
      <c r="D30" s="9">
        <v>135148</v>
      </c>
      <c r="E30" s="5"/>
      <c r="F30" s="9">
        <v>130483</v>
      </c>
      <c r="G30" s="8">
        <f>(D30-F30)</f>
        <v>4665</v>
      </c>
      <c r="H30" s="127">
        <f>G30/F30</f>
        <v>3.5751783757271061E-2</v>
      </c>
      <c r="I30" s="128"/>
      <c r="J30" s="148"/>
      <c r="K30" s="119"/>
      <c r="L30" s="122"/>
      <c r="M30" s="6"/>
      <c r="N30" s="6"/>
      <c r="O30" s="6"/>
      <c r="P30" s="6"/>
      <c r="Q30" s="127"/>
      <c r="R30" s="129"/>
      <c r="S30" s="17"/>
      <c r="T30" s="17"/>
      <c r="U30" s="17"/>
      <c r="V30" s="17"/>
      <c r="W30" s="17"/>
    </row>
    <row r="31" spans="1:25" ht="27" customHeight="1" x14ac:dyDescent="0.4">
      <c r="A31" s="118"/>
      <c r="B31" s="119"/>
      <c r="C31" s="135"/>
      <c r="D31" s="7"/>
      <c r="E31" s="5"/>
      <c r="F31" s="8"/>
      <c r="G31" s="8"/>
      <c r="H31" s="131"/>
      <c r="I31" s="128"/>
      <c r="J31" s="149"/>
      <c r="K31" s="150"/>
      <c r="L31" s="122"/>
      <c r="M31" s="7"/>
      <c r="N31" s="8"/>
      <c r="O31" s="7"/>
      <c r="P31" s="7"/>
      <c r="Q31" s="127"/>
      <c r="R31" s="39"/>
      <c r="S31" s="17"/>
      <c r="T31" s="17"/>
      <c r="U31" s="17"/>
      <c r="V31" s="17"/>
      <c r="W31" s="13"/>
    </row>
    <row r="32" spans="1:25" ht="49.5" customHeight="1" x14ac:dyDescent="0.4">
      <c r="A32" s="118"/>
      <c r="B32" s="119" t="s">
        <v>34</v>
      </c>
      <c r="C32" s="135"/>
      <c r="D32" s="6">
        <f>D33+D44</f>
        <v>6099960</v>
      </c>
      <c r="E32" s="5"/>
      <c r="F32" s="6">
        <f>F33+F44</f>
        <v>6994739</v>
      </c>
      <c r="G32" s="6">
        <f>(D32-F32)</f>
        <v>-894779</v>
      </c>
      <c r="H32" s="127">
        <f>G32/F32</f>
        <v>-0.12792171373370759</v>
      </c>
      <c r="I32" s="128"/>
      <c r="J32" s="149">
        <v>2512</v>
      </c>
      <c r="K32" s="151" t="s">
        <v>35</v>
      </c>
      <c r="L32" s="152"/>
      <c r="M32" s="153">
        <v>3925166</v>
      </c>
      <c r="N32" s="7"/>
      <c r="O32" s="153">
        <v>2913873</v>
      </c>
      <c r="P32" s="6">
        <f>(M32-O32)</f>
        <v>1011293</v>
      </c>
      <c r="Q32" s="127">
        <f>P32/O32</f>
        <v>0.34706145394806159</v>
      </c>
      <c r="R32" s="129"/>
      <c r="S32" s="17"/>
      <c r="T32" s="17"/>
      <c r="U32" s="17"/>
      <c r="V32" s="17"/>
      <c r="W32" s="17"/>
    </row>
    <row r="33" spans="1:23" ht="51" customHeight="1" x14ac:dyDescent="0.4">
      <c r="A33" s="119">
        <v>16</v>
      </c>
      <c r="B33" s="119" t="s">
        <v>36</v>
      </c>
      <c r="C33" s="133"/>
      <c r="D33" s="7">
        <f>SUM(D34:D42)</f>
        <v>3628648</v>
      </c>
      <c r="E33" s="5"/>
      <c r="F33" s="7">
        <f>SUM(F34:F42)</f>
        <v>3529598</v>
      </c>
      <c r="G33" s="7">
        <f>(D33-F33)</f>
        <v>99050</v>
      </c>
      <c r="H33" s="127">
        <f>G33/F33</f>
        <v>2.8062685892274418E-2</v>
      </c>
      <c r="I33" s="128"/>
      <c r="J33" s="149"/>
      <c r="K33" s="151"/>
      <c r="L33" s="122"/>
      <c r="M33" s="7"/>
      <c r="N33" s="7"/>
      <c r="O33" s="7"/>
      <c r="P33" s="6"/>
      <c r="Q33" s="127"/>
      <c r="R33" s="17"/>
      <c r="S33" s="17"/>
      <c r="T33" s="17"/>
      <c r="U33" s="17"/>
      <c r="V33" s="17"/>
      <c r="W33" s="17"/>
    </row>
    <row r="34" spans="1:23" ht="27" customHeight="1" x14ac:dyDescent="0.4">
      <c r="A34" s="119"/>
      <c r="B34" s="119"/>
      <c r="C34" s="135"/>
      <c r="D34" s="7"/>
      <c r="E34" s="5"/>
      <c r="F34" s="7"/>
      <c r="G34" s="7"/>
      <c r="H34" s="131"/>
      <c r="I34" s="128"/>
      <c r="J34" s="119">
        <v>2701</v>
      </c>
      <c r="K34" s="119" t="s">
        <v>37</v>
      </c>
      <c r="L34" s="122"/>
      <c r="M34" s="153">
        <v>1810753</v>
      </c>
      <c r="N34" s="8"/>
      <c r="O34" s="153">
        <v>2649134</v>
      </c>
      <c r="P34" s="7">
        <f>(M34-O34)</f>
        <v>-838381</v>
      </c>
      <c r="Q34" s="127">
        <f>P34/O34</f>
        <v>-0.31647360986646955</v>
      </c>
      <c r="R34" s="39"/>
      <c r="S34" s="39"/>
      <c r="T34" s="39"/>
      <c r="U34" s="39"/>
      <c r="V34" s="39"/>
      <c r="W34" s="39"/>
    </row>
    <row r="35" spans="1:23" ht="27" customHeight="1" x14ac:dyDescent="0.4">
      <c r="A35" s="136">
        <v>1635</v>
      </c>
      <c r="B35" s="136" t="s">
        <v>38</v>
      </c>
      <c r="C35" s="137"/>
      <c r="D35" s="8">
        <v>4389</v>
      </c>
      <c r="E35" s="5"/>
      <c r="F35" s="10">
        <v>427618</v>
      </c>
      <c r="G35" s="8">
        <f t="shared" ref="G35:G42" si="3">(D35-F35)</f>
        <v>-423229</v>
      </c>
      <c r="H35" s="127"/>
      <c r="I35" s="128"/>
      <c r="J35" s="119"/>
      <c r="K35" s="119"/>
      <c r="L35" s="122"/>
      <c r="M35" s="7"/>
      <c r="N35" s="8"/>
      <c r="O35" s="7"/>
      <c r="P35" s="7"/>
      <c r="Q35" s="127"/>
      <c r="R35" s="39"/>
      <c r="S35" s="39"/>
      <c r="T35" s="39"/>
      <c r="U35" s="39"/>
      <c r="V35" s="39"/>
      <c r="W35" s="39"/>
    </row>
    <row r="36" spans="1:23" ht="27" customHeight="1" x14ac:dyDescent="0.4">
      <c r="A36" s="136">
        <v>1637</v>
      </c>
      <c r="B36" s="136" t="s">
        <v>39</v>
      </c>
      <c r="C36" s="154"/>
      <c r="D36" s="8">
        <v>274719</v>
      </c>
      <c r="E36" s="5"/>
      <c r="F36" s="10">
        <v>3445</v>
      </c>
      <c r="G36" s="8">
        <f t="shared" si="3"/>
        <v>271274</v>
      </c>
      <c r="H36" s="127"/>
      <c r="I36" s="128"/>
      <c r="J36" s="136"/>
      <c r="K36" s="136"/>
      <c r="L36" s="122"/>
      <c r="M36" s="136"/>
      <c r="N36" s="136"/>
      <c r="O36" s="136"/>
      <c r="P36" s="8"/>
      <c r="Q36" s="127"/>
      <c r="R36" s="129"/>
      <c r="S36" s="39"/>
      <c r="T36" s="39"/>
      <c r="U36" s="39"/>
      <c r="V36" s="39"/>
      <c r="W36" s="39"/>
    </row>
    <row r="37" spans="1:23" ht="27" customHeight="1" x14ac:dyDescent="0.4">
      <c r="A37" s="136">
        <v>1655</v>
      </c>
      <c r="B37" s="136" t="s">
        <v>40</v>
      </c>
      <c r="C37" s="137"/>
      <c r="D37" s="8">
        <v>240098</v>
      </c>
      <c r="E37" s="7"/>
      <c r="F37" s="10">
        <v>240098</v>
      </c>
      <c r="G37" s="8">
        <f t="shared" si="3"/>
        <v>0</v>
      </c>
      <c r="H37" s="127">
        <f t="shared" ref="H37:H42" si="4">G37/F37</f>
        <v>0</v>
      </c>
      <c r="I37" s="128"/>
      <c r="J37" s="140"/>
      <c r="K37" s="140"/>
      <c r="L37" s="155"/>
      <c r="M37" s="156"/>
      <c r="N37" s="8"/>
      <c r="O37" s="156"/>
      <c r="P37" s="5"/>
      <c r="Q37" s="134"/>
      <c r="R37" s="129"/>
      <c r="S37" s="39"/>
      <c r="T37" s="39"/>
      <c r="U37" s="39"/>
      <c r="V37" s="39"/>
      <c r="W37" s="39"/>
    </row>
    <row r="38" spans="1:23" ht="27" customHeight="1" x14ac:dyDescent="0.4">
      <c r="A38" s="136">
        <v>1660</v>
      </c>
      <c r="B38" s="136" t="s">
        <v>41</v>
      </c>
      <c r="C38" s="137"/>
      <c r="D38" s="8">
        <v>60942</v>
      </c>
      <c r="E38" s="5"/>
      <c r="F38" s="10">
        <v>55542</v>
      </c>
      <c r="G38" s="8">
        <f t="shared" si="3"/>
        <v>5400</v>
      </c>
      <c r="H38" s="127">
        <f t="shared" si="4"/>
        <v>9.7223722588311551E-2</v>
      </c>
      <c r="I38" s="128"/>
      <c r="J38" s="140"/>
      <c r="K38" s="119" t="s">
        <v>42</v>
      </c>
      <c r="L38" s="122"/>
      <c r="M38" s="157">
        <f>M10+M29</f>
        <v>16692793</v>
      </c>
      <c r="N38" s="8"/>
      <c r="O38" s="157">
        <f>O10+O29</f>
        <v>18252899</v>
      </c>
      <c r="P38" s="157">
        <f>(M38-O38)</f>
        <v>-1560106</v>
      </c>
      <c r="Q38" s="127">
        <f>P38/O38</f>
        <v>-8.5471683155645573E-2</v>
      </c>
      <c r="R38" s="39"/>
      <c r="S38" s="39"/>
      <c r="T38" s="39"/>
      <c r="U38" s="39"/>
      <c r="V38" s="39"/>
      <c r="W38" s="39"/>
    </row>
    <row r="39" spans="1:23" ht="27" customHeight="1" x14ac:dyDescent="0.4">
      <c r="A39" s="136">
        <v>1665</v>
      </c>
      <c r="B39" s="136" t="s">
        <v>43</v>
      </c>
      <c r="C39" s="137"/>
      <c r="D39" s="8">
        <v>888637</v>
      </c>
      <c r="E39" s="5"/>
      <c r="F39" s="10">
        <v>878639</v>
      </c>
      <c r="G39" s="8">
        <f t="shared" si="3"/>
        <v>9998</v>
      </c>
      <c r="H39" s="127">
        <f t="shared" si="4"/>
        <v>1.1378962235912587E-2</v>
      </c>
      <c r="I39" s="128"/>
      <c r="J39" s="140"/>
      <c r="K39" s="119"/>
      <c r="L39" s="122"/>
      <c r="M39" s="7"/>
      <c r="N39" s="8"/>
      <c r="O39" s="7"/>
      <c r="P39" s="5"/>
      <c r="Q39" s="134"/>
      <c r="R39" s="39"/>
      <c r="S39" s="39"/>
      <c r="T39" s="39"/>
      <c r="U39" s="39"/>
      <c r="V39" s="39"/>
      <c r="W39" s="39"/>
    </row>
    <row r="40" spans="1:23" ht="27" customHeight="1" x14ac:dyDescent="0.4">
      <c r="A40" s="136">
        <v>1670</v>
      </c>
      <c r="B40" s="136" t="s">
        <v>44</v>
      </c>
      <c r="C40" s="137"/>
      <c r="D40" s="8">
        <v>6098288</v>
      </c>
      <c r="E40" s="5"/>
      <c r="F40" s="10">
        <v>5620559</v>
      </c>
      <c r="G40" s="8">
        <f t="shared" si="3"/>
        <v>477729</v>
      </c>
      <c r="H40" s="127">
        <f t="shared" si="4"/>
        <v>8.4996705843671416E-2</v>
      </c>
      <c r="I40" s="128"/>
      <c r="J40" s="119">
        <v>3</v>
      </c>
      <c r="K40" s="119" t="s">
        <v>45</v>
      </c>
      <c r="L40" s="122"/>
      <c r="M40" s="8"/>
      <c r="N40" s="8"/>
      <c r="O40" s="8"/>
      <c r="P40" s="5"/>
      <c r="Q40" s="134"/>
      <c r="R40" s="39"/>
      <c r="S40" s="39"/>
      <c r="T40" s="39"/>
      <c r="U40" s="39"/>
      <c r="V40" s="39"/>
      <c r="W40" s="39"/>
    </row>
    <row r="41" spans="1:23" ht="27" customHeight="1" x14ac:dyDescent="0.4">
      <c r="A41" s="136">
        <v>1675</v>
      </c>
      <c r="B41" s="136" t="s">
        <v>46</v>
      </c>
      <c r="C41" s="137"/>
      <c r="D41" s="8">
        <v>1159622</v>
      </c>
      <c r="E41" s="5"/>
      <c r="F41" s="10">
        <v>1114622</v>
      </c>
      <c r="G41" s="8">
        <f t="shared" si="3"/>
        <v>45000</v>
      </c>
      <c r="H41" s="127">
        <f t="shared" si="4"/>
        <v>4.0372431191919772E-2</v>
      </c>
      <c r="I41" s="128"/>
      <c r="J41" s="119"/>
      <c r="K41" s="119"/>
      <c r="L41" s="122"/>
      <c r="M41" s="8"/>
      <c r="N41" s="8"/>
      <c r="O41" s="8"/>
      <c r="P41" s="5"/>
      <c r="Q41" s="134"/>
      <c r="R41" s="39"/>
      <c r="S41" s="39"/>
      <c r="T41" s="39"/>
      <c r="U41" s="39"/>
      <c r="V41" s="39"/>
      <c r="W41" s="39"/>
    </row>
    <row r="42" spans="1:23" ht="27" customHeight="1" x14ac:dyDescent="0.4">
      <c r="A42" s="136">
        <v>1685</v>
      </c>
      <c r="B42" s="136" t="s">
        <v>47</v>
      </c>
      <c r="C42" s="137"/>
      <c r="D42" s="9">
        <v>-5098047</v>
      </c>
      <c r="E42" s="5"/>
      <c r="F42" s="11">
        <v>-4810925</v>
      </c>
      <c r="G42" s="8">
        <f t="shared" si="3"/>
        <v>-287122</v>
      </c>
      <c r="H42" s="127">
        <f t="shared" si="4"/>
        <v>5.9681246329967727E-2</v>
      </c>
      <c r="I42" s="128"/>
      <c r="J42" s="119">
        <v>31</v>
      </c>
      <c r="K42" s="119" t="s">
        <v>48</v>
      </c>
      <c r="L42" s="122"/>
      <c r="M42" s="7">
        <f>SUM(M44:M46)</f>
        <v>11910812</v>
      </c>
      <c r="N42" s="8"/>
      <c r="O42" s="7">
        <f>SUM(O44:O46)</f>
        <v>-168110</v>
      </c>
      <c r="P42" s="7">
        <f>(M42-O42)</f>
        <v>12078922</v>
      </c>
      <c r="Q42" s="127">
        <f>P42/-O42</f>
        <v>71.851299744215098</v>
      </c>
      <c r="R42" s="39"/>
      <c r="S42" s="39"/>
      <c r="T42" s="39"/>
      <c r="U42" s="39"/>
      <c r="V42" s="39"/>
      <c r="W42" s="39"/>
    </row>
    <row r="43" spans="1:23" ht="27" customHeight="1" x14ac:dyDescent="0.4">
      <c r="A43" s="140"/>
      <c r="B43" s="140"/>
      <c r="C43" s="154"/>
      <c r="D43" s="156"/>
      <c r="E43" s="5"/>
      <c r="F43" s="8"/>
      <c r="G43" s="8"/>
      <c r="H43" s="131"/>
      <c r="I43" s="128"/>
      <c r="J43" s="140"/>
      <c r="K43" s="140"/>
      <c r="L43" s="155"/>
      <c r="M43" s="156"/>
      <c r="N43" s="8"/>
      <c r="O43" s="156"/>
      <c r="P43" s="5"/>
      <c r="Q43" s="134"/>
      <c r="R43" s="129"/>
      <c r="S43" s="39"/>
      <c r="T43" s="39"/>
      <c r="U43" s="39"/>
      <c r="V43" s="39"/>
      <c r="W43" s="39"/>
    </row>
    <row r="44" spans="1:23" ht="27" customHeight="1" x14ac:dyDescent="0.4">
      <c r="A44" s="119">
        <v>19</v>
      </c>
      <c r="B44" s="119" t="s">
        <v>30</v>
      </c>
      <c r="C44" s="133"/>
      <c r="D44" s="7">
        <f>SUM(D46:D47)</f>
        <v>2471312</v>
      </c>
      <c r="E44" s="5"/>
      <c r="F44" s="7">
        <f>SUM(F46:F47)</f>
        <v>3465141</v>
      </c>
      <c r="G44" s="7">
        <f>(D44-F44)</f>
        <v>-993829</v>
      </c>
      <c r="H44" s="127">
        <f>G44/F44</f>
        <v>-0.286807665258066</v>
      </c>
      <c r="I44" s="128"/>
      <c r="J44" s="136">
        <v>3105</v>
      </c>
      <c r="K44" s="136" t="s">
        <v>49</v>
      </c>
      <c r="L44" s="122"/>
      <c r="M44" s="8">
        <v>3156766</v>
      </c>
      <c r="N44" s="8"/>
      <c r="O44" s="8">
        <v>3155748</v>
      </c>
      <c r="P44" s="8">
        <f>(M44-O44)</f>
        <v>1018</v>
      </c>
      <c r="Q44" s="127">
        <f>P44/O44</f>
        <v>3.2258596060268438E-4</v>
      </c>
      <c r="R44" s="158"/>
      <c r="S44" s="39"/>
      <c r="T44" s="39"/>
      <c r="U44" s="39"/>
      <c r="V44" s="39"/>
      <c r="W44" s="39"/>
    </row>
    <row r="45" spans="1:23" ht="27" customHeight="1" x14ac:dyDescent="0.4">
      <c r="A45" s="119"/>
      <c r="B45" s="119"/>
      <c r="C45" s="120"/>
      <c r="D45" s="7"/>
      <c r="E45" s="5"/>
      <c r="F45" s="7"/>
      <c r="G45" s="7"/>
      <c r="H45" s="127"/>
      <c r="I45" s="128"/>
      <c r="J45" s="136">
        <v>3109</v>
      </c>
      <c r="K45" s="136" t="s">
        <v>50</v>
      </c>
      <c r="L45" s="122"/>
      <c r="M45" s="8">
        <v>4554547</v>
      </c>
      <c r="N45" s="8"/>
      <c r="O45" s="8">
        <v>6103572</v>
      </c>
      <c r="P45" s="8">
        <f>(M45-O45)</f>
        <v>-1549025</v>
      </c>
      <c r="Q45" s="127">
        <f>P45/O45</f>
        <v>-0.2537899118745548</v>
      </c>
      <c r="R45" s="158"/>
      <c r="S45" s="39"/>
      <c r="T45" s="39"/>
      <c r="U45" s="39"/>
      <c r="V45" s="39"/>
      <c r="W45" s="39"/>
    </row>
    <row r="46" spans="1:23" ht="27" customHeight="1" x14ac:dyDescent="0.4">
      <c r="A46" s="136">
        <v>1970</v>
      </c>
      <c r="B46" s="136" t="s">
        <v>51</v>
      </c>
      <c r="C46" s="116"/>
      <c r="D46" s="8">
        <v>8557643</v>
      </c>
      <c r="E46" s="5"/>
      <c r="F46" s="8">
        <v>8557643</v>
      </c>
      <c r="G46" s="8">
        <f>(D46-F46)</f>
        <v>0</v>
      </c>
      <c r="H46" s="127">
        <f>G46/F46</f>
        <v>0</v>
      </c>
      <c r="I46" s="128"/>
      <c r="J46" s="136">
        <v>3110</v>
      </c>
      <c r="K46" s="136" t="s">
        <v>52</v>
      </c>
      <c r="L46" s="122"/>
      <c r="M46" s="8">
        <v>4199499</v>
      </c>
      <c r="N46" s="8"/>
      <c r="O46" s="8">
        <v>-9427430</v>
      </c>
      <c r="P46" s="8">
        <f>(M46-O46)</f>
        <v>13626929</v>
      </c>
      <c r="Q46" s="127">
        <f>-P46/O46</f>
        <v>1.4454553361838804</v>
      </c>
      <c r="R46" s="17"/>
      <c r="S46" s="17"/>
      <c r="T46" s="17"/>
      <c r="U46" s="17"/>
      <c r="V46" s="17"/>
      <c r="W46" s="17"/>
    </row>
    <row r="47" spans="1:23" ht="27" customHeight="1" x14ac:dyDescent="0.4">
      <c r="A47" s="136">
        <v>1975</v>
      </c>
      <c r="B47" s="159" t="s">
        <v>53</v>
      </c>
      <c r="C47" s="116"/>
      <c r="D47" s="9">
        <v>-6086331</v>
      </c>
      <c r="E47" s="5"/>
      <c r="F47" s="9">
        <v>-5092502</v>
      </c>
      <c r="G47" s="8">
        <f>(D47-F47)</f>
        <v>-993829</v>
      </c>
      <c r="H47" s="127">
        <f>G47/F47</f>
        <v>0.19515534799986334</v>
      </c>
      <c r="I47" s="128"/>
      <c r="J47" s="136"/>
      <c r="K47" s="136"/>
      <c r="L47" s="122"/>
      <c r="M47" s="8"/>
      <c r="N47" s="8"/>
      <c r="O47" s="8"/>
      <c r="P47" s="5"/>
      <c r="Q47" s="134"/>
      <c r="R47" s="129"/>
      <c r="S47" s="39"/>
      <c r="T47" s="39"/>
      <c r="U47" s="39"/>
      <c r="V47" s="39"/>
      <c r="W47" s="39"/>
    </row>
    <row r="48" spans="1:23" ht="27" customHeight="1" x14ac:dyDescent="0.4">
      <c r="A48" s="140"/>
      <c r="B48" s="140"/>
      <c r="C48" s="160"/>
      <c r="D48" s="156"/>
      <c r="E48" s="5"/>
      <c r="F48" s="7"/>
      <c r="G48" s="7"/>
      <c r="H48" s="131"/>
      <c r="I48" s="128"/>
      <c r="J48" s="140"/>
      <c r="K48" s="119" t="s">
        <v>54</v>
      </c>
      <c r="L48" s="122"/>
      <c r="M48" s="157">
        <f>M42</f>
        <v>11910812</v>
      </c>
      <c r="N48" s="8"/>
      <c r="O48" s="157">
        <f>O42</f>
        <v>-168110</v>
      </c>
      <c r="P48" s="6">
        <f>(M48-O48)</f>
        <v>12078922</v>
      </c>
      <c r="Q48" s="127">
        <f>P48/-O48</f>
        <v>71.851299744215098</v>
      </c>
      <c r="R48" s="39"/>
      <c r="S48" s="39"/>
      <c r="T48" s="39"/>
      <c r="U48" s="39"/>
      <c r="V48" s="39"/>
      <c r="W48" s="39"/>
    </row>
    <row r="49" spans="1:23" ht="27" customHeight="1" x14ac:dyDescent="0.4">
      <c r="A49" s="140"/>
      <c r="B49" s="140"/>
      <c r="C49" s="160"/>
      <c r="D49" s="156"/>
      <c r="E49" s="5"/>
      <c r="F49" s="7"/>
      <c r="G49" s="7"/>
      <c r="H49" s="131"/>
      <c r="I49" s="128"/>
      <c r="J49" s="140"/>
      <c r="K49" s="119"/>
      <c r="L49" s="122"/>
      <c r="M49" s="7"/>
      <c r="N49" s="8"/>
      <c r="O49" s="7"/>
      <c r="P49" s="5"/>
      <c r="Q49" s="129"/>
      <c r="R49" s="39"/>
      <c r="S49" s="17"/>
      <c r="T49" s="17"/>
      <c r="U49" s="17"/>
      <c r="V49" s="17"/>
      <c r="W49" s="17"/>
    </row>
    <row r="50" spans="1:23" ht="27" customHeight="1" thickBot="1" x14ac:dyDescent="0.45">
      <c r="A50" s="161"/>
      <c r="B50" s="119" t="s">
        <v>55</v>
      </c>
      <c r="C50" s="120"/>
      <c r="D50" s="12">
        <f>D10+D32</f>
        <v>28603605</v>
      </c>
      <c r="E50" s="5"/>
      <c r="F50" s="12">
        <f>F10+F32</f>
        <v>18084789</v>
      </c>
      <c r="G50" s="12">
        <f>(D50-F50)</f>
        <v>10518816</v>
      </c>
      <c r="H50" s="162">
        <f>G50/F50</f>
        <v>0.58163885683156158</v>
      </c>
      <c r="I50" s="128"/>
      <c r="J50" s="163"/>
      <c r="K50" s="119" t="s">
        <v>56</v>
      </c>
      <c r="L50" s="122"/>
      <c r="M50" s="12">
        <f>M38+M48</f>
        <v>28603605</v>
      </c>
      <c r="N50" s="8"/>
      <c r="O50" s="12">
        <f>O38+O48</f>
        <v>18084789</v>
      </c>
      <c r="P50" s="12">
        <f>(M50-O50)</f>
        <v>10518816</v>
      </c>
      <c r="Q50" s="162">
        <f>P50/O50</f>
        <v>0.58163885683156158</v>
      </c>
      <c r="R50" s="17"/>
      <c r="S50" s="164"/>
      <c r="T50" s="17"/>
      <c r="U50" s="17"/>
      <c r="V50" s="17"/>
      <c r="W50" s="17"/>
    </row>
    <row r="51" spans="1:23" ht="27" customHeight="1" thickTop="1" x14ac:dyDescent="0.35">
      <c r="A51" s="165"/>
      <c r="B51" s="165"/>
      <c r="C51" s="166"/>
      <c r="D51" s="167"/>
      <c r="E51" s="13"/>
      <c r="F51" s="14"/>
      <c r="G51" s="14"/>
      <c r="H51" s="131"/>
      <c r="I51" s="168"/>
      <c r="J51" s="165"/>
      <c r="K51" s="165"/>
      <c r="L51" s="155"/>
      <c r="M51" s="167"/>
      <c r="N51" s="14"/>
      <c r="O51" s="167"/>
      <c r="P51" s="13"/>
      <c r="Q51" s="134"/>
      <c r="R51" s="129"/>
      <c r="S51" s="17"/>
      <c r="T51" s="17"/>
      <c r="U51" s="17"/>
      <c r="V51" s="17"/>
      <c r="W51" s="17"/>
    </row>
    <row r="52" spans="1:23" ht="27" customHeight="1" x14ac:dyDescent="0.35">
      <c r="A52" s="143">
        <v>8</v>
      </c>
      <c r="B52" s="143" t="s">
        <v>57</v>
      </c>
      <c r="C52" s="169"/>
      <c r="D52" s="15">
        <f>SUM(D53:D55)</f>
        <v>0</v>
      </c>
      <c r="E52" s="13"/>
      <c r="F52" s="15">
        <f>SUM(F53:F55)</f>
        <v>0</v>
      </c>
      <c r="G52" s="14"/>
      <c r="H52" s="131"/>
      <c r="I52" s="168"/>
      <c r="J52" s="143">
        <v>9</v>
      </c>
      <c r="K52" s="143" t="s">
        <v>58</v>
      </c>
      <c r="L52" s="122"/>
      <c r="M52" s="15">
        <f>SUM(M53:M55)</f>
        <v>0</v>
      </c>
      <c r="N52" s="14"/>
      <c r="O52" s="15">
        <f>SUM(O53:O55)</f>
        <v>0</v>
      </c>
      <c r="P52" s="13"/>
      <c r="Q52" s="134"/>
      <c r="R52" s="17"/>
      <c r="S52" s="17"/>
      <c r="T52" s="17"/>
      <c r="U52" s="17"/>
      <c r="V52" s="17"/>
      <c r="W52" s="17"/>
    </row>
    <row r="53" spans="1:23" ht="27" customHeight="1" x14ac:dyDescent="0.35">
      <c r="A53" s="146">
        <v>81</v>
      </c>
      <c r="B53" s="146" t="s">
        <v>59</v>
      </c>
      <c r="C53" s="169"/>
      <c r="D53" s="14">
        <v>22102589</v>
      </c>
      <c r="E53" s="13"/>
      <c r="F53" s="14">
        <v>50751492</v>
      </c>
      <c r="G53" s="14">
        <f>(D53-F53)</f>
        <v>-28648903</v>
      </c>
      <c r="H53" s="127">
        <f>G53/F53</f>
        <v>-0.56449380837907193</v>
      </c>
      <c r="I53" s="168"/>
      <c r="J53" s="146">
        <v>91</v>
      </c>
      <c r="K53" s="146" t="s">
        <v>60</v>
      </c>
      <c r="L53" s="122"/>
      <c r="M53" s="14">
        <v>143843914</v>
      </c>
      <c r="N53" s="14"/>
      <c r="O53" s="14">
        <v>41580331</v>
      </c>
      <c r="P53" s="14">
        <f>(M53-O53)</f>
        <v>102263583</v>
      </c>
      <c r="Q53" s="127">
        <f>P53/O53</f>
        <v>2.4594220522198342</v>
      </c>
      <c r="R53" s="17"/>
      <c r="S53" s="17"/>
      <c r="T53" s="17"/>
      <c r="U53" s="17"/>
      <c r="V53" s="17"/>
      <c r="W53" s="17"/>
    </row>
    <row r="54" spans="1:23" ht="27" customHeight="1" x14ac:dyDescent="0.35">
      <c r="A54" s="146">
        <v>83</v>
      </c>
      <c r="B54" s="146" t="s">
        <v>61</v>
      </c>
      <c r="C54" s="170"/>
      <c r="D54" s="14">
        <v>1676</v>
      </c>
      <c r="E54" s="13"/>
      <c r="F54" s="14">
        <v>671</v>
      </c>
      <c r="G54" s="14">
        <f>(D54-F54)</f>
        <v>1005</v>
      </c>
      <c r="H54" s="127">
        <f>G54/F54</f>
        <v>1.4977645305514158</v>
      </c>
      <c r="I54" s="168"/>
      <c r="J54" s="146">
        <v>93</v>
      </c>
      <c r="K54" s="146" t="s">
        <v>62</v>
      </c>
      <c r="L54" s="122"/>
      <c r="M54" s="14">
        <v>0</v>
      </c>
      <c r="N54" s="14"/>
      <c r="O54" s="14">
        <v>0</v>
      </c>
      <c r="P54" s="14">
        <f>(M54-O54)</f>
        <v>0</v>
      </c>
      <c r="Q54" s="127"/>
      <c r="R54" s="17"/>
      <c r="S54" s="171"/>
      <c r="T54" s="17"/>
      <c r="U54" s="17"/>
      <c r="V54" s="17"/>
      <c r="W54" s="17"/>
    </row>
    <row r="55" spans="1:23" ht="27" customHeight="1" x14ac:dyDescent="0.35">
      <c r="A55" s="146">
        <v>89</v>
      </c>
      <c r="B55" s="146" t="s">
        <v>63</v>
      </c>
      <c r="C55" s="170"/>
      <c r="D55" s="172">
        <v>-22104265</v>
      </c>
      <c r="E55" s="13"/>
      <c r="F55" s="172">
        <v>-50752163</v>
      </c>
      <c r="G55" s="14">
        <f>(D55-F55)</f>
        <v>28647898</v>
      </c>
      <c r="H55" s="127">
        <f>G55/F55</f>
        <v>-0.56446654303187038</v>
      </c>
      <c r="I55" s="168"/>
      <c r="J55" s="146">
        <v>99</v>
      </c>
      <c r="K55" s="146" t="s">
        <v>64</v>
      </c>
      <c r="L55" s="122"/>
      <c r="M55" s="172">
        <v>-143843914</v>
      </c>
      <c r="N55" s="14"/>
      <c r="O55" s="172">
        <v>-41580331</v>
      </c>
      <c r="P55" s="14">
        <f>(M55-O55)</f>
        <v>-102263583</v>
      </c>
      <c r="Q55" s="127">
        <f>P55/O55</f>
        <v>2.4594220522198342</v>
      </c>
      <c r="R55" s="17"/>
      <c r="S55" s="17"/>
      <c r="T55" s="17"/>
      <c r="U55" s="17"/>
      <c r="V55" s="17"/>
      <c r="W55" s="17"/>
    </row>
    <row r="56" spans="1:23" ht="27" customHeight="1" x14ac:dyDescent="0.35">
      <c r="A56" s="165"/>
      <c r="B56" s="165"/>
      <c r="C56" s="173"/>
      <c r="D56" s="167"/>
      <c r="E56" s="13"/>
      <c r="F56" s="16"/>
      <c r="G56" s="16"/>
      <c r="H56" s="131"/>
      <c r="I56" s="168"/>
      <c r="J56" s="165"/>
      <c r="K56" s="165"/>
      <c r="L56" s="155"/>
      <c r="M56" s="167"/>
      <c r="N56" s="174"/>
      <c r="O56" s="14"/>
      <c r="P56" s="13"/>
      <c r="Q56" s="13"/>
      <c r="R56" s="17"/>
      <c r="S56" s="17"/>
      <c r="T56" s="17"/>
      <c r="U56" s="17"/>
      <c r="V56" s="17"/>
      <c r="W56" s="17"/>
    </row>
    <row r="57" spans="1:23" ht="27" customHeight="1" x14ac:dyDescent="0.35">
      <c r="A57" s="13"/>
      <c r="B57" s="13"/>
      <c r="C57" s="175"/>
      <c r="D57" s="13"/>
      <c r="E57" s="13"/>
      <c r="F57" s="16"/>
      <c r="G57" s="16"/>
      <c r="H57" s="131"/>
      <c r="I57" s="168"/>
      <c r="J57" s="165"/>
      <c r="K57" s="165"/>
      <c r="L57" s="155"/>
      <c r="M57" s="167"/>
      <c r="N57" s="176"/>
      <c r="O57" s="14"/>
      <c r="P57" s="13"/>
      <c r="Q57" s="177"/>
      <c r="R57" s="129"/>
      <c r="S57" s="17"/>
      <c r="T57" s="17"/>
      <c r="U57" s="17"/>
      <c r="V57" s="17"/>
      <c r="W57" s="17"/>
    </row>
    <row r="58" spans="1:23" ht="27" customHeight="1" x14ac:dyDescent="0.35">
      <c r="A58" s="13"/>
      <c r="B58" s="13"/>
      <c r="C58" s="175"/>
      <c r="D58" s="13"/>
      <c r="E58" s="13"/>
      <c r="F58" s="16"/>
      <c r="G58" s="16"/>
      <c r="H58" s="168"/>
      <c r="I58" s="168"/>
      <c r="J58" s="165"/>
      <c r="K58" s="165"/>
      <c r="L58" s="178"/>
      <c r="M58" s="167"/>
      <c r="N58" s="176"/>
      <c r="O58" s="14"/>
      <c r="P58" s="13"/>
      <c r="Q58" s="177"/>
      <c r="R58" s="129"/>
      <c r="S58" s="17"/>
      <c r="T58" s="17"/>
      <c r="U58" s="17"/>
      <c r="V58" s="17"/>
      <c r="W58" s="17"/>
    </row>
    <row r="59" spans="1:23" ht="27" customHeight="1" x14ac:dyDescent="0.35">
      <c r="A59" s="13"/>
      <c r="B59" s="13"/>
      <c r="C59" s="175"/>
      <c r="D59" s="13"/>
      <c r="E59" s="13"/>
      <c r="F59" s="16"/>
      <c r="G59" s="16"/>
      <c r="H59" s="168"/>
      <c r="I59" s="168"/>
      <c r="J59" s="165"/>
      <c r="K59" s="165"/>
      <c r="L59" s="178"/>
      <c r="M59" s="167"/>
      <c r="N59" s="176"/>
      <c r="O59" s="14"/>
      <c r="P59" s="13"/>
      <c r="Q59" s="177"/>
      <c r="R59" s="129"/>
      <c r="S59" s="17"/>
      <c r="T59" s="17"/>
      <c r="U59" s="17"/>
      <c r="V59" s="17"/>
      <c r="W59" s="17"/>
    </row>
    <row r="60" spans="1:23" ht="23.25" x14ac:dyDescent="0.35">
      <c r="A60" s="200"/>
      <c r="B60" s="200"/>
      <c r="C60" s="179"/>
      <c r="D60" s="179"/>
      <c r="E60" s="180"/>
      <c r="F60" s="180"/>
      <c r="G60" s="180"/>
      <c r="H60" s="180"/>
      <c r="I60" s="180"/>
      <c r="J60" s="180"/>
      <c r="K60" s="181"/>
      <c r="L60" s="182"/>
      <c r="M60" s="176"/>
      <c r="N60" s="176"/>
      <c r="O60" s="176"/>
      <c r="P60" s="13"/>
      <c r="Q60" s="13"/>
      <c r="R60" s="17"/>
      <c r="S60" s="17"/>
      <c r="T60" s="17"/>
      <c r="U60" s="17"/>
      <c r="V60" s="17"/>
      <c r="W60" s="17"/>
    </row>
    <row r="61" spans="1:23" ht="30" customHeight="1" x14ac:dyDescent="0.4">
      <c r="A61" s="212" t="s">
        <v>65</v>
      </c>
      <c r="B61" s="212"/>
      <c r="C61" s="212"/>
      <c r="D61" s="212"/>
      <c r="E61" s="212"/>
      <c r="F61" s="212"/>
      <c r="G61" s="212" t="s">
        <v>66</v>
      </c>
      <c r="H61" s="212"/>
      <c r="I61" s="212"/>
      <c r="J61" s="212"/>
      <c r="K61" s="212"/>
      <c r="L61" s="213" t="s">
        <v>67</v>
      </c>
      <c r="M61" s="213"/>
      <c r="N61" s="213"/>
      <c r="O61" s="213"/>
      <c r="P61" s="213"/>
      <c r="Q61" s="213"/>
      <c r="R61" s="17"/>
      <c r="S61" s="17"/>
      <c r="T61" s="17"/>
      <c r="U61" s="17"/>
      <c r="V61" s="17"/>
      <c r="W61" s="17"/>
    </row>
    <row r="62" spans="1:23" ht="26.25" customHeight="1" x14ac:dyDescent="0.35">
      <c r="A62" s="210" t="s">
        <v>68</v>
      </c>
      <c r="B62" s="210"/>
      <c r="C62" s="210"/>
      <c r="D62" s="210"/>
      <c r="E62" s="210"/>
      <c r="F62" s="210"/>
      <c r="G62" s="210" t="s">
        <v>69</v>
      </c>
      <c r="H62" s="210"/>
      <c r="I62" s="210"/>
      <c r="J62" s="210"/>
      <c r="K62" s="210"/>
      <c r="L62" s="211" t="s">
        <v>70</v>
      </c>
      <c r="M62" s="211"/>
      <c r="N62" s="211"/>
      <c r="O62" s="211"/>
      <c r="P62" s="211"/>
      <c r="Q62" s="211"/>
      <c r="R62" s="17"/>
      <c r="S62" s="17"/>
      <c r="T62" s="17"/>
      <c r="U62" s="17"/>
      <c r="V62" s="17"/>
      <c r="W62" s="17"/>
    </row>
    <row r="63" spans="1:23" ht="26.25" customHeight="1" x14ac:dyDescent="0.35">
      <c r="A63" s="210" t="s">
        <v>71</v>
      </c>
      <c r="B63" s="210"/>
      <c r="C63" s="210"/>
      <c r="D63" s="210"/>
      <c r="E63" s="210"/>
      <c r="F63" s="210"/>
      <c r="G63" s="210" t="s">
        <v>72</v>
      </c>
      <c r="H63" s="210"/>
      <c r="I63" s="210"/>
      <c r="J63" s="210"/>
      <c r="K63" s="210"/>
      <c r="L63" s="211" t="s">
        <v>73</v>
      </c>
      <c r="M63" s="211"/>
      <c r="N63" s="211"/>
      <c r="O63" s="211"/>
      <c r="P63" s="211"/>
      <c r="Q63" s="211"/>
      <c r="R63" s="17"/>
      <c r="S63" s="17"/>
      <c r="T63" s="17"/>
      <c r="U63" s="17"/>
      <c r="V63" s="17"/>
      <c r="W63" s="17"/>
    </row>
    <row r="64" spans="1:23" ht="25.5" x14ac:dyDescent="0.35">
      <c r="A64" s="183"/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7"/>
      <c r="S64" s="17"/>
      <c r="T64" s="17"/>
      <c r="U64" s="17"/>
      <c r="V64" s="17"/>
      <c r="W64" s="17"/>
    </row>
    <row r="65" spans="1:23" ht="27.75" x14ac:dyDescent="0.4">
      <c r="A65" s="184"/>
      <c r="B65" s="184"/>
      <c r="C65" s="185"/>
      <c r="D65" s="186"/>
      <c r="E65" s="186"/>
      <c r="F65" s="186"/>
      <c r="G65" s="186"/>
      <c r="H65" s="187"/>
      <c r="I65" s="187"/>
      <c r="J65" s="186"/>
      <c r="K65" s="186"/>
      <c r="L65" s="188"/>
      <c r="M65" s="186"/>
      <c r="N65" s="189"/>
      <c r="O65" s="186"/>
      <c r="P65" s="17"/>
      <c r="Q65" s="187"/>
      <c r="R65" s="17"/>
      <c r="S65" s="17"/>
      <c r="T65" s="17"/>
      <c r="U65" s="17"/>
      <c r="V65" s="17"/>
      <c r="W65" s="17"/>
    </row>
    <row r="66" spans="1:23" ht="30" x14ac:dyDescent="0.4">
      <c r="A66" s="39"/>
      <c r="B66" s="39"/>
      <c r="C66" s="190"/>
      <c r="D66" s="39"/>
      <c r="E66" s="39"/>
      <c r="F66" s="191"/>
      <c r="G66" s="191"/>
      <c r="H66" s="187"/>
      <c r="I66" s="187"/>
      <c r="J66" s="192"/>
      <c r="K66" s="192"/>
      <c r="L66" s="193"/>
      <c r="M66" s="189"/>
      <c r="N66" s="194"/>
      <c r="O66" s="195"/>
      <c r="P66" s="17"/>
      <c r="Q66" s="187"/>
      <c r="R66" s="17"/>
      <c r="S66" s="17"/>
      <c r="T66" s="17"/>
      <c r="U66" s="17"/>
      <c r="V66" s="17"/>
      <c r="W66" s="17"/>
    </row>
    <row r="67" spans="1:23" ht="30" x14ac:dyDescent="0.4">
      <c r="A67" s="194"/>
      <c r="B67" s="194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6"/>
      <c r="O67" s="194"/>
      <c r="P67" s="17"/>
      <c r="Q67" s="187"/>
      <c r="R67" s="17"/>
      <c r="S67" s="17"/>
      <c r="T67" s="17"/>
      <c r="U67" s="17"/>
      <c r="V67" s="17"/>
      <c r="W67" s="17"/>
    </row>
    <row r="68" spans="1:23" ht="27" x14ac:dyDescent="0.35">
      <c r="A68" s="196"/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7"/>
      <c r="Q68" s="187"/>
      <c r="R68" s="17"/>
      <c r="S68" s="17"/>
      <c r="T68" s="17"/>
      <c r="U68" s="17"/>
      <c r="V68" s="17"/>
      <c r="W68" s="17"/>
    </row>
    <row r="69" spans="1:23" ht="27" x14ac:dyDescent="0.35">
      <c r="A69" s="196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7"/>
      <c r="O69" s="196"/>
      <c r="P69" s="17"/>
      <c r="Q69" s="187"/>
      <c r="R69" s="17"/>
      <c r="S69" s="17"/>
      <c r="T69" s="17"/>
      <c r="U69" s="17"/>
      <c r="V69" s="17"/>
      <c r="W69" s="17"/>
    </row>
    <row r="70" spans="1:23" x14ac:dyDescent="0.2">
      <c r="A70" s="17"/>
      <c r="B70" s="17"/>
      <c r="C70" s="107"/>
      <c r="D70" s="17"/>
      <c r="E70" s="17"/>
      <c r="H70" s="187"/>
      <c r="I70" s="187"/>
      <c r="J70" s="17"/>
      <c r="K70" s="17"/>
      <c r="L70" s="107"/>
      <c r="M70" s="17"/>
      <c r="N70" s="17"/>
      <c r="P70" s="17"/>
      <c r="Q70" s="187"/>
      <c r="R70" s="17"/>
      <c r="S70" s="17"/>
      <c r="T70" s="17"/>
      <c r="U70" s="17"/>
      <c r="V70" s="17"/>
      <c r="W70" s="17"/>
    </row>
    <row r="71" spans="1:23" x14ac:dyDescent="0.2">
      <c r="A71" s="17"/>
      <c r="B71" s="17"/>
      <c r="C71" s="107"/>
      <c r="D71" s="17"/>
      <c r="E71" s="17"/>
      <c r="H71" s="187"/>
      <c r="I71" s="187"/>
      <c r="J71" s="17"/>
      <c r="K71" s="17"/>
      <c r="L71" s="107"/>
      <c r="M71" s="17"/>
      <c r="N71" s="17"/>
      <c r="P71" s="17"/>
      <c r="Q71" s="187"/>
      <c r="R71" s="17"/>
      <c r="S71" s="17"/>
      <c r="T71" s="17"/>
      <c r="U71" s="17"/>
      <c r="V71" s="17"/>
      <c r="W71" s="17"/>
    </row>
    <row r="72" spans="1:23" x14ac:dyDescent="0.2">
      <c r="A72" s="17"/>
      <c r="B72" s="17"/>
      <c r="C72" s="107"/>
      <c r="D72" s="17"/>
      <c r="E72" s="17"/>
      <c r="H72" s="187"/>
      <c r="I72" s="187"/>
      <c r="J72" s="17"/>
      <c r="K72" s="17"/>
      <c r="L72" s="107"/>
      <c r="M72" s="17"/>
      <c r="N72" s="17"/>
      <c r="P72" s="17"/>
      <c r="Q72" s="187"/>
      <c r="R72" s="17"/>
      <c r="S72" s="17"/>
      <c r="T72" s="17"/>
      <c r="U72" s="17"/>
      <c r="V72" s="17"/>
      <c r="W72" s="17"/>
    </row>
    <row r="73" spans="1:23" x14ac:dyDescent="0.2">
      <c r="A73" s="17"/>
      <c r="B73" s="17"/>
      <c r="C73" s="107"/>
      <c r="D73" s="17"/>
      <c r="E73" s="17"/>
      <c r="H73" s="187"/>
      <c r="I73" s="187"/>
      <c r="J73" s="17"/>
      <c r="K73" s="17"/>
      <c r="L73" s="107"/>
      <c r="M73" s="17"/>
      <c r="N73" s="17"/>
      <c r="P73" s="17"/>
      <c r="Q73" s="187"/>
      <c r="R73" s="17"/>
      <c r="S73" s="17"/>
      <c r="T73" s="17"/>
      <c r="U73" s="17"/>
      <c r="V73" s="17"/>
      <c r="W73" s="17"/>
    </row>
    <row r="74" spans="1:23" x14ac:dyDescent="0.2">
      <c r="A74" s="17"/>
      <c r="B74" s="17"/>
      <c r="C74" s="107"/>
      <c r="D74" s="17"/>
      <c r="E74" s="17"/>
      <c r="H74" s="187"/>
      <c r="I74" s="187"/>
      <c r="J74" s="17"/>
      <c r="K74" s="17"/>
      <c r="L74" s="107"/>
      <c r="M74" s="17"/>
      <c r="N74" s="17"/>
      <c r="P74" s="17"/>
      <c r="Q74" s="187"/>
      <c r="R74" s="17"/>
      <c r="S74" s="17"/>
      <c r="T74" s="17"/>
      <c r="U74" s="17"/>
      <c r="V74" s="17"/>
      <c r="W74" s="17"/>
    </row>
    <row r="75" spans="1:23" x14ac:dyDescent="0.2">
      <c r="A75" s="17"/>
      <c r="B75" s="17"/>
      <c r="C75" s="107"/>
      <c r="D75" s="17"/>
      <c r="E75" s="17"/>
      <c r="H75" s="187"/>
      <c r="I75" s="187"/>
      <c r="J75" s="17"/>
      <c r="K75" s="17"/>
      <c r="L75" s="107"/>
      <c r="M75" s="17"/>
      <c r="N75" s="17"/>
      <c r="P75" s="17"/>
      <c r="Q75" s="187"/>
      <c r="R75" s="17"/>
      <c r="S75" s="17"/>
      <c r="T75" s="17"/>
      <c r="U75" s="17"/>
      <c r="V75" s="17"/>
      <c r="W75" s="17"/>
    </row>
    <row r="76" spans="1:23" x14ac:dyDescent="0.2">
      <c r="A76" s="108"/>
      <c r="B76" s="109"/>
      <c r="C76" s="110"/>
      <c r="D76" s="17"/>
      <c r="E76" s="17"/>
      <c r="H76" s="187"/>
      <c r="I76" s="187"/>
      <c r="J76" s="17"/>
      <c r="K76" s="17"/>
      <c r="L76" s="107"/>
      <c r="M76" s="17"/>
      <c r="N76" s="17"/>
      <c r="P76" s="17"/>
      <c r="Q76" s="187"/>
      <c r="R76" s="17"/>
      <c r="S76" s="17"/>
      <c r="T76" s="17"/>
      <c r="U76" s="17"/>
      <c r="V76" s="17"/>
      <c r="W76" s="17"/>
    </row>
    <row r="77" spans="1:23" x14ac:dyDescent="0.2">
      <c r="A77" s="108"/>
      <c r="B77" s="109"/>
      <c r="C77" s="110"/>
      <c r="D77" s="17"/>
      <c r="E77" s="17"/>
      <c r="H77" s="187"/>
      <c r="I77" s="187"/>
      <c r="J77" s="17"/>
      <c r="K77" s="17"/>
      <c r="L77" s="107"/>
      <c r="M77" s="17"/>
      <c r="N77" s="17"/>
      <c r="P77" s="17"/>
      <c r="Q77" s="187"/>
      <c r="R77" s="17"/>
      <c r="S77" s="17"/>
      <c r="T77" s="17"/>
      <c r="U77" s="17"/>
      <c r="V77" s="17"/>
      <c r="W77" s="17"/>
    </row>
    <row r="78" spans="1:23" x14ac:dyDescent="0.2">
      <c r="A78" s="108"/>
      <c r="B78" s="109"/>
      <c r="C78" s="110"/>
      <c r="D78" s="17"/>
      <c r="E78" s="17"/>
      <c r="H78" s="187"/>
      <c r="I78" s="187"/>
      <c r="J78" s="17"/>
      <c r="K78" s="17"/>
      <c r="L78" s="107"/>
      <c r="M78" s="17"/>
      <c r="N78" s="17"/>
      <c r="P78" s="17"/>
      <c r="Q78" s="187"/>
      <c r="R78" s="17"/>
      <c r="S78" s="17"/>
      <c r="T78" s="17"/>
      <c r="U78" s="17"/>
      <c r="V78" s="17"/>
      <c r="W78" s="17"/>
    </row>
    <row r="79" spans="1:23" x14ac:dyDescent="0.2">
      <c r="A79" s="108"/>
      <c r="B79" s="109"/>
      <c r="C79" s="110"/>
      <c r="D79" s="17"/>
      <c r="E79" s="17"/>
      <c r="H79" s="187"/>
      <c r="I79" s="187"/>
      <c r="J79" s="17"/>
      <c r="K79" s="17"/>
      <c r="L79" s="107"/>
      <c r="M79" s="17"/>
      <c r="N79" s="17"/>
      <c r="P79" s="17"/>
      <c r="Q79" s="187"/>
      <c r="R79" s="17"/>
      <c r="S79" s="17"/>
      <c r="T79" s="17"/>
      <c r="U79" s="17"/>
      <c r="V79" s="17"/>
      <c r="W79" s="17"/>
    </row>
    <row r="80" spans="1:23" x14ac:dyDescent="0.2">
      <c r="A80" s="108"/>
      <c r="B80" s="109"/>
      <c r="C80" s="110"/>
      <c r="D80" s="17"/>
      <c r="E80" s="17"/>
      <c r="H80" s="187"/>
      <c r="I80" s="187"/>
      <c r="J80" s="17"/>
      <c r="K80" s="17"/>
      <c r="L80" s="107"/>
      <c r="M80" s="17"/>
      <c r="N80" s="17"/>
      <c r="P80" s="17"/>
      <c r="Q80" s="187"/>
      <c r="R80" s="17"/>
      <c r="S80" s="17"/>
      <c r="T80" s="17"/>
      <c r="U80" s="17"/>
      <c r="V80" s="17"/>
      <c r="W80" s="17"/>
    </row>
    <row r="81" spans="1:23" x14ac:dyDescent="0.2">
      <c r="A81" s="108"/>
      <c r="B81" s="109"/>
      <c r="C81" s="110"/>
      <c r="D81" s="17"/>
      <c r="E81" s="17"/>
      <c r="H81" s="187"/>
      <c r="I81" s="187"/>
      <c r="J81" s="17"/>
      <c r="K81" s="17"/>
      <c r="L81" s="107"/>
      <c r="M81" s="17"/>
      <c r="N81" s="17"/>
      <c r="P81" s="17"/>
      <c r="Q81" s="187"/>
      <c r="R81" s="17"/>
      <c r="S81" s="17"/>
      <c r="T81" s="17"/>
      <c r="U81" s="17"/>
      <c r="V81" s="17"/>
      <c r="W81" s="17"/>
    </row>
    <row r="82" spans="1:23" x14ac:dyDescent="0.2">
      <c r="A82" s="108"/>
      <c r="B82" s="109"/>
      <c r="C82" s="110"/>
      <c r="D82" s="17"/>
      <c r="E82" s="17"/>
      <c r="H82" s="187"/>
      <c r="I82" s="187"/>
      <c r="J82" s="17"/>
      <c r="K82" s="17"/>
      <c r="L82" s="107"/>
      <c r="M82" s="17"/>
      <c r="N82" s="17"/>
      <c r="P82" s="17"/>
      <c r="Q82" s="187"/>
      <c r="R82" s="17"/>
      <c r="S82" s="17"/>
      <c r="T82" s="17"/>
      <c r="U82" s="17"/>
      <c r="V82" s="17"/>
      <c r="W82" s="17"/>
    </row>
    <row r="83" spans="1:23" x14ac:dyDescent="0.2">
      <c r="A83" s="108"/>
      <c r="B83" s="109"/>
      <c r="C83" s="110"/>
      <c r="D83" s="17"/>
      <c r="E83" s="17"/>
      <c r="H83" s="187"/>
      <c r="I83" s="187"/>
      <c r="J83" s="17"/>
      <c r="K83" s="17"/>
      <c r="L83" s="107"/>
      <c r="M83" s="17"/>
      <c r="N83" s="17"/>
      <c r="P83" s="17"/>
      <c r="Q83" s="187"/>
      <c r="R83" s="17"/>
      <c r="S83" s="17"/>
      <c r="T83" s="17"/>
      <c r="U83" s="17"/>
      <c r="V83" s="17"/>
      <c r="W83" s="17"/>
    </row>
    <row r="84" spans="1:23" x14ac:dyDescent="0.2">
      <c r="A84" s="108"/>
      <c r="B84" s="109"/>
      <c r="C84" s="110"/>
      <c r="D84" s="17"/>
      <c r="E84" s="17"/>
      <c r="H84" s="187"/>
      <c r="I84" s="187"/>
      <c r="J84" s="17"/>
      <c r="K84" s="17"/>
      <c r="L84" s="107"/>
      <c r="M84" s="17"/>
      <c r="N84" s="17"/>
      <c r="P84" s="17"/>
      <c r="Q84" s="187"/>
      <c r="R84" s="17"/>
      <c r="S84" s="17"/>
      <c r="T84" s="17"/>
      <c r="U84" s="17"/>
      <c r="V84" s="17"/>
      <c r="W84" s="17"/>
    </row>
    <row r="85" spans="1:23" x14ac:dyDescent="0.2">
      <c r="A85" s="108"/>
      <c r="B85" s="109"/>
      <c r="C85" s="110"/>
      <c r="D85" s="17"/>
      <c r="E85" s="17"/>
      <c r="H85" s="187"/>
      <c r="I85" s="187"/>
      <c r="J85" s="17"/>
      <c r="K85" s="17"/>
      <c r="L85" s="107"/>
      <c r="M85" s="17"/>
      <c r="N85" s="17"/>
      <c r="P85" s="17"/>
      <c r="Q85" s="187"/>
      <c r="R85" s="17"/>
      <c r="S85" s="17"/>
      <c r="T85" s="17"/>
      <c r="U85" s="17"/>
      <c r="V85" s="17"/>
      <c r="W85" s="17"/>
    </row>
    <row r="86" spans="1:23" x14ac:dyDescent="0.2">
      <c r="A86" s="108"/>
      <c r="B86" s="109"/>
      <c r="C86" s="110"/>
      <c r="D86" s="17"/>
      <c r="E86" s="17"/>
      <c r="H86" s="187"/>
      <c r="I86" s="187"/>
      <c r="J86" s="17"/>
      <c r="K86" s="17"/>
      <c r="L86" s="107"/>
      <c r="M86" s="17"/>
      <c r="N86" s="17"/>
      <c r="P86" s="17"/>
      <c r="Q86" s="187"/>
      <c r="R86" s="17"/>
      <c r="S86" s="17"/>
      <c r="T86" s="17"/>
      <c r="U86" s="17"/>
      <c r="V86" s="17"/>
      <c r="W86" s="17"/>
    </row>
    <row r="87" spans="1:23" x14ac:dyDescent="0.2">
      <c r="A87" s="108"/>
      <c r="B87" s="109"/>
      <c r="C87" s="110"/>
      <c r="D87" s="17"/>
      <c r="E87" s="17"/>
      <c r="H87" s="187"/>
      <c r="I87" s="187"/>
      <c r="J87" s="17"/>
      <c r="K87" s="17"/>
      <c r="L87" s="107"/>
      <c r="M87" s="17"/>
      <c r="N87" s="17"/>
      <c r="P87" s="17"/>
      <c r="Q87" s="187"/>
      <c r="R87" s="17"/>
      <c r="S87" s="17"/>
      <c r="T87" s="17"/>
      <c r="U87" s="17"/>
      <c r="V87" s="17"/>
      <c r="W87" s="17"/>
    </row>
    <row r="88" spans="1:23" x14ac:dyDescent="0.2">
      <c r="A88" s="108"/>
      <c r="B88" s="109"/>
      <c r="C88" s="110"/>
      <c r="D88" s="17"/>
      <c r="E88" s="17"/>
      <c r="H88" s="187"/>
      <c r="I88" s="187"/>
      <c r="J88" s="17"/>
      <c r="K88" s="17"/>
      <c r="L88" s="107"/>
      <c r="M88" s="17"/>
      <c r="N88" s="17"/>
      <c r="P88" s="17"/>
      <c r="Q88" s="187"/>
      <c r="R88" s="17"/>
      <c r="S88" s="17"/>
      <c r="T88" s="17"/>
      <c r="U88" s="17"/>
      <c r="V88" s="17"/>
      <c r="W88" s="17"/>
    </row>
    <row r="89" spans="1:23" x14ac:dyDescent="0.2">
      <c r="A89" s="108"/>
      <c r="B89" s="109"/>
      <c r="C89" s="110"/>
      <c r="D89" s="17"/>
      <c r="E89" s="17"/>
      <c r="H89" s="187"/>
      <c r="I89" s="187"/>
      <c r="J89" s="17"/>
      <c r="K89" s="17"/>
      <c r="L89" s="107"/>
      <c r="M89" s="17"/>
      <c r="N89" s="17"/>
      <c r="P89" s="17"/>
      <c r="Q89" s="17"/>
      <c r="R89" s="17"/>
      <c r="S89" s="17"/>
      <c r="T89" s="17"/>
      <c r="U89" s="17"/>
      <c r="V89" s="17"/>
      <c r="W89" s="17"/>
    </row>
    <row r="90" spans="1:23" x14ac:dyDescent="0.2">
      <c r="A90" s="108"/>
      <c r="B90" s="109"/>
      <c r="C90" s="110"/>
      <c r="D90" s="17"/>
      <c r="E90" s="17"/>
      <c r="H90" s="187"/>
      <c r="I90" s="187"/>
      <c r="J90" s="17"/>
      <c r="K90" s="17"/>
      <c r="L90" s="107"/>
      <c r="M90" s="17"/>
      <c r="N90" s="17"/>
      <c r="P90" s="17"/>
      <c r="Q90" s="17"/>
      <c r="R90" s="17"/>
      <c r="S90" s="17"/>
      <c r="T90" s="17"/>
      <c r="U90" s="17"/>
      <c r="V90" s="17"/>
      <c r="W90" s="17"/>
    </row>
    <row r="91" spans="1:23" x14ac:dyDescent="0.2">
      <c r="A91" s="108"/>
      <c r="B91" s="109"/>
      <c r="C91" s="110"/>
      <c r="D91" s="17"/>
      <c r="E91" s="17"/>
      <c r="H91" s="187"/>
      <c r="I91" s="187"/>
      <c r="J91" s="17"/>
      <c r="K91" s="17"/>
      <c r="L91" s="107"/>
      <c r="M91" s="17"/>
      <c r="N91" s="17"/>
      <c r="P91" s="17"/>
      <c r="Q91" s="17"/>
      <c r="R91" s="17"/>
      <c r="S91" s="17"/>
      <c r="T91" s="17"/>
      <c r="U91" s="17"/>
      <c r="V91" s="17"/>
      <c r="W91" s="17"/>
    </row>
    <row r="92" spans="1:23" x14ac:dyDescent="0.2">
      <c r="A92" s="108"/>
      <c r="B92" s="109"/>
      <c r="C92" s="110"/>
      <c r="D92" s="17"/>
      <c r="E92" s="17"/>
      <c r="H92" s="187"/>
      <c r="I92" s="187"/>
      <c r="J92" s="17"/>
      <c r="K92" s="17"/>
      <c r="L92" s="107"/>
      <c r="M92" s="17"/>
      <c r="N92" s="17"/>
      <c r="P92" s="17"/>
      <c r="Q92" s="17"/>
      <c r="R92" s="17"/>
      <c r="S92" s="17"/>
      <c r="T92" s="17"/>
      <c r="U92" s="17"/>
      <c r="V92" s="17"/>
      <c r="W92" s="17"/>
    </row>
    <row r="93" spans="1:23" x14ac:dyDescent="0.2">
      <c r="A93" s="108"/>
      <c r="B93" s="109"/>
      <c r="C93" s="110"/>
      <c r="D93" s="17"/>
      <c r="E93" s="17"/>
      <c r="H93" s="187"/>
      <c r="I93" s="187"/>
      <c r="J93" s="17"/>
      <c r="K93" s="17"/>
      <c r="L93" s="107"/>
      <c r="M93" s="17"/>
      <c r="N93" s="17"/>
      <c r="P93" s="17"/>
      <c r="Q93" s="17"/>
      <c r="R93" s="17"/>
      <c r="S93" s="17"/>
      <c r="T93" s="17"/>
      <c r="U93" s="17"/>
      <c r="V93" s="17"/>
      <c r="W93" s="17"/>
    </row>
    <row r="94" spans="1:23" x14ac:dyDescent="0.2">
      <c r="A94" s="108"/>
      <c r="B94" s="109"/>
      <c r="C94" s="110"/>
      <c r="D94" s="17"/>
      <c r="E94" s="17"/>
      <c r="H94" s="187"/>
      <c r="I94" s="187"/>
      <c r="J94" s="17"/>
      <c r="K94" s="17"/>
      <c r="L94" s="107"/>
      <c r="M94" s="17"/>
      <c r="N94" s="17"/>
      <c r="P94" s="17"/>
      <c r="Q94" s="17"/>
      <c r="R94" s="17"/>
      <c r="S94" s="17"/>
      <c r="T94" s="17"/>
      <c r="U94" s="17"/>
      <c r="V94" s="17"/>
      <c r="W94" s="17"/>
    </row>
    <row r="95" spans="1:23" x14ac:dyDescent="0.2">
      <c r="A95" s="108"/>
      <c r="B95" s="109"/>
      <c r="C95" s="110"/>
      <c r="D95" s="17"/>
      <c r="E95" s="17"/>
      <c r="H95" s="187"/>
      <c r="I95" s="187"/>
      <c r="J95" s="17"/>
      <c r="K95" s="17"/>
      <c r="L95" s="107"/>
      <c r="M95" s="17"/>
      <c r="N95" s="17"/>
      <c r="P95" s="17"/>
      <c r="Q95" s="17"/>
      <c r="R95" s="17"/>
      <c r="S95" s="17"/>
      <c r="T95" s="17"/>
      <c r="U95" s="17"/>
      <c r="V95" s="17"/>
      <c r="W95" s="17"/>
    </row>
    <row r="96" spans="1:23" x14ac:dyDescent="0.2">
      <c r="A96" s="108"/>
      <c r="B96" s="109"/>
      <c r="C96" s="110"/>
      <c r="D96" s="17"/>
      <c r="E96" s="17"/>
      <c r="H96" s="187"/>
      <c r="I96" s="187"/>
      <c r="J96" s="17"/>
      <c r="K96" s="17"/>
      <c r="L96" s="107"/>
      <c r="M96" s="17"/>
      <c r="N96" s="17"/>
      <c r="P96" s="17"/>
      <c r="Q96" s="17"/>
      <c r="R96" s="17"/>
      <c r="S96" s="17"/>
      <c r="T96" s="17"/>
      <c r="U96" s="17"/>
      <c r="V96" s="17"/>
      <c r="W96" s="17"/>
    </row>
    <row r="97" spans="1:23" x14ac:dyDescent="0.2">
      <c r="A97" s="108"/>
      <c r="B97" s="109"/>
      <c r="C97" s="110"/>
      <c r="D97" s="17"/>
      <c r="E97" s="17"/>
      <c r="H97" s="187"/>
      <c r="I97" s="187"/>
      <c r="J97" s="17"/>
      <c r="K97" s="17"/>
      <c r="L97" s="107"/>
      <c r="M97" s="17"/>
      <c r="N97" s="17"/>
      <c r="P97" s="17"/>
      <c r="Q97" s="17"/>
      <c r="R97" s="17"/>
      <c r="S97" s="17"/>
      <c r="T97" s="17"/>
      <c r="U97" s="17"/>
      <c r="V97" s="17"/>
      <c r="W97" s="17"/>
    </row>
    <row r="98" spans="1:23" x14ac:dyDescent="0.2">
      <c r="A98" s="108"/>
      <c r="B98" s="109"/>
      <c r="C98" s="110"/>
      <c r="D98" s="17"/>
      <c r="E98" s="17"/>
      <c r="H98" s="187"/>
      <c r="I98" s="187"/>
      <c r="J98" s="17"/>
      <c r="K98" s="17"/>
      <c r="L98" s="107"/>
      <c r="M98" s="17"/>
      <c r="P98" s="17"/>
      <c r="Q98" s="17"/>
      <c r="R98" s="17"/>
      <c r="S98" s="17"/>
      <c r="T98" s="17"/>
      <c r="U98" s="17"/>
      <c r="V98" s="17"/>
      <c r="W98" s="17"/>
    </row>
    <row r="99" spans="1:23" x14ac:dyDescent="0.2">
      <c r="P99" s="17"/>
      <c r="Q99" s="17"/>
      <c r="R99" s="17"/>
      <c r="S99" s="17"/>
      <c r="T99" s="17"/>
      <c r="U99" s="17"/>
      <c r="V99" s="17"/>
      <c r="W99" s="17"/>
    </row>
    <row r="100" spans="1:23" x14ac:dyDescent="0.2">
      <c r="Q100" s="17"/>
      <c r="R100" s="17"/>
    </row>
    <row r="1526" spans="3:15" x14ac:dyDescent="0.2">
      <c r="C1526" s="111"/>
      <c r="D1526" s="111"/>
      <c r="E1526" s="197" t="e">
        <f>VLOOKUP(A1526,#REF!,11,0)+1</f>
        <v>#REF!</v>
      </c>
      <c r="F1526" s="111"/>
      <c r="G1526" s="111"/>
      <c r="H1526" s="111"/>
      <c r="I1526" s="111"/>
      <c r="L1526" s="111"/>
      <c r="M1526" s="111"/>
      <c r="N1526" s="111"/>
      <c r="O1526" s="111"/>
    </row>
    <row r="1533" spans="3:15" x14ac:dyDescent="0.2">
      <c r="C1533" s="111"/>
      <c r="D1533" s="111"/>
      <c r="E1533" s="197" t="e">
        <f>VLOOKUP(A1533,#REF!,11,0)</f>
        <v>#REF!</v>
      </c>
      <c r="F1533" s="111"/>
      <c r="G1533" s="111"/>
      <c r="H1533" s="111"/>
      <c r="I1533" s="111"/>
      <c r="L1533" s="111"/>
      <c r="M1533" s="111"/>
      <c r="N1533" s="111"/>
      <c r="O1533" s="111"/>
    </row>
    <row r="2081" spans="3:15" x14ac:dyDescent="0.2">
      <c r="C2081" s="111"/>
      <c r="D2081" s="111"/>
      <c r="E2081" s="197" t="e">
        <f>VLOOKUP(A2081,#REF!,11,0)</f>
        <v>#REF!</v>
      </c>
      <c r="F2081" s="111"/>
      <c r="G2081" s="111"/>
      <c r="H2081" s="111"/>
      <c r="I2081" s="111"/>
      <c r="L2081" s="111"/>
      <c r="M2081" s="111"/>
      <c r="N2081" s="111"/>
      <c r="O2081" s="111"/>
    </row>
  </sheetData>
  <sheetProtection algorithmName="SHA-512" hashValue="P409X9aQZI3ZjchjAf6FhXak8IIpaqu/4tBYqniWSgF10nsT1MyNKup6C9LoFHLoAYsmi2sI91nbWsst02366w==" saltValue="yMmz0/RP25zkweA4saLVSA==" spinCount="100000" sheet="1" objects="1" scenarios="1"/>
  <mergeCells count="15">
    <mergeCell ref="A63:F63"/>
    <mergeCell ref="G63:K63"/>
    <mergeCell ref="L63:Q63"/>
    <mergeCell ref="A61:F61"/>
    <mergeCell ref="G61:K61"/>
    <mergeCell ref="L61:Q61"/>
    <mergeCell ref="A62:F62"/>
    <mergeCell ref="G62:K62"/>
    <mergeCell ref="L62:Q62"/>
    <mergeCell ref="A60:B60"/>
    <mergeCell ref="A1:Q1"/>
    <mergeCell ref="A2:Q2"/>
    <mergeCell ref="A3:Q3"/>
    <mergeCell ref="A4:Q4"/>
    <mergeCell ref="A5:Q5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scale="34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63E2-37C8-4E4F-B6D2-EDD21E23230B}">
  <sheetPr>
    <tabColor theme="9" tint="-0.249977111117893"/>
  </sheetPr>
  <dimension ref="A1:IR264"/>
  <sheetViews>
    <sheetView view="pageBreakPreview" topLeftCell="A61" zoomScale="85" zoomScaleNormal="80" zoomScaleSheetLayoutView="85" workbookViewId="0">
      <selection activeCell="B92" sqref="B92"/>
    </sheetView>
  </sheetViews>
  <sheetFormatPr baseColWidth="10" defaultRowHeight="12.75" x14ac:dyDescent="0.2"/>
  <cols>
    <col min="1" max="1" width="15.5703125" style="108" customWidth="1"/>
    <col min="2" max="2" width="47.85546875" style="109" customWidth="1"/>
    <col min="3" max="3" width="14.85546875" style="110" customWidth="1"/>
    <col min="4" max="4" width="20.7109375" style="17" customWidth="1"/>
    <col min="5" max="5" width="3.42578125" style="17" customWidth="1"/>
    <col min="6" max="7" width="20.7109375" style="17" customWidth="1"/>
    <col min="8" max="8" width="10.28515625" style="17" customWidth="1"/>
    <col min="9" max="9" width="13.140625" style="105" bestFit="1" customWidth="1"/>
    <col min="10" max="10" width="11.42578125" style="17"/>
    <col min="11" max="11" width="18.140625" style="17" bestFit="1" customWidth="1"/>
    <col min="12" max="12" width="12.28515625" style="17" bestFit="1" customWidth="1"/>
    <col min="13" max="13" width="13.7109375" style="17" bestFit="1" customWidth="1"/>
    <col min="14" max="16384" width="11.42578125" style="17"/>
  </cols>
  <sheetData>
    <row r="1" spans="1:13" s="39" customFormat="1" ht="10.5" customHeight="1" x14ac:dyDescent="0.25">
      <c r="A1" s="217"/>
      <c r="B1" s="218"/>
      <c r="C1" s="218"/>
      <c r="D1" s="218"/>
      <c r="E1" s="218"/>
      <c r="F1" s="218"/>
      <c r="G1" s="218"/>
      <c r="H1" s="219"/>
      <c r="I1" s="38"/>
    </row>
    <row r="2" spans="1:13" s="39" customFormat="1" ht="18.75" x14ac:dyDescent="0.3">
      <c r="A2" s="214" t="s">
        <v>74</v>
      </c>
      <c r="B2" s="215"/>
      <c r="C2" s="215"/>
      <c r="D2" s="215"/>
      <c r="E2" s="215"/>
      <c r="F2" s="215"/>
      <c r="G2" s="215"/>
      <c r="H2" s="216"/>
      <c r="I2" s="38"/>
    </row>
    <row r="3" spans="1:13" s="39" customFormat="1" ht="18.75" x14ac:dyDescent="0.3">
      <c r="A3" s="214" t="s">
        <v>1</v>
      </c>
      <c r="B3" s="215"/>
      <c r="C3" s="215"/>
      <c r="D3" s="215"/>
      <c r="E3" s="215"/>
      <c r="F3" s="215"/>
      <c r="G3" s="215"/>
      <c r="H3" s="216"/>
      <c r="I3" s="38"/>
    </row>
    <row r="4" spans="1:13" s="39" customFormat="1" ht="18.75" x14ac:dyDescent="0.3">
      <c r="A4" s="214" t="s">
        <v>75</v>
      </c>
      <c r="B4" s="215"/>
      <c r="C4" s="215"/>
      <c r="D4" s="215"/>
      <c r="E4" s="215"/>
      <c r="F4" s="215"/>
      <c r="G4" s="215"/>
      <c r="H4" s="216"/>
      <c r="I4" s="38"/>
    </row>
    <row r="5" spans="1:13" s="39" customFormat="1" ht="18.75" x14ac:dyDescent="0.3">
      <c r="A5" s="214" t="s">
        <v>76</v>
      </c>
      <c r="B5" s="215"/>
      <c r="C5" s="215"/>
      <c r="D5" s="215"/>
      <c r="E5" s="215"/>
      <c r="F5" s="215"/>
      <c r="G5" s="215"/>
      <c r="H5" s="216"/>
      <c r="I5" s="38"/>
    </row>
    <row r="6" spans="1:13" s="39" customFormat="1" ht="18.75" x14ac:dyDescent="0.3">
      <c r="A6" s="214" t="s">
        <v>4</v>
      </c>
      <c r="B6" s="215"/>
      <c r="C6" s="215"/>
      <c r="D6" s="215"/>
      <c r="E6" s="215"/>
      <c r="F6" s="215"/>
      <c r="G6" s="215"/>
      <c r="H6" s="216"/>
      <c r="I6" s="38"/>
    </row>
    <row r="7" spans="1:13" s="39" customFormat="1" ht="12.75" customHeight="1" thickBot="1" x14ac:dyDescent="0.35">
      <c r="A7" s="19"/>
      <c r="B7" s="20"/>
      <c r="C7" s="20"/>
      <c r="D7" s="20"/>
      <c r="E7" s="20"/>
      <c r="F7" s="40"/>
      <c r="G7" s="40"/>
      <c r="H7" s="41"/>
      <c r="I7" s="38"/>
    </row>
    <row r="8" spans="1:13" s="44" customFormat="1" ht="18" x14ac:dyDescent="0.25">
      <c r="A8" s="42"/>
      <c r="B8" s="43"/>
      <c r="C8" s="21"/>
      <c r="D8" s="22">
        <v>45169</v>
      </c>
      <c r="E8" s="22"/>
      <c r="F8" s="22">
        <v>44804</v>
      </c>
      <c r="G8" s="22" t="s">
        <v>5</v>
      </c>
      <c r="H8" s="22" t="s">
        <v>6</v>
      </c>
      <c r="I8" s="38"/>
    </row>
    <row r="9" spans="1:13" s="44" customFormat="1" ht="18" customHeight="1" x14ac:dyDescent="0.25">
      <c r="A9" s="42"/>
      <c r="B9" s="43"/>
      <c r="C9" s="45"/>
      <c r="D9" s="22"/>
      <c r="E9" s="39"/>
      <c r="F9" s="39"/>
      <c r="G9" s="39"/>
      <c r="H9" s="39"/>
      <c r="I9" s="38"/>
    </row>
    <row r="10" spans="1:13" s="50" customFormat="1" ht="34.5" customHeight="1" x14ac:dyDescent="0.25">
      <c r="A10" s="46">
        <v>43</v>
      </c>
      <c r="B10" s="47" t="s">
        <v>77</v>
      </c>
      <c r="C10" s="48"/>
      <c r="D10" s="23">
        <f>SUM(D12:D15)</f>
        <v>23722114</v>
      </c>
      <c r="E10" s="49"/>
      <c r="F10" s="23">
        <f>SUM(F12:F15)</f>
        <v>9888247</v>
      </c>
      <c r="G10" s="24">
        <f>(D10-F10)</f>
        <v>13833867</v>
      </c>
      <c r="H10" s="25">
        <f>G10/F10</f>
        <v>1.3990211814085955</v>
      </c>
      <c r="I10" s="26"/>
      <c r="K10" s="51"/>
      <c r="L10" s="52"/>
      <c r="M10" s="52"/>
    </row>
    <row r="11" spans="1:13" s="50" customFormat="1" ht="9.75" customHeight="1" x14ac:dyDescent="0.25">
      <c r="A11" s="53"/>
      <c r="B11" s="53"/>
      <c r="C11" s="54"/>
      <c r="D11" s="27"/>
      <c r="E11" s="55"/>
      <c r="F11" s="27"/>
      <c r="G11" s="27"/>
      <c r="H11" s="27"/>
      <c r="I11" s="26"/>
    </row>
    <row r="12" spans="1:13" s="36" customFormat="1" ht="18" customHeight="1" x14ac:dyDescent="0.2">
      <c r="A12" s="56"/>
      <c r="B12" s="56" t="s">
        <v>78</v>
      </c>
      <c r="C12" s="57"/>
      <c r="D12" s="24">
        <v>7354082</v>
      </c>
      <c r="E12" s="58"/>
      <c r="F12" s="24">
        <v>1456712</v>
      </c>
      <c r="G12" s="24">
        <f>(D12-F12)</f>
        <v>5897370</v>
      </c>
      <c r="H12" s="25">
        <f>G12/F12</f>
        <v>4.0484117656750271</v>
      </c>
      <c r="I12" s="26"/>
    </row>
    <row r="13" spans="1:13" s="36" customFormat="1" ht="18" customHeight="1" x14ac:dyDescent="0.2">
      <c r="A13" s="56"/>
      <c r="B13" s="56" t="s">
        <v>79</v>
      </c>
      <c r="C13" s="57"/>
      <c r="D13" s="28">
        <v>21229588</v>
      </c>
      <c r="E13" s="55"/>
      <c r="F13" s="28">
        <v>24165891</v>
      </c>
      <c r="G13" s="24">
        <f>(D13-F13)</f>
        <v>-2936303</v>
      </c>
      <c r="H13" s="25">
        <f>G13/F13</f>
        <v>-0.12150609303004802</v>
      </c>
      <c r="I13" s="26"/>
    </row>
    <row r="14" spans="1:13" s="36" customFormat="1" ht="18" customHeight="1" x14ac:dyDescent="0.2">
      <c r="A14" s="56"/>
      <c r="B14" s="56" t="s">
        <v>80</v>
      </c>
      <c r="C14" s="57"/>
      <c r="D14" s="28">
        <v>-2189098</v>
      </c>
      <c r="E14" s="55"/>
      <c r="F14" s="28">
        <v>-450146</v>
      </c>
      <c r="G14" s="24">
        <f>(D14-F14)</f>
        <v>-1738952</v>
      </c>
      <c r="H14" s="25">
        <f>G14/F14</f>
        <v>3.8630844214988027</v>
      </c>
      <c r="I14" s="26"/>
    </row>
    <row r="15" spans="1:13" s="36" customFormat="1" ht="18" customHeight="1" x14ac:dyDescent="0.2">
      <c r="A15" s="56"/>
      <c r="B15" s="56" t="s">
        <v>81</v>
      </c>
      <c r="C15" s="57"/>
      <c r="D15" s="28">
        <v>-2672458</v>
      </c>
      <c r="E15" s="55"/>
      <c r="F15" s="28">
        <v>-15284210</v>
      </c>
      <c r="G15" s="24">
        <f>(D15-F15)</f>
        <v>12611752</v>
      </c>
      <c r="H15" s="25">
        <f>G15/F15</f>
        <v>-0.82514909177510642</v>
      </c>
      <c r="I15" s="26"/>
    </row>
    <row r="16" spans="1:13" s="36" customFormat="1" ht="14.25" customHeight="1" x14ac:dyDescent="0.2">
      <c r="A16" s="56"/>
      <c r="B16" s="56"/>
      <c r="C16" s="57"/>
      <c r="D16" s="28"/>
      <c r="E16" s="55"/>
      <c r="F16" s="28"/>
      <c r="G16" s="28"/>
      <c r="H16" s="28"/>
      <c r="I16" s="26"/>
    </row>
    <row r="17" spans="1:13" s="59" customFormat="1" ht="30" customHeight="1" x14ac:dyDescent="0.25">
      <c r="A17" s="46">
        <v>6</v>
      </c>
      <c r="B17" s="46" t="s">
        <v>82</v>
      </c>
      <c r="C17" s="48"/>
      <c r="D17" s="23">
        <f>SUM(D19:D20)</f>
        <v>7703974</v>
      </c>
      <c r="E17" s="49"/>
      <c r="F17" s="23">
        <f>SUM(F19:F20)</f>
        <v>4622969</v>
      </c>
      <c r="G17" s="24">
        <f>(D17-F17)</f>
        <v>3081005</v>
      </c>
      <c r="H17" s="25">
        <f>G17/F17</f>
        <v>0.66645590744822214</v>
      </c>
      <c r="I17" s="26"/>
      <c r="K17" s="60"/>
      <c r="L17" s="61"/>
      <c r="M17" s="62"/>
    </row>
    <row r="18" spans="1:13" s="50" customFormat="1" ht="10.5" customHeight="1" x14ac:dyDescent="0.25">
      <c r="A18" s="56"/>
      <c r="B18" s="56"/>
      <c r="C18" s="57"/>
      <c r="D18" s="28"/>
      <c r="E18" s="55"/>
      <c r="F18" s="28"/>
      <c r="G18" s="28"/>
      <c r="H18" s="28"/>
      <c r="I18" s="26"/>
      <c r="L18" s="52"/>
    </row>
    <row r="19" spans="1:13" s="50" customFormat="1" ht="18" customHeight="1" x14ac:dyDescent="0.25">
      <c r="A19" s="56"/>
      <c r="B19" s="56" t="s">
        <v>83</v>
      </c>
      <c r="C19" s="57"/>
      <c r="D19" s="24">
        <v>1458024</v>
      </c>
      <c r="E19" s="58"/>
      <c r="F19" s="24">
        <v>1138708</v>
      </c>
      <c r="G19" s="24">
        <f>(D19-F19)</f>
        <v>319316</v>
      </c>
      <c r="H19" s="25">
        <f>G19/F19</f>
        <v>0.28041956322428579</v>
      </c>
      <c r="I19" s="26"/>
    </row>
    <row r="20" spans="1:13" s="50" customFormat="1" ht="18" customHeight="1" x14ac:dyDescent="0.25">
      <c r="A20" s="56"/>
      <c r="B20" s="56" t="s">
        <v>79</v>
      </c>
      <c r="C20" s="57"/>
      <c r="D20" s="24">
        <v>6245950</v>
      </c>
      <c r="E20" s="58"/>
      <c r="F20" s="24">
        <v>3484261</v>
      </c>
      <c r="G20" s="24">
        <f>(D20-F20)</f>
        <v>2761689</v>
      </c>
      <c r="H20" s="25">
        <f>G20/F20</f>
        <v>0.79261829122445193</v>
      </c>
      <c r="I20" s="26"/>
    </row>
    <row r="21" spans="1:13" s="50" customFormat="1" ht="6.75" customHeight="1" x14ac:dyDescent="0.25">
      <c r="A21" s="56"/>
      <c r="B21" s="56"/>
      <c r="C21" s="57"/>
      <c r="D21" s="28"/>
      <c r="E21" s="55"/>
      <c r="F21" s="28"/>
      <c r="G21" s="28"/>
      <c r="H21" s="28"/>
      <c r="I21" s="26"/>
    </row>
    <row r="22" spans="1:13" s="50" customFormat="1" ht="27.75" customHeight="1" x14ac:dyDescent="0.25">
      <c r="A22" s="63"/>
      <c r="B22" s="46" t="s">
        <v>84</v>
      </c>
      <c r="C22" s="64"/>
      <c r="D22" s="23">
        <f>D10-D17</f>
        <v>16018140</v>
      </c>
      <c r="E22" s="58"/>
      <c r="F22" s="23">
        <f>F10-F17</f>
        <v>5265278</v>
      </c>
      <c r="G22" s="24">
        <f>(D22-F22)</f>
        <v>10752862</v>
      </c>
      <c r="H22" s="25">
        <f>G22/F22</f>
        <v>2.0422211324834132</v>
      </c>
      <c r="I22" s="26"/>
      <c r="K22" s="51"/>
    </row>
    <row r="23" spans="1:13" s="50" customFormat="1" ht="12.75" customHeight="1" x14ac:dyDescent="0.25">
      <c r="A23" s="63"/>
      <c r="B23" s="46"/>
      <c r="C23" s="64"/>
      <c r="D23" s="23"/>
      <c r="E23" s="58"/>
      <c r="F23" s="23"/>
      <c r="G23" s="24"/>
      <c r="H23" s="25"/>
      <c r="I23" s="26"/>
      <c r="K23" s="51"/>
    </row>
    <row r="24" spans="1:13" s="50" customFormat="1" ht="30" customHeight="1" x14ac:dyDescent="0.25">
      <c r="A24" s="65">
        <v>47</v>
      </c>
      <c r="B24" s="66" t="s">
        <v>85</v>
      </c>
      <c r="C24" s="48"/>
      <c r="D24" s="23">
        <v>50096611</v>
      </c>
      <c r="E24" s="58"/>
      <c r="F24" s="23">
        <v>57292725</v>
      </c>
      <c r="G24" s="24">
        <f>(D24-F24)</f>
        <v>-7196114</v>
      </c>
      <c r="H24" s="25">
        <f>G24/F24</f>
        <v>-0.12560257868691008</v>
      </c>
      <c r="I24" s="26"/>
      <c r="K24" s="67"/>
      <c r="M24" s="52"/>
    </row>
    <row r="25" spans="1:13" s="36" customFormat="1" ht="15" customHeight="1" x14ac:dyDescent="0.2">
      <c r="A25" s="56"/>
      <c r="B25" s="56"/>
      <c r="C25" s="57"/>
      <c r="D25" s="28"/>
      <c r="E25" s="55"/>
      <c r="F25" s="28"/>
      <c r="G25" s="28"/>
      <c r="H25" s="28"/>
      <c r="I25" s="26"/>
    </row>
    <row r="26" spans="1:13" s="50" customFormat="1" ht="30" customHeight="1" x14ac:dyDescent="0.25">
      <c r="A26" s="46"/>
      <c r="B26" s="46" t="s">
        <v>86</v>
      </c>
      <c r="C26" s="48"/>
      <c r="D26" s="23">
        <f>D28+D38+D44</f>
        <v>64680369</v>
      </c>
      <c r="E26" s="58"/>
      <c r="F26" s="23">
        <f>F28+F38+F44</f>
        <v>72005595</v>
      </c>
      <c r="G26" s="24">
        <f>(D26-F26)</f>
        <v>-7325226</v>
      </c>
      <c r="H26" s="25">
        <f>G26/F26</f>
        <v>-0.1017313446267613</v>
      </c>
      <c r="I26" s="26"/>
      <c r="K26" s="67"/>
      <c r="M26" s="52"/>
    </row>
    <row r="27" spans="1:13" s="50" customFormat="1" ht="12" customHeight="1" x14ac:dyDescent="0.25">
      <c r="A27" s="68"/>
      <c r="B27" s="68"/>
      <c r="C27" s="69"/>
      <c r="D27" s="30"/>
      <c r="E27" s="55"/>
      <c r="F27" s="30"/>
      <c r="G27" s="30"/>
      <c r="H27" s="30"/>
      <c r="I27" s="26"/>
      <c r="K27" s="52"/>
    </row>
    <row r="28" spans="1:13" s="50" customFormat="1" ht="18" customHeight="1" x14ac:dyDescent="0.25">
      <c r="A28" s="70">
        <v>51</v>
      </c>
      <c r="B28" s="70" t="s">
        <v>87</v>
      </c>
      <c r="C28" s="54"/>
      <c r="D28" s="31">
        <f>SUM(D30:D36)</f>
        <v>63053688</v>
      </c>
      <c r="E28" s="58"/>
      <c r="F28" s="31">
        <f>SUM(F30:F36)</f>
        <v>69863353</v>
      </c>
      <c r="G28" s="24">
        <f>(D28-F28)</f>
        <v>-6809665</v>
      </c>
      <c r="H28" s="25">
        <f>G28/F28</f>
        <v>-9.7471202105057858E-2</v>
      </c>
      <c r="I28" s="26"/>
      <c r="K28" s="51"/>
      <c r="L28" s="52"/>
    </row>
    <row r="29" spans="1:13" s="50" customFormat="1" ht="12" customHeight="1" x14ac:dyDescent="0.25">
      <c r="A29" s="71"/>
      <c r="B29" s="71"/>
      <c r="C29" s="21"/>
      <c r="D29" s="27"/>
      <c r="E29" s="55"/>
      <c r="F29" s="27"/>
      <c r="G29" s="27"/>
      <c r="H29" s="27"/>
      <c r="I29" s="26"/>
      <c r="L29" s="52"/>
    </row>
    <row r="30" spans="1:13" s="36" customFormat="1" ht="18" customHeight="1" x14ac:dyDescent="0.2">
      <c r="A30" s="56">
        <v>5101</v>
      </c>
      <c r="B30" s="56" t="s">
        <v>88</v>
      </c>
      <c r="C30" s="57"/>
      <c r="D30" s="24">
        <v>19587234</v>
      </c>
      <c r="E30" s="58"/>
      <c r="F30" s="24">
        <v>17119360</v>
      </c>
      <c r="G30" s="24">
        <f>(D30-F30)</f>
        <v>2467874</v>
      </c>
      <c r="H30" s="25">
        <f>G30/F30</f>
        <v>0.14415690773486858</v>
      </c>
      <c r="I30" s="26"/>
    </row>
    <row r="31" spans="1:13" s="36" customFormat="1" ht="18" customHeight="1" x14ac:dyDescent="0.2">
      <c r="A31" s="56">
        <v>5103</v>
      </c>
      <c r="B31" s="56" t="s">
        <v>89</v>
      </c>
      <c r="C31" s="57"/>
      <c r="D31" s="24">
        <v>5383385</v>
      </c>
      <c r="E31" s="58"/>
      <c r="F31" s="24">
        <v>4803993</v>
      </c>
      <c r="G31" s="24">
        <f t="shared" ref="G31:G36" si="0">(D31-F31)</f>
        <v>579392</v>
      </c>
      <c r="H31" s="25">
        <f t="shared" ref="H31:H36" si="1">G31/F31</f>
        <v>0.12060633726985032</v>
      </c>
      <c r="I31" s="26"/>
    </row>
    <row r="32" spans="1:13" s="36" customFormat="1" ht="18" customHeight="1" x14ac:dyDescent="0.2">
      <c r="A32" s="56">
        <v>5104</v>
      </c>
      <c r="B32" s="56" t="s">
        <v>90</v>
      </c>
      <c r="C32" s="57"/>
      <c r="D32" s="24">
        <v>1067879</v>
      </c>
      <c r="E32" s="58"/>
      <c r="F32" s="24">
        <v>1074348</v>
      </c>
      <c r="G32" s="24">
        <f t="shared" si="0"/>
        <v>-6469</v>
      </c>
      <c r="H32" s="25">
        <f t="shared" si="1"/>
        <v>-6.0213264230956822E-3</v>
      </c>
      <c r="I32" s="26"/>
    </row>
    <row r="33" spans="1:13" s="36" customFormat="1" ht="18" customHeight="1" x14ac:dyDescent="0.2">
      <c r="A33" s="56">
        <v>5107</v>
      </c>
      <c r="B33" s="56" t="s">
        <v>91</v>
      </c>
      <c r="C33" s="57"/>
      <c r="D33" s="24">
        <v>10648602</v>
      </c>
      <c r="E33" s="58"/>
      <c r="F33" s="24">
        <v>8461619</v>
      </c>
      <c r="G33" s="24">
        <f t="shared" si="0"/>
        <v>2186983</v>
      </c>
      <c r="H33" s="25">
        <f t="shared" si="1"/>
        <v>0.25845916721138118</v>
      </c>
      <c r="I33" s="26"/>
    </row>
    <row r="34" spans="1:13" s="36" customFormat="1" ht="18" customHeight="1" x14ac:dyDescent="0.2">
      <c r="A34" s="56">
        <v>5108</v>
      </c>
      <c r="B34" s="56" t="s">
        <v>92</v>
      </c>
      <c r="C34" s="57"/>
      <c r="D34" s="24">
        <v>8136429</v>
      </c>
      <c r="E34" s="58"/>
      <c r="F34" s="24">
        <v>11747636</v>
      </c>
      <c r="G34" s="24">
        <f t="shared" si="0"/>
        <v>-3611207</v>
      </c>
      <c r="H34" s="25">
        <f t="shared" si="1"/>
        <v>-0.30739861194201112</v>
      </c>
      <c r="I34" s="26"/>
    </row>
    <row r="35" spans="1:13" s="55" customFormat="1" ht="18" customHeight="1" x14ac:dyDescent="0.2">
      <c r="A35" s="56">
        <v>5111</v>
      </c>
      <c r="B35" s="56" t="s">
        <v>93</v>
      </c>
      <c r="C35" s="57"/>
      <c r="D35" s="24">
        <v>17501415</v>
      </c>
      <c r="E35" s="58"/>
      <c r="F35" s="24">
        <v>25876790</v>
      </c>
      <c r="G35" s="24">
        <f t="shared" si="0"/>
        <v>-8375375</v>
      </c>
      <c r="H35" s="25">
        <f t="shared" si="1"/>
        <v>-0.3236635996968712</v>
      </c>
      <c r="I35" s="26"/>
    </row>
    <row r="36" spans="1:13" s="55" customFormat="1" ht="18" customHeight="1" x14ac:dyDescent="0.2">
      <c r="A36" s="56">
        <v>5120</v>
      </c>
      <c r="B36" s="56" t="s">
        <v>94</v>
      </c>
      <c r="C36" s="57"/>
      <c r="D36" s="32">
        <v>728744</v>
      </c>
      <c r="E36" s="58"/>
      <c r="F36" s="32">
        <v>779607</v>
      </c>
      <c r="G36" s="24">
        <f t="shared" si="0"/>
        <v>-50863</v>
      </c>
      <c r="H36" s="25">
        <f t="shared" si="1"/>
        <v>-6.5241846212258231E-2</v>
      </c>
      <c r="I36" s="26"/>
    </row>
    <row r="37" spans="1:13" s="36" customFormat="1" ht="9" customHeight="1" x14ac:dyDescent="0.2">
      <c r="A37" s="68"/>
      <c r="B37" s="68"/>
      <c r="C37" s="69"/>
      <c r="D37" s="30"/>
      <c r="E37" s="55"/>
      <c r="F37" s="30"/>
      <c r="G37" s="30"/>
      <c r="H37" s="30"/>
      <c r="I37" s="26"/>
    </row>
    <row r="38" spans="1:13" s="36" customFormat="1" ht="45.75" customHeight="1" x14ac:dyDescent="0.25">
      <c r="A38" s="72">
        <v>53</v>
      </c>
      <c r="B38" s="73" t="s">
        <v>95</v>
      </c>
      <c r="C38" s="48"/>
      <c r="D38" s="31">
        <f>SUM(D40:D42)</f>
        <v>1621254</v>
      </c>
      <c r="E38" s="58"/>
      <c r="F38" s="31">
        <f>SUM(F40:F42)</f>
        <v>2109140</v>
      </c>
      <c r="G38" s="24">
        <f>(D38-F38)</f>
        <v>-487886</v>
      </c>
      <c r="H38" s="25">
        <f>G38/F38</f>
        <v>-0.23131987445119812</v>
      </c>
      <c r="I38" s="26"/>
      <c r="K38" s="51"/>
    </row>
    <row r="39" spans="1:13" s="36" customFormat="1" ht="10.5" customHeight="1" x14ac:dyDescent="0.25">
      <c r="A39" s="71"/>
      <c r="B39" s="71"/>
      <c r="C39" s="21"/>
      <c r="D39" s="27"/>
      <c r="E39" s="55"/>
      <c r="F39" s="27"/>
      <c r="G39" s="27"/>
      <c r="H39" s="27"/>
      <c r="I39" s="26"/>
    </row>
    <row r="40" spans="1:13" s="36" customFormat="1" ht="18" customHeight="1" x14ac:dyDescent="0.2">
      <c r="A40" s="74">
        <v>5360</v>
      </c>
      <c r="B40" s="74" t="s">
        <v>96</v>
      </c>
      <c r="C40" s="57"/>
      <c r="D40" s="24">
        <v>461045</v>
      </c>
      <c r="E40" s="58"/>
      <c r="F40" s="24">
        <v>566323</v>
      </c>
      <c r="G40" s="24">
        <f>(D40-F40)</f>
        <v>-105278</v>
      </c>
      <c r="H40" s="25">
        <f>G40/F40</f>
        <v>-0.18589744721651777</v>
      </c>
      <c r="I40" s="26"/>
    </row>
    <row r="41" spans="1:13" s="36" customFormat="1" ht="18" customHeight="1" x14ac:dyDescent="0.2">
      <c r="A41" s="74">
        <v>5366</v>
      </c>
      <c r="B41" s="74" t="s">
        <v>97</v>
      </c>
      <c r="C41" s="57"/>
      <c r="D41" s="24">
        <v>722087</v>
      </c>
      <c r="E41" s="58"/>
      <c r="F41" s="24">
        <v>775876</v>
      </c>
      <c r="G41" s="24">
        <f>(D41-F41)</f>
        <v>-53789</v>
      </c>
      <c r="H41" s="25">
        <f>G41/F41</f>
        <v>-6.9326799643241968E-2</v>
      </c>
      <c r="I41" s="26"/>
    </row>
    <row r="42" spans="1:13" s="36" customFormat="1" ht="18" customHeight="1" x14ac:dyDescent="0.2">
      <c r="A42" s="74">
        <v>5368</v>
      </c>
      <c r="B42" s="74" t="s">
        <v>98</v>
      </c>
      <c r="C42" s="57"/>
      <c r="D42" s="32">
        <v>438122</v>
      </c>
      <c r="E42" s="58"/>
      <c r="F42" s="32">
        <v>766941</v>
      </c>
      <c r="G42" s="24">
        <f>(D42-F42)</f>
        <v>-328819</v>
      </c>
      <c r="H42" s="25">
        <f>G42/F42</f>
        <v>-0.42874093313566491</v>
      </c>
      <c r="I42" s="26"/>
    </row>
    <row r="43" spans="1:13" s="36" customFormat="1" ht="18" customHeight="1" x14ac:dyDescent="0.2">
      <c r="A43" s="56"/>
      <c r="B43" s="56"/>
      <c r="C43" s="57"/>
      <c r="D43" s="28"/>
      <c r="E43" s="55"/>
      <c r="F43" s="28"/>
      <c r="G43" s="28"/>
      <c r="H43" s="28"/>
      <c r="I43" s="26"/>
    </row>
    <row r="44" spans="1:13" s="75" customFormat="1" ht="18" customHeight="1" x14ac:dyDescent="0.25">
      <c r="A44" s="71">
        <v>57</v>
      </c>
      <c r="B44" s="71" t="s">
        <v>99</v>
      </c>
      <c r="C44" s="54"/>
      <c r="D44" s="33">
        <v>5427</v>
      </c>
      <c r="E44" s="58"/>
      <c r="F44" s="33">
        <v>33102</v>
      </c>
      <c r="G44" s="24">
        <f>(D44-F44)</f>
        <v>-27675</v>
      </c>
      <c r="H44" s="25"/>
      <c r="I44" s="26"/>
    </row>
    <row r="45" spans="1:13" s="75" customFormat="1" ht="18" customHeight="1" x14ac:dyDescent="0.25">
      <c r="A45" s="71"/>
      <c r="B45" s="71"/>
      <c r="C45" s="21"/>
      <c r="D45" s="27"/>
      <c r="E45" s="55"/>
      <c r="F45" s="27"/>
      <c r="G45" s="27"/>
      <c r="H45" s="27"/>
      <c r="I45" s="26"/>
    </row>
    <row r="46" spans="1:13" s="75" customFormat="1" ht="27" customHeight="1" x14ac:dyDescent="0.25">
      <c r="A46" s="63"/>
      <c r="B46" s="46" t="s">
        <v>100</v>
      </c>
      <c r="C46" s="64"/>
      <c r="D46" s="23">
        <f>D22+D24-D26</f>
        <v>1434382</v>
      </c>
      <c r="E46" s="58"/>
      <c r="F46" s="23">
        <f>F22+F24-F26</f>
        <v>-9447592</v>
      </c>
      <c r="G46" s="24">
        <f>(D46-F46)</f>
        <v>10881974</v>
      </c>
      <c r="H46" s="25">
        <f>G46/-F46</f>
        <v>1.1518251423219801</v>
      </c>
      <c r="I46" s="26"/>
      <c r="K46" s="51"/>
    </row>
    <row r="47" spans="1:13" s="75" customFormat="1" ht="18" customHeight="1" x14ac:dyDescent="0.25">
      <c r="A47" s="56"/>
      <c r="B47" s="53"/>
      <c r="C47" s="57"/>
      <c r="D47" s="27"/>
      <c r="E47" s="55"/>
      <c r="F47" s="27"/>
      <c r="G47" s="27"/>
      <c r="H47" s="27"/>
      <c r="I47" s="26"/>
    </row>
    <row r="48" spans="1:13" s="75" customFormat="1" ht="18" customHeight="1" x14ac:dyDescent="0.25">
      <c r="A48" s="71"/>
      <c r="B48" s="71" t="s">
        <v>101</v>
      </c>
      <c r="C48" s="21"/>
      <c r="D48" s="29">
        <f>SUM(D50:D52)</f>
        <v>2796208</v>
      </c>
      <c r="E48" s="29"/>
      <c r="F48" s="29">
        <f>SUM(F50:F52)</f>
        <v>68406</v>
      </c>
      <c r="G48" s="24">
        <f>(D48-F48)</f>
        <v>2727802</v>
      </c>
      <c r="H48" s="25">
        <f>G48/F48</f>
        <v>39.876648247229774</v>
      </c>
      <c r="I48" s="26"/>
      <c r="K48" s="51"/>
      <c r="M48" s="52"/>
    </row>
    <row r="49" spans="1:13" s="75" customFormat="1" ht="13.5" customHeight="1" x14ac:dyDescent="0.25">
      <c r="A49" s="71"/>
      <c r="B49" s="71"/>
      <c r="C49" s="21"/>
      <c r="D49" s="29"/>
      <c r="E49" s="29"/>
      <c r="F49" s="29"/>
      <c r="G49" s="24"/>
      <c r="H49" s="25"/>
      <c r="I49" s="26"/>
      <c r="K49" s="51"/>
      <c r="M49" s="52"/>
    </row>
    <row r="50" spans="1:13" s="75" customFormat="1" ht="18" customHeight="1" x14ac:dyDescent="0.25">
      <c r="A50" s="56">
        <v>44</v>
      </c>
      <c r="B50" s="56" t="s">
        <v>102</v>
      </c>
      <c r="C50" s="57"/>
      <c r="D50" s="24">
        <v>75912</v>
      </c>
      <c r="E50" s="58"/>
      <c r="F50" s="24">
        <v>10848</v>
      </c>
      <c r="G50" s="24">
        <f>(D50-F50)</f>
        <v>65064</v>
      </c>
      <c r="H50" s="25"/>
      <c r="I50" s="34"/>
      <c r="K50" s="51"/>
      <c r="M50" s="52"/>
    </row>
    <row r="51" spans="1:13" s="75" customFormat="1" ht="18" customHeight="1" x14ac:dyDescent="0.2">
      <c r="A51" s="56">
        <v>4802</v>
      </c>
      <c r="B51" s="56" t="s">
        <v>103</v>
      </c>
      <c r="C51" s="57"/>
      <c r="D51" s="24">
        <v>17776</v>
      </c>
      <c r="E51" s="58"/>
      <c r="F51" s="24">
        <v>39604</v>
      </c>
      <c r="G51" s="24">
        <f>(D51-F51)</f>
        <v>-21828</v>
      </c>
      <c r="H51" s="25">
        <f>G51/F51</f>
        <v>-0.55115644884355119</v>
      </c>
      <c r="I51" s="26"/>
    </row>
    <row r="52" spans="1:13" s="75" customFormat="1" ht="18" customHeight="1" x14ac:dyDescent="0.2">
      <c r="A52" s="56">
        <v>4808</v>
      </c>
      <c r="B52" s="56" t="s">
        <v>104</v>
      </c>
      <c r="C52" s="57"/>
      <c r="D52" s="32">
        <v>2702520</v>
      </c>
      <c r="E52" s="58"/>
      <c r="F52" s="32">
        <v>17954</v>
      </c>
      <c r="G52" s="24">
        <f>(D52-F52)</f>
        <v>2684566</v>
      </c>
      <c r="H52" s="25">
        <f>G52/F52</f>
        <v>149.52467416731648</v>
      </c>
      <c r="I52" s="26"/>
    </row>
    <row r="53" spans="1:13" s="75" customFormat="1" ht="18" customHeight="1" x14ac:dyDescent="0.2">
      <c r="A53" s="56"/>
      <c r="B53" s="56"/>
      <c r="C53" s="57"/>
      <c r="D53" s="28"/>
      <c r="E53" s="55"/>
      <c r="F53" s="28"/>
      <c r="G53" s="28"/>
      <c r="H53" s="28"/>
      <c r="I53" s="26"/>
    </row>
    <row r="54" spans="1:13" s="75" customFormat="1" ht="18" customHeight="1" x14ac:dyDescent="0.25">
      <c r="A54" s="71">
        <v>58</v>
      </c>
      <c r="B54" s="71" t="s">
        <v>105</v>
      </c>
      <c r="C54" s="21"/>
      <c r="D54" s="29">
        <f>SUM(D56:D58)</f>
        <v>31091</v>
      </c>
      <c r="E54" s="58"/>
      <c r="F54" s="29">
        <f>SUM(F56:F58)</f>
        <v>48244</v>
      </c>
      <c r="G54" s="24">
        <f>(D54-F54)</f>
        <v>-17153</v>
      </c>
      <c r="H54" s="25">
        <f>G54/F54</f>
        <v>-0.35554680374761627</v>
      </c>
      <c r="I54" s="26"/>
      <c r="K54" s="51"/>
      <c r="M54" s="52"/>
    </row>
    <row r="55" spans="1:13" s="75" customFormat="1" ht="18" customHeight="1" x14ac:dyDescent="0.25">
      <c r="A55" s="71"/>
      <c r="B55" s="71"/>
      <c r="C55" s="21"/>
      <c r="D55" s="29"/>
      <c r="E55" s="58"/>
      <c r="F55" s="29"/>
      <c r="G55" s="24"/>
      <c r="H55" s="25"/>
      <c r="I55" s="26"/>
      <c r="K55" s="51"/>
      <c r="M55" s="52"/>
    </row>
    <row r="56" spans="1:13" s="75" customFormat="1" ht="18" customHeight="1" x14ac:dyDescent="0.25">
      <c r="A56" s="56">
        <v>5802</v>
      </c>
      <c r="B56" s="56" t="s">
        <v>106</v>
      </c>
      <c r="C56" s="21"/>
      <c r="D56" s="24">
        <v>14902</v>
      </c>
      <c r="E56" s="58"/>
      <c r="F56" s="24">
        <v>13371</v>
      </c>
      <c r="G56" s="24">
        <f>(D56-F56)</f>
        <v>1531</v>
      </c>
      <c r="H56" s="25">
        <f>G56/F56</f>
        <v>0.11450153316879814</v>
      </c>
      <c r="I56" s="26"/>
      <c r="K56" s="51"/>
      <c r="M56" s="52"/>
    </row>
    <row r="57" spans="1:13" s="75" customFormat="1" ht="18" customHeight="1" x14ac:dyDescent="0.2">
      <c r="A57" s="56">
        <v>5804</v>
      </c>
      <c r="B57" s="56" t="s">
        <v>103</v>
      </c>
      <c r="C57" s="57"/>
      <c r="D57" s="24">
        <v>1141</v>
      </c>
      <c r="E57" s="58"/>
      <c r="F57" s="24">
        <v>0</v>
      </c>
      <c r="G57" s="24">
        <f>(D57-F57)</f>
        <v>1141</v>
      </c>
      <c r="H57" s="25"/>
      <c r="I57" s="26"/>
    </row>
    <row r="58" spans="1:13" s="75" customFormat="1" ht="18" customHeight="1" x14ac:dyDescent="0.2">
      <c r="A58" s="56">
        <v>5890</v>
      </c>
      <c r="B58" s="56" t="s">
        <v>105</v>
      </c>
      <c r="C58" s="57"/>
      <c r="D58" s="32">
        <v>15048</v>
      </c>
      <c r="E58" s="58"/>
      <c r="F58" s="32">
        <v>34873</v>
      </c>
      <c r="G58" s="24">
        <f>(D58-F58)</f>
        <v>-19825</v>
      </c>
      <c r="H58" s="25">
        <f>G58/F58</f>
        <v>-0.56849138301838098</v>
      </c>
      <c r="I58" s="26"/>
    </row>
    <row r="59" spans="1:13" s="75" customFormat="1" ht="18" customHeight="1" x14ac:dyDescent="0.2">
      <c r="A59" s="56"/>
      <c r="B59" s="56"/>
      <c r="C59" s="57"/>
      <c r="D59" s="28"/>
      <c r="E59" s="55"/>
      <c r="F59" s="28"/>
      <c r="G59" s="28"/>
      <c r="H59" s="28"/>
      <c r="I59" s="26"/>
    </row>
    <row r="60" spans="1:13" s="77" customFormat="1" ht="23.25" customHeight="1" x14ac:dyDescent="0.25">
      <c r="A60" s="65"/>
      <c r="B60" s="65" t="s">
        <v>107</v>
      </c>
      <c r="C60" s="76"/>
      <c r="D60" s="35">
        <f>D46+D48-D54</f>
        <v>4199499</v>
      </c>
      <c r="E60" s="49"/>
      <c r="F60" s="35">
        <f>F46+F48-F54</f>
        <v>-9427430</v>
      </c>
      <c r="G60" s="24">
        <f>(D60-F60)</f>
        <v>13626929</v>
      </c>
      <c r="H60" s="25">
        <f>G60/-F60</f>
        <v>1.4454553361838804</v>
      </c>
      <c r="I60" s="26"/>
      <c r="K60" s="51"/>
      <c r="M60" s="78"/>
    </row>
    <row r="61" spans="1:13" s="75" customFormat="1" ht="10.5" customHeight="1" x14ac:dyDescent="0.2">
      <c r="A61" s="79"/>
      <c r="B61" s="79"/>
      <c r="C61" s="80"/>
      <c r="D61" s="81"/>
      <c r="E61" s="55"/>
      <c r="I61" s="82"/>
    </row>
    <row r="62" spans="1:13" s="75" customFormat="1" ht="6.75" customHeight="1" x14ac:dyDescent="0.2">
      <c r="A62" s="79"/>
      <c r="B62" s="79"/>
      <c r="C62" s="80"/>
      <c r="D62" s="81"/>
      <c r="E62" s="55"/>
      <c r="I62" s="82"/>
    </row>
    <row r="63" spans="1:13" s="75" customFormat="1" ht="13.5" customHeight="1" x14ac:dyDescent="0.2">
      <c r="A63" s="83"/>
      <c r="C63" s="80"/>
      <c r="D63" s="55"/>
      <c r="E63" s="55"/>
      <c r="I63" s="82"/>
    </row>
    <row r="64" spans="1:13" s="75" customFormat="1" ht="22.5" customHeight="1" x14ac:dyDescent="0.25">
      <c r="A64" s="84"/>
      <c r="B64" s="84"/>
      <c r="C64" s="85"/>
      <c r="D64" s="84"/>
      <c r="E64" s="84"/>
      <c r="I64" s="82"/>
    </row>
    <row r="65" spans="1:252" s="89" customFormat="1" ht="18" customHeight="1" x14ac:dyDescent="0.25">
      <c r="A65" s="223" t="s">
        <v>65</v>
      </c>
      <c r="B65" s="223"/>
      <c r="C65" s="224" t="s">
        <v>66</v>
      </c>
      <c r="D65" s="224"/>
      <c r="E65" s="86"/>
      <c r="F65" s="225" t="s">
        <v>67</v>
      </c>
      <c r="G65" s="225"/>
      <c r="H65" s="225"/>
      <c r="I65" s="87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X65" s="88"/>
      <c r="FY65" s="88"/>
      <c r="FZ65" s="88"/>
      <c r="GA65" s="88"/>
      <c r="GB65" s="88"/>
      <c r="GC65" s="88"/>
      <c r="GD65" s="88"/>
      <c r="GE65" s="88"/>
      <c r="GF65" s="88"/>
      <c r="GG65" s="88"/>
      <c r="GH65" s="88"/>
      <c r="GI65" s="88"/>
      <c r="GJ65" s="88"/>
      <c r="GK65" s="88"/>
      <c r="GL65" s="88"/>
      <c r="GM65" s="88"/>
      <c r="GN65" s="88"/>
      <c r="GO65" s="88"/>
      <c r="GP65" s="88"/>
      <c r="GQ65" s="88"/>
      <c r="GR65" s="88"/>
      <c r="GS65" s="88"/>
      <c r="GT65" s="88"/>
      <c r="GU65" s="88"/>
      <c r="GV65" s="88"/>
      <c r="GW65" s="88"/>
      <c r="GX65" s="88"/>
      <c r="GY65" s="88"/>
      <c r="GZ65" s="88"/>
      <c r="HA65" s="88"/>
      <c r="HB65" s="88"/>
      <c r="HC65" s="88"/>
      <c r="HD65" s="88"/>
      <c r="HE65" s="88"/>
      <c r="HF65" s="88"/>
      <c r="HG65" s="88"/>
      <c r="HH65" s="88"/>
      <c r="HI65" s="88"/>
      <c r="HJ65" s="88"/>
      <c r="HK65" s="88"/>
      <c r="HL65" s="88"/>
      <c r="HM65" s="88"/>
      <c r="HN65" s="88"/>
      <c r="HO65" s="88"/>
      <c r="HP65" s="88"/>
      <c r="HQ65" s="88"/>
      <c r="HR65" s="88"/>
      <c r="HS65" s="88"/>
      <c r="HT65" s="88"/>
      <c r="HU65" s="88"/>
      <c r="HV65" s="88"/>
      <c r="HW65" s="88"/>
      <c r="HX65" s="88"/>
      <c r="HY65" s="88"/>
      <c r="HZ65" s="88"/>
      <c r="IA65" s="88"/>
      <c r="IB65" s="88"/>
      <c r="IC65" s="88"/>
      <c r="ID65" s="88"/>
      <c r="IE65" s="88"/>
      <c r="IF65" s="88"/>
      <c r="IG65" s="88"/>
      <c r="IH65" s="88"/>
      <c r="II65" s="88"/>
      <c r="IJ65" s="88"/>
      <c r="IK65" s="88"/>
      <c r="IL65" s="88"/>
      <c r="IM65" s="88"/>
      <c r="IN65" s="88"/>
      <c r="IO65" s="88"/>
      <c r="IP65" s="88"/>
      <c r="IQ65" s="88"/>
      <c r="IR65" s="88"/>
    </row>
    <row r="66" spans="1:252" s="89" customFormat="1" ht="18" customHeight="1" x14ac:dyDescent="0.2">
      <c r="A66" s="220" t="s">
        <v>68</v>
      </c>
      <c r="B66" s="220"/>
      <c r="C66" s="221" t="s">
        <v>69</v>
      </c>
      <c r="D66" s="221"/>
      <c r="E66" s="90"/>
      <c r="F66" s="222" t="s">
        <v>70</v>
      </c>
      <c r="G66" s="222"/>
      <c r="H66" s="222"/>
      <c r="I66" s="87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X66" s="88"/>
      <c r="FY66" s="88"/>
      <c r="FZ66" s="88"/>
      <c r="GA66" s="88"/>
      <c r="GB66" s="88"/>
      <c r="GC66" s="88"/>
      <c r="GD66" s="88"/>
      <c r="GE66" s="88"/>
      <c r="GF66" s="88"/>
      <c r="GG66" s="88"/>
      <c r="GH66" s="88"/>
      <c r="GI66" s="88"/>
      <c r="GJ66" s="88"/>
      <c r="GK66" s="88"/>
      <c r="GL66" s="88"/>
      <c r="GM66" s="88"/>
      <c r="GN66" s="88"/>
      <c r="GO66" s="88"/>
      <c r="GP66" s="88"/>
      <c r="GQ66" s="88"/>
      <c r="GR66" s="88"/>
      <c r="GS66" s="88"/>
      <c r="GT66" s="88"/>
      <c r="GU66" s="88"/>
      <c r="GV66" s="88"/>
      <c r="GW66" s="88"/>
      <c r="GX66" s="88"/>
      <c r="GY66" s="88"/>
      <c r="GZ66" s="88"/>
      <c r="HA66" s="88"/>
      <c r="HB66" s="88"/>
      <c r="HC66" s="88"/>
      <c r="HD66" s="88"/>
      <c r="HE66" s="88"/>
      <c r="HF66" s="88"/>
      <c r="HG66" s="88"/>
      <c r="HH66" s="88"/>
      <c r="HI66" s="88"/>
      <c r="HJ66" s="88"/>
      <c r="HK66" s="88"/>
      <c r="HL66" s="88"/>
      <c r="HM66" s="88"/>
      <c r="HN66" s="88"/>
      <c r="HO66" s="88"/>
      <c r="HP66" s="88"/>
      <c r="HQ66" s="88"/>
      <c r="HR66" s="88"/>
      <c r="HS66" s="88"/>
      <c r="HT66" s="88"/>
      <c r="HU66" s="88"/>
      <c r="HV66" s="88"/>
      <c r="HW66" s="88"/>
      <c r="HX66" s="88"/>
      <c r="HY66" s="88"/>
      <c r="HZ66" s="88"/>
      <c r="IA66" s="88"/>
      <c r="IB66" s="88"/>
      <c r="IC66" s="88"/>
      <c r="ID66" s="88"/>
      <c r="IE66" s="88"/>
      <c r="IF66" s="88"/>
      <c r="IG66" s="88"/>
      <c r="IH66" s="88"/>
      <c r="II66" s="88"/>
      <c r="IJ66" s="88"/>
      <c r="IK66" s="88"/>
      <c r="IL66" s="88"/>
      <c r="IM66" s="88"/>
      <c r="IN66" s="88"/>
      <c r="IO66" s="88"/>
      <c r="IP66" s="88"/>
      <c r="IQ66" s="88"/>
      <c r="IR66" s="88"/>
    </row>
    <row r="67" spans="1:252" s="89" customFormat="1" ht="18" customHeight="1" x14ac:dyDescent="0.2">
      <c r="A67" s="220" t="s">
        <v>71</v>
      </c>
      <c r="B67" s="220"/>
      <c r="C67" s="221" t="s">
        <v>108</v>
      </c>
      <c r="D67" s="221"/>
      <c r="E67" s="90"/>
      <c r="F67" s="222" t="s">
        <v>73</v>
      </c>
      <c r="G67" s="222"/>
      <c r="H67" s="222"/>
      <c r="I67" s="87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8"/>
      <c r="FX67" s="88"/>
      <c r="FY67" s="88"/>
      <c r="FZ67" s="88"/>
      <c r="GA67" s="88"/>
      <c r="GB67" s="88"/>
      <c r="GC67" s="88"/>
      <c r="GD67" s="88"/>
      <c r="GE67" s="88"/>
      <c r="GF67" s="88"/>
      <c r="GG67" s="88"/>
      <c r="GH67" s="88"/>
      <c r="GI67" s="88"/>
      <c r="GJ67" s="88"/>
      <c r="GK67" s="88"/>
      <c r="GL67" s="88"/>
      <c r="GM67" s="88"/>
      <c r="GN67" s="88"/>
      <c r="GO67" s="88"/>
      <c r="GP67" s="88"/>
      <c r="GQ67" s="88"/>
      <c r="GR67" s="88"/>
      <c r="GS67" s="88"/>
      <c r="GT67" s="88"/>
      <c r="GU67" s="88"/>
      <c r="GV67" s="88"/>
      <c r="GW67" s="88"/>
      <c r="GX67" s="88"/>
      <c r="GY67" s="88"/>
      <c r="GZ67" s="88"/>
      <c r="HA67" s="88"/>
      <c r="HB67" s="88"/>
      <c r="HC67" s="88"/>
      <c r="HD67" s="88"/>
      <c r="HE67" s="88"/>
      <c r="HF67" s="88"/>
      <c r="HG67" s="88"/>
      <c r="HH67" s="88"/>
      <c r="HI67" s="88"/>
      <c r="HJ67" s="88"/>
      <c r="HK67" s="88"/>
      <c r="HL67" s="88"/>
      <c r="HM67" s="88"/>
      <c r="HN67" s="88"/>
      <c r="HO67" s="88"/>
      <c r="HP67" s="88"/>
      <c r="HQ67" s="88"/>
      <c r="HR67" s="88"/>
      <c r="HS67" s="88"/>
      <c r="HT67" s="88"/>
      <c r="HU67" s="88"/>
      <c r="HV67" s="88"/>
      <c r="HW67" s="88"/>
      <c r="HX67" s="88"/>
      <c r="HY67" s="88"/>
      <c r="HZ67" s="88"/>
      <c r="IA67" s="88"/>
      <c r="IB67" s="88"/>
      <c r="IC67" s="88"/>
      <c r="ID67" s="88"/>
      <c r="IE67" s="88"/>
      <c r="IF67" s="88"/>
      <c r="IG67" s="88"/>
      <c r="IH67" s="88"/>
      <c r="II67" s="88"/>
      <c r="IJ67" s="88"/>
      <c r="IK67" s="88"/>
      <c r="IL67" s="88"/>
      <c r="IM67" s="88"/>
      <c r="IN67" s="88"/>
      <c r="IO67" s="88"/>
      <c r="IP67" s="88"/>
      <c r="IQ67" s="88"/>
      <c r="IR67" s="88"/>
    </row>
    <row r="68" spans="1:252" s="89" customFormat="1" ht="18" customHeight="1" x14ac:dyDescent="0.25">
      <c r="A68" s="223"/>
      <c r="B68" s="223"/>
      <c r="C68" s="223"/>
      <c r="D68" s="223"/>
      <c r="E68" s="223"/>
      <c r="F68" s="223"/>
      <c r="G68" s="223"/>
      <c r="H68" s="223"/>
      <c r="I68" s="87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8"/>
      <c r="FX68" s="88"/>
      <c r="FY68" s="88"/>
      <c r="FZ68" s="88"/>
      <c r="GA68" s="88"/>
      <c r="GB68" s="88"/>
      <c r="GC68" s="88"/>
      <c r="GD68" s="88"/>
      <c r="GE68" s="88"/>
      <c r="GF68" s="88"/>
      <c r="GG68" s="88"/>
      <c r="GH68" s="88"/>
      <c r="GI68" s="88"/>
      <c r="GJ68" s="88"/>
      <c r="GK68" s="88"/>
      <c r="GL68" s="88"/>
      <c r="GM68" s="88"/>
      <c r="GN68" s="88"/>
      <c r="GO68" s="88"/>
      <c r="GP68" s="88"/>
      <c r="GQ68" s="88"/>
      <c r="GR68" s="88"/>
      <c r="GS68" s="88"/>
      <c r="GT68" s="88"/>
      <c r="GU68" s="88"/>
      <c r="GV68" s="88"/>
      <c r="GW68" s="88"/>
      <c r="GX68" s="88"/>
      <c r="GY68" s="88"/>
      <c r="GZ68" s="88"/>
      <c r="HA68" s="88"/>
      <c r="HB68" s="88"/>
      <c r="HC68" s="88"/>
      <c r="HD68" s="88"/>
      <c r="HE68" s="88"/>
      <c r="HF68" s="88"/>
      <c r="HG68" s="88"/>
      <c r="HH68" s="88"/>
      <c r="HI68" s="88"/>
      <c r="HJ68" s="88"/>
      <c r="HK68" s="88"/>
      <c r="HL68" s="88"/>
      <c r="HM68" s="88"/>
      <c r="HN68" s="88"/>
      <c r="HO68" s="88"/>
      <c r="HP68" s="88"/>
      <c r="HQ68" s="88"/>
      <c r="HR68" s="88"/>
      <c r="HS68" s="88"/>
      <c r="HT68" s="88"/>
      <c r="HU68" s="88"/>
      <c r="HV68" s="88"/>
      <c r="HW68" s="88"/>
      <c r="HX68" s="88"/>
      <c r="HY68" s="88"/>
      <c r="HZ68" s="88"/>
      <c r="IA68" s="88"/>
      <c r="IB68" s="88"/>
      <c r="IC68" s="88"/>
      <c r="ID68" s="88"/>
      <c r="IE68" s="88"/>
      <c r="IF68" s="88"/>
      <c r="IG68" s="88"/>
      <c r="IH68" s="88"/>
      <c r="II68" s="88"/>
      <c r="IJ68" s="88"/>
      <c r="IK68" s="88"/>
      <c r="IL68" s="88"/>
      <c r="IM68" s="88"/>
      <c r="IN68" s="88"/>
      <c r="IO68" s="88"/>
      <c r="IP68" s="88"/>
      <c r="IQ68" s="88"/>
      <c r="IR68" s="88"/>
    </row>
    <row r="69" spans="1:252" s="36" customFormat="1" ht="18" customHeight="1" x14ac:dyDescent="0.2">
      <c r="A69" s="91"/>
      <c r="B69" s="91"/>
      <c r="C69" s="92"/>
      <c r="D69" s="91"/>
      <c r="E69" s="91"/>
      <c r="I69" s="93"/>
    </row>
    <row r="70" spans="1:252" s="36" customFormat="1" ht="18" customHeight="1" x14ac:dyDescent="0.2">
      <c r="A70" s="75"/>
      <c r="B70" s="75"/>
      <c r="C70" s="94"/>
      <c r="D70" s="75"/>
      <c r="E70" s="55"/>
      <c r="I70" s="93"/>
    </row>
    <row r="71" spans="1:252" s="36" customFormat="1" ht="18" customHeight="1" x14ac:dyDescent="0.2">
      <c r="A71" s="75"/>
      <c r="B71" s="75"/>
      <c r="C71" s="94"/>
      <c r="D71" s="75"/>
      <c r="E71" s="55"/>
      <c r="I71" s="93"/>
    </row>
    <row r="72" spans="1:252" s="36" customFormat="1" ht="18" customHeight="1" x14ac:dyDescent="0.2">
      <c r="A72" s="75"/>
      <c r="B72" s="75"/>
      <c r="C72" s="94"/>
      <c r="D72" s="75"/>
      <c r="E72" s="55"/>
      <c r="I72" s="93"/>
    </row>
    <row r="73" spans="1:252" s="36" customFormat="1" ht="18" customHeight="1" x14ac:dyDescent="0.2">
      <c r="A73" s="75"/>
      <c r="B73" s="75"/>
      <c r="C73" s="94"/>
      <c r="D73" s="75"/>
      <c r="E73" s="55"/>
      <c r="I73" s="93"/>
    </row>
    <row r="74" spans="1:252" s="36" customFormat="1" ht="18" customHeight="1" x14ac:dyDescent="0.2">
      <c r="A74" s="75"/>
      <c r="B74" s="75"/>
      <c r="C74" s="94"/>
      <c r="D74" s="75"/>
      <c r="E74" s="55"/>
      <c r="I74" s="93"/>
    </row>
    <row r="75" spans="1:252" s="36" customFormat="1" ht="18" customHeight="1" x14ac:dyDescent="0.2">
      <c r="A75" s="75"/>
      <c r="B75" s="75"/>
      <c r="C75" s="94"/>
      <c r="D75" s="75"/>
      <c r="E75" s="55"/>
      <c r="I75" s="93"/>
    </row>
    <row r="76" spans="1:252" s="36" customFormat="1" ht="18" customHeight="1" x14ac:dyDescent="0.2">
      <c r="A76" s="75"/>
      <c r="B76" s="75"/>
      <c r="C76" s="94"/>
      <c r="D76" s="75"/>
      <c r="E76" s="55"/>
      <c r="I76" s="93"/>
    </row>
    <row r="77" spans="1:252" s="36" customFormat="1" ht="18" customHeight="1" x14ac:dyDescent="0.2">
      <c r="A77" s="75"/>
      <c r="B77" s="75"/>
      <c r="C77" s="94"/>
      <c r="D77" s="75"/>
      <c r="E77" s="55"/>
      <c r="I77" s="93"/>
    </row>
    <row r="78" spans="1:252" s="36" customFormat="1" ht="18" customHeight="1" x14ac:dyDescent="0.2">
      <c r="A78" s="75"/>
      <c r="B78" s="75"/>
      <c r="C78" s="94"/>
      <c r="D78" s="75"/>
      <c r="E78" s="55"/>
      <c r="I78" s="93"/>
    </row>
    <row r="79" spans="1:252" s="36" customFormat="1" ht="18" customHeight="1" x14ac:dyDescent="0.2">
      <c r="A79" s="75"/>
      <c r="B79" s="75"/>
      <c r="C79" s="94"/>
      <c r="D79" s="75"/>
      <c r="E79" s="55"/>
      <c r="I79" s="93"/>
    </row>
    <row r="80" spans="1:252" s="36" customFormat="1" ht="18" customHeight="1" x14ac:dyDescent="0.2">
      <c r="A80" s="75"/>
      <c r="B80" s="75"/>
      <c r="C80" s="94"/>
      <c r="D80" s="75"/>
      <c r="E80" s="55"/>
      <c r="I80" s="93"/>
    </row>
    <row r="81" spans="1:9" s="36" customFormat="1" ht="18" customHeight="1" x14ac:dyDescent="0.2">
      <c r="A81" s="75"/>
      <c r="B81" s="75"/>
      <c r="C81" s="94"/>
      <c r="D81" s="75"/>
      <c r="E81" s="55"/>
      <c r="I81" s="93"/>
    </row>
    <row r="82" spans="1:9" s="36" customFormat="1" ht="18" customHeight="1" x14ac:dyDescent="0.2">
      <c r="A82" s="75"/>
      <c r="B82" s="75"/>
      <c r="C82" s="94"/>
      <c r="D82" s="75"/>
      <c r="E82" s="55"/>
      <c r="I82" s="93"/>
    </row>
    <row r="83" spans="1:9" s="36" customFormat="1" ht="18" customHeight="1" x14ac:dyDescent="0.2">
      <c r="A83" s="75"/>
      <c r="B83" s="75"/>
      <c r="C83" s="94"/>
      <c r="D83" s="75"/>
      <c r="E83" s="55"/>
      <c r="I83" s="93"/>
    </row>
    <row r="84" spans="1:9" s="36" customFormat="1" ht="18" customHeight="1" x14ac:dyDescent="0.2">
      <c r="A84" s="75"/>
      <c r="B84" s="75"/>
      <c r="C84" s="94"/>
      <c r="D84" s="75"/>
      <c r="E84" s="55"/>
      <c r="I84" s="93"/>
    </row>
    <row r="85" spans="1:9" s="36" customFormat="1" ht="18" customHeight="1" x14ac:dyDescent="0.2">
      <c r="A85" s="75"/>
      <c r="B85" s="75"/>
      <c r="C85" s="94"/>
      <c r="D85" s="75"/>
      <c r="E85" s="55"/>
      <c r="I85" s="93"/>
    </row>
    <row r="86" spans="1:9" s="36" customFormat="1" ht="18" customHeight="1" x14ac:dyDescent="0.2">
      <c r="A86" s="75"/>
      <c r="B86" s="75"/>
      <c r="C86" s="94"/>
      <c r="D86" s="75"/>
      <c r="E86" s="55"/>
      <c r="I86" s="93"/>
    </row>
    <row r="87" spans="1:9" s="36" customFormat="1" ht="18" customHeight="1" x14ac:dyDescent="0.2">
      <c r="A87" s="75"/>
      <c r="B87" s="75"/>
      <c r="C87" s="94"/>
      <c r="D87" s="75"/>
      <c r="E87" s="55"/>
      <c r="I87" s="93"/>
    </row>
    <row r="88" spans="1:9" s="36" customFormat="1" ht="18" customHeight="1" x14ac:dyDescent="0.2">
      <c r="A88" s="75"/>
      <c r="B88" s="75"/>
      <c r="C88" s="94"/>
      <c r="D88" s="75"/>
      <c r="E88" s="55"/>
      <c r="I88" s="93"/>
    </row>
    <row r="89" spans="1:9" s="36" customFormat="1" ht="18" customHeight="1" x14ac:dyDescent="0.2">
      <c r="A89" s="75"/>
      <c r="B89" s="75"/>
      <c r="C89" s="94"/>
      <c r="D89" s="75"/>
      <c r="E89" s="55"/>
      <c r="I89" s="93"/>
    </row>
    <row r="90" spans="1:9" s="36" customFormat="1" ht="18" customHeight="1" x14ac:dyDescent="0.2">
      <c r="A90" s="75"/>
      <c r="B90" s="75"/>
      <c r="C90" s="94"/>
      <c r="D90" s="75"/>
      <c r="E90" s="55"/>
      <c r="I90" s="93"/>
    </row>
    <row r="91" spans="1:9" s="36" customFormat="1" ht="18" customHeight="1" x14ac:dyDescent="0.2">
      <c r="A91" s="75"/>
      <c r="B91" s="75"/>
      <c r="C91" s="94"/>
      <c r="D91" s="75"/>
      <c r="E91" s="55"/>
      <c r="I91" s="93"/>
    </row>
    <row r="92" spans="1:9" s="36" customFormat="1" ht="18" customHeight="1" x14ac:dyDescent="0.2">
      <c r="A92" s="75"/>
      <c r="B92" s="75"/>
      <c r="C92" s="94"/>
      <c r="D92" s="75"/>
      <c r="E92" s="55"/>
      <c r="I92" s="93"/>
    </row>
    <row r="93" spans="1:9" s="36" customFormat="1" ht="18" customHeight="1" x14ac:dyDescent="0.25">
      <c r="A93" s="95"/>
      <c r="B93" s="96"/>
      <c r="C93" s="97"/>
      <c r="I93" s="93"/>
    </row>
    <row r="94" spans="1:9" s="36" customFormat="1" ht="18" customHeight="1" x14ac:dyDescent="0.25">
      <c r="A94" s="95"/>
      <c r="B94" s="96"/>
      <c r="C94" s="97"/>
      <c r="I94" s="93"/>
    </row>
    <row r="95" spans="1:9" s="36" customFormat="1" ht="18" customHeight="1" x14ac:dyDescent="0.25">
      <c r="A95" s="95"/>
      <c r="B95" s="96"/>
      <c r="C95" s="97"/>
      <c r="I95" s="93"/>
    </row>
    <row r="96" spans="1:9" s="36" customFormat="1" ht="18" customHeight="1" x14ac:dyDescent="0.25">
      <c r="A96" s="95"/>
      <c r="B96" s="96"/>
      <c r="C96" s="97"/>
      <c r="I96" s="93"/>
    </row>
    <row r="97" spans="1:9" s="36" customFormat="1" ht="18" customHeight="1" x14ac:dyDescent="0.25">
      <c r="A97" s="95"/>
      <c r="B97" s="96"/>
      <c r="C97" s="97"/>
      <c r="I97" s="93"/>
    </row>
    <row r="98" spans="1:9" s="36" customFormat="1" ht="18" customHeight="1" x14ac:dyDescent="0.25">
      <c r="A98" s="95"/>
      <c r="B98" s="96"/>
      <c r="C98" s="97"/>
      <c r="I98" s="93"/>
    </row>
    <row r="99" spans="1:9" s="36" customFormat="1" ht="18" customHeight="1" x14ac:dyDescent="0.2">
      <c r="A99" s="98"/>
      <c r="B99" s="98"/>
      <c r="C99" s="99"/>
      <c r="I99" s="93"/>
    </row>
    <row r="100" spans="1:9" s="36" customFormat="1" ht="18" customHeight="1" x14ac:dyDescent="0.25">
      <c r="A100" s="98"/>
      <c r="B100" s="100"/>
      <c r="C100" s="101"/>
      <c r="I100" s="93"/>
    </row>
    <row r="101" spans="1:9" s="36" customFormat="1" ht="18" customHeight="1" x14ac:dyDescent="0.25">
      <c r="A101" s="98"/>
      <c r="B101" s="100"/>
      <c r="C101" s="101"/>
      <c r="I101" s="93"/>
    </row>
    <row r="102" spans="1:9" s="36" customFormat="1" ht="18" customHeight="1" x14ac:dyDescent="0.25">
      <c r="A102" s="98"/>
      <c r="B102" s="100"/>
      <c r="C102" s="101"/>
      <c r="I102" s="93"/>
    </row>
    <row r="103" spans="1:9" s="36" customFormat="1" ht="18" customHeight="1" x14ac:dyDescent="0.25">
      <c r="A103" s="98"/>
      <c r="B103" s="100"/>
      <c r="C103" s="101"/>
      <c r="I103" s="93"/>
    </row>
    <row r="104" spans="1:9" s="37" customFormat="1" ht="18" customHeight="1" x14ac:dyDescent="0.2">
      <c r="A104" s="102"/>
      <c r="B104" s="103"/>
      <c r="C104" s="104"/>
      <c r="I104" s="105"/>
    </row>
    <row r="105" spans="1:9" s="37" customFormat="1" ht="18" customHeight="1" x14ac:dyDescent="0.2">
      <c r="A105" s="102"/>
      <c r="B105" s="103"/>
      <c r="C105" s="104"/>
      <c r="I105" s="105"/>
    </row>
    <row r="106" spans="1:9" s="37" customFormat="1" ht="18" customHeight="1" x14ac:dyDescent="0.2">
      <c r="A106" s="102"/>
      <c r="B106" s="103"/>
      <c r="C106" s="104"/>
      <c r="I106" s="105"/>
    </row>
    <row r="107" spans="1:9" s="37" customFormat="1" ht="18" customHeight="1" x14ac:dyDescent="0.2">
      <c r="A107" s="102"/>
      <c r="B107" s="103"/>
      <c r="C107" s="104"/>
      <c r="I107" s="105"/>
    </row>
    <row r="108" spans="1:9" s="37" customFormat="1" ht="18" customHeight="1" x14ac:dyDescent="0.2">
      <c r="A108" s="102"/>
      <c r="B108" s="103"/>
      <c r="C108" s="104"/>
      <c r="I108" s="105"/>
    </row>
    <row r="109" spans="1:9" s="37" customFormat="1" ht="18" customHeight="1" x14ac:dyDescent="0.2">
      <c r="A109" s="102"/>
      <c r="B109" s="103"/>
      <c r="C109" s="104"/>
      <c r="I109" s="105"/>
    </row>
    <row r="110" spans="1:9" s="37" customFormat="1" ht="18" customHeight="1" x14ac:dyDescent="0.2">
      <c r="A110" s="102"/>
      <c r="B110" s="103"/>
      <c r="C110" s="104"/>
      <c r="I110" s="105"/>
    </row>
    <row r="111" spans="1:9" s="37" customFormat="1" ht="18" customHeight="1" x14ac:dyDescent="0.2">
      <c r="A111" s="102"/>
      <c r="B111" s="103"/>
      <c r="C111" s="104"/>
      <c r="I111" s="105"/>
    </row>
    <row r="112" spans="1:9" s="37" customFormat="1" ht="18" customHeight="1" x14ac:dyDescent="0.2">
      <c r="A112" s="102"/>
      <c r="B112" s="103"/>
      <c r="C112" s="104"/>
      <c r="I112" s="105"/>
    </row>
    <row r="113" spans="1:9" s="37" customFormat="1" ht="18" customHeight="1" x14ac:dyDescent="0.2">
      <c r="A113" s="102"/>
      <c r="B113" s="103"/>
      <c r="C113" s="104"/>
      <c r="I113" s="105"/>
    </row>
    <row r="114" spans="1:9" s="37" customFormat="1" ht="18" customHeight="1" x14ac:dyDescent="0.2">
      <c r="A114" s="102"/>
      <c r="B114" s="103"/>
      <c r="C114" s="104"/>
      <c r="I114" s="105"/>
    </row>
    <row r="115" spans="1:9" s="37" customFormat="1" ht="18" customHeight="1" x14ac:dyDescent="0.2">
      <c r="A115" s="102"/>
      <c r="B115" s="103"/>
      <c r="C115" s="104"/>
      <c r="I115" s="105"/>
    </row>
    <row r="116" spans="1:9" s="37" customFormat="1" ht="18" customHeight="1" x14ac:dyDescent="0.2">
      <c r="A116" s="102"/>
      <c r="B116" s="103"/>
      <c r="C116" s="104"/>
      <c r="I116" s="105"/>
    </row>
    <row r="117" spans="1:9" s="37" customFormat="1" ht="18" customHeight="1" x14ac:dyDescent="0.2">
      <c r="A117" s="102"/>
      <c r="B117" s="103"/>
      <c r="C117" s="104"/>
      <c r="I117" s="105"/>
    </row>
    <row r="118" spans="1:9" s="37" customFormat="1" ht="18" customHeight="1" x14ac:dyDescent="0.2">
      <c r="A118" s="102"/>
      <c r="B118" s="103"/>
      <c r="C118" s="104"/>
      <c r="I118" s="105"/>
    </row>
    <row r="119" spans="1:9" s="37" customFormat="1" ht="18" customHeight="1" x14ac:dyDescent="0.2">
      <c r="A119" s="102"/>
      <c r="B119" s="103"/>
      <c r="C119" s="104"/>
      <c r="I119" s="105"/>
    </row>
    <row r="120" spans="1:9" s="37" customFormat="1" ht="18" customHeight="1" x14ac:dyDescent="0.2">
      <c r="A120" s="102"/>
      <c r="B120" s="103"/>
      <c r="C120" s="104"/>
      <c r="I120" s="105"/>
    </row>
    <row r="121" spans="1:9" s="37" customFormat="1" ht="18" customHeight="1" x14ac:dyDescent="0.2">
      <c r="A121" s="102"/>
      <c r="B121" s="103"/>
      <c r="C121" s="104"/>
      <c r="I121" s="105"/>
    </row>
    <row r="122" spans="1:9" s="37" customFormat="1" ht="18" customHeight="1" x14ac:dyDescent="0.2">
      <c r="A122" s="102"/>
      <c r="B122" s="103"/>
      <c r="C122" s="104"/>
      <c r="I122" s="105"/>
    </row>
    <row r="123" spans="1:9" s="37" customFormat="1" ht="18" customHeight="1" x14ac:dyDescent="0.2">
      <c r="A123" s="102"/>
      <c r="B123" s="103"/>
      <c r="C123" s="104"/>
      <c r="I123" s="105"/>
    </row>
    <row r="124" spans="1:9" s="37" customFormat="1" ht="18" customHeight="1" x14ac:dyDescent="0.2">
      <c r="A124" s="102"/>
      <c r="B124" s="103"/>
      <c r="C124" s="104"/>
      <c r="I124" s="105"/>
    </row>
    <row r="125" spans="1:9" s="37" customFormat="1" ht="18" customHeight="1" x14ac:dyDescent="0.2">
      <c r="A125" s="102"/>
      <c r="B125" s="103"/>
      <c r="C125" s="104"/>
      <c r="I125" s="105"/>
    </row>
    <row r="126" spans="1:9" s="37" customFormat="1" ht="18" customHeight="1" x14ac:dyDescent="0.2">
      <c r="A126" s="102"/>
      <c r="B126" s="103"/>
      <c r="C126" s="104"/>
      <c r="I126" s="105"/>
    </row>
    <row r="127" spans="1:9" s="37" customFormat="1" ht="18" customHeight="1" x14ac:dyDescent="0.2">
      <c r="A127" s="102"/>
      <c r="B127" s="103"/>
      <c r="C127" s="104"/>
      <c r="I127" s="105"/>
    </row>
    <row r="128" spans="1:9" s="37" customFormat="1" ht="18" customHeight="1" x14ac:dyDescent="0.2">
      <c r="A128" s="102"/>
      <c r="B128" s="103"/>
      <c r="C128" s="104"/>
      <c r="I128" s="105"/>
    </row>
    <row r="129" spans="1:9" s="37" customFormat="1" ht="18" customHeight="1" x14ac:dyDescent="0.2">
      <c r="A129" s="102"/>
      <c r="B129" s="103"/>
      <c r="C129" s="104"/>
      <c r="I129" s="105"/>
    </row>
    <row r="130" spans="1:9" s="37" customFormat="1" ht="18" customHeight="1" x14ac:dyDescent="0.2">
      <c r="A130" s="102"/>
      <c r="B130" s="103"/>
      <c r="C130" s="104"/>
      <c r="I130" s="105"/>
    </row>
    <row r="131" spans="1:9" s="37" customFormat="1" ht="18" customHeight="1" x14ac:dyDescent="0.2">
      <c r="A131" s="102"/>
      <c r="B131" s="103"/>
      <c r="C131" s="104"/>
      <c r="I131" s="105"/>
    </row>
    <row r="132" spans="1:9" s="37" customFormat="1" ht="18" customHeight="1" x14ac:dyDescent="0.2">
      <c r="A132" s="102"/>
      <c r="B132" s="103"/>
      <c r="C132" s="104"/>
      <c r="I132" s="105"/>
    </row>
    <row r="133" spans="1:9" s="37" customFormat="1" ht="18" customHeight="1" x14ac:dyDescent="0.2">
      <c r="A133" s="102"/>
      <c r="B133" s="103"/>
      <c r="C133" s="104"/>
      <c r="I133" s="105"/>
    </row>
    <row r="134" spans="1:9" s="37" customFormat="1" ht="18" customHeight="1" x14ac:dyDescent="0.2">
      <c r="A134" s="102"/>
      <c r="B134" s="103"/>
      <c r="C134" s="104"/>
      <c r="I134" s="105"/>
    </row>
    <row r="135" spans="1:9" s="37" customFormat="1" ht="18" customHeight="1" x14ac:dyDescent="0.2">
      <c r="A135" s="102"/>
      <c r="B135" s="103"/>
      <c r="C135" s="104"/>
      <c r="I135" s="105"/>
    </row>
    <row r="136" spans="1:9" s="37" customFormat="1" ht="18" customHeight="1" x14ac:dyDescent="0.2">
      <c r="A136" s="102"/>
      <c r="B136" s="103"/>
      <c r="C136" s="104"/>
      <c r="I136" s="105"/>
    </row>
    <row r="137" spans="1:9" s="37" customFormat="1" ht="18" customHeight="1" x14ac:dyDescent="0.2">
      <c r="A137" s="102"/>
      <c r="B137" s="103"/>
      <c r="C137" s="104"/>
      <c r="I137" s="105"/>
    </row>
    <row r="138" spans="1:9" s="37" customFormat="1" ht="18" customHeight="1" x14ac:dyDescent="0.2">
      <c r="A138" s="102"/>
      <c r="B138" s="103"/>
      <c r="C138" s="104"/>
      <c r="I138" s="105"/>
    </row>
    <row r="139" spans="1:9" s="37" customFormat="1" ht="18" customHeight="1" x14ac:dyDescent="0.2">
      <c r="A139" s="102"/>
      <c r="B139" s="103"/>
      <c r="C139" s="104"/>
      <c r="I139" s="105"/>
    </row>
    <row r="140" spans="1:9" s="37" customFormat="1" ht="18" customHeight="1" x14ac:dyDescent="0.2">
      <c r="A140" s="102"/>
      <c r="B140" s="103"/>
      <c r="C140" s="104"/>
      <c r="I140" s="105"/>
    </row>
    <row r="141" spans="1:9" s="37" customFormat="1" ht="18" customHeight="1" x14ac:dyDescent="0.2">
      <c r="A141" s="102"/>
      <c r="B141" s="103"/>
      <c r="C141" s="104"/>
      <c r="I141" s="105"/>
    </row>
    <row r="142" spans="1:9" s="37" customFormat="1" ht="18" customHeight="1" x14ac:dyDescent="0.2">
      <c r="A142" s="102"/>
      <c r="B142" s="103"/>
      <c r="C142" s="104"/>
      <c r="I142" s="105"/>
    </row>
    <row r="143" spans="1:9" s="37" customFormat="1" ht="18" customHeight="1" x14ac:dyDescent="0.2">
      <c r="A143" s="102"/>
      <c r="B143" s="103"/>
      <c r="C143" s="104"/>
      <c r="I143" s="105"/>
    </row>
    <row r="144" spans="1:9" s="37" customFormat="1" ht="18" customHeight="1" x14ac:dyDescent="0.2">
      <c r="A144" s="102"/>
      <c r="B144" s="103"/>
      <c r="C144" s="104"/>
      <c r="I144" s="105"/>
    </row>
    <row r="145" spans="1:9" s="37" customFormat="1" ht="18" customHeight="1" x14ac:dyDescent="0.2">
      <c r="A145" s="102"/>
      <c r="B145" s="103"/>
      <c r="C145" s="104"/>
      <c r="I145" s="105"/>
    </row>
    <row r="146" spans="1:9" s="37" customFormat="1" ht="18" customHeight="1" x14ac:dyDescent="0.2">
      <c r="A146" s="102"/>
      <c r="B146" s="103"/>
      <c r="C146" s="104"/>
      <c r="I146" s="105"/>
    </row>
    <row r="147" spans="1:9" s="37" customFormat="1" ht="18" customHeight="1" x14ac:dyDescent="0.2">
      <c r="A147" s="102"/>
      <c r="B147" s="103"/>
      <c r="C147" s="104"/>
      <c r="I147" s="105"/>
    </row>
    <row r="148" spans="1:9" s="37" customFormat="1" ht="18" customHeight="1" x14ac:dyDescent="0.2">
      <c r="A148" s="102"/>
      <c r="B148" s="103"/>
      <c r="C148" s="104"/>
      <c r="I148" s="105"/>
    </row>
    <row r="149" spans="1:9" s="37" customFormat="1" ht="18" customHeight="1" x14ac:dyDescent="0.2">
      <c r="A149" s="102"/>
      <c r="B149" s="103"/>
      <c r="C149" s="104"/>
      <c r="I149" s="105"/>
    </row>
    <row r="150" spans="1:9" s="37" customFormat="1" ht="18" customHeight="1" x14ac:dyDescent="0.2">
      <c r="A150" s="102"/>
      <c r="B150" s="103"/>
      <c r="C150" s="104"/>
      <c r="I150" s="105"/>
    </row>
    <row r="151" spans="1:9" s="37" customFormat="1" ht="18" customHeight="1" x14ac:dyDescent="0.2">
      <c r="A151" s="102"/>
      <c r="B151" s="103"/>
      <c r="C151" s="104"/>
      <c r="I151" s="105"/>
    </row>
    <row r="152" spans="1:9" s="37" customFormat="1" ht="18" customHeight="1" x14ac:dyDescent="0.2">
      <c r="A152" s="102"/>
      <c r="B152" s="103"/>
      <c r="C152" s="104"/>
      <c r="I152" s="105"/>
    </row>
    <row r="153" spans="1:9" s="37" customFormat="1" ht="18" customHeight="1" x14ac:dyDescent="0.2">
      <c r="A153" s="102"/>
      <c r="B153" s="103"/>
      <c r="C153" s="104"/>
      <c r="I153" s="105"/>
    </row>
    <row r="154" spans="1:9" ht="18" customHeight="1" x14ac:dyDescent="0.2">
      <c r="A154" s="102"/>
      <c r="B154" s="103"/>
      <c r="C154" s="104"/>
      <c r="D154" s="37"/>
      <c r="E154" s="37"/>
    </row>
    <row r="155" spans="1:9" ht="18" customHeight="1" x14ac:dyDescent="0.2">
      <c r="A155" s="102"/>
      <c r="B155" s="103"/>
      <c r="C155" s="104"/>
      <c r="D155" s="37"/>
      <c r="E155" s="37"/>
    </row>
    <row r="156" spans="1:9" ht="18" customHeight="1" x14ac:dyDescent="0.2">
      <c r="A156" s="102"/>
      <c r="B156" s="103"/>
      <c r="C156" s="104"/>
      <c r="D156" s="37"/>
      <c r="E156" s="37"/>
    </row>
    <row r="157" spans="1:9" ht="18" customHeight="1" x14ac:dyDescent="0.2">
      <c r="A157" s="102"/>
      <c r="B157" s="103"/>
      <c r="C157" s="104"/>
      <c r="D157" s="37"/>
      <c r="E157" s="37"/>
    </row>
    <row r="158" spans="1:9" ht="18" customHeight="1" x14ac:dyDescent="0.2">
      <c r="A158" s="102"/>
      <c r="B158" s="103"/>
      <c r="C158" s="104"/>
      <c r="D158" s="37"/>
      <c r="E158" s="37"/>
    </row>
    <row r="159" spans="1:9" ht="18" customHeight="1" x14ac:dyDescent="0.2">
      <c r="A159" s="102"/>
      <c r="B159" s="103"/>
      <c r="C159" s="104"/>
      <c r="D159" s="37"/>
      <c r="E159" s="37"/>
    </row>
    <row r="160" spans="1:9" ht="18" customHeight="1" x14ac:dyDescent="0.2">
      <c r="A160" s="102"/>
      <c r="B160" s="103"/>
      <c r="C160" s="104"/>
      <c r="D160" s="37"/>
      <c r="E160" s="37"/>
    </row>
    <row r="161" spans="1:5" ht="18" customHeight="1" x14ac:dyDescent="0.2">
      <c r="A161" s="102"/>
      <c r="B161" s="103"/>
      <c r="C161" s="104"/>
      <c r="D161" s="37"/>
      <c r="E161" s="37"/>
    </row>
    <row r="162" spans="1:5" ht="18" customHeight="1" x14ac:dyDescent="0.2">
      <c r="A162" s="102"/>
      <c r="B162" s="103"/>
      <c r="C162" s="104"/>
      <c r="D162" s="37"/>
      <c r="E162" s="37"/>
    </row>
    <row r="163" spans="1:5" ht="18" customHeight="1" x14ac:dyDescent="0.2">
      <c r="A163" s="102"/>
      <c r="B163" s="103"/>
      <c r="C163" s="104"/>
      <c r="D163" s="37"/>
      <c r="E163" s="37"/>
    </row>
    <row r="164" spans="1:5" ht="18" customHeight="1" x14ac:dyDescent="0.2">
      <c r="A164" s="102"/>
      <c r="B164" s="103"/>
      <c r="C164" s="104"/>
      <c r="D164" s="37"/>
      <c r="E164" s="37"/>
    </row>
    <row r="165" spans="1:5" ht="18" customHeight="1" x14ac:dyDescent="0.2">
      <c r="A165" s="102"/>
      <c r="B165" s="103"/>
      <c r="C165" s="104"/>
      <c r="D165" s="37"/>
      <c r="E165" s="37"/>
    </row>
    <row r="166" spans="1:5" ht="18" customHeight="1" x14ac:dyDescent="0.2">
      <c r="A166" s="102"/>
      <c r="B166" s="103"/>
      <c r="C166" s="104"/>
      <c r="D166" s="37"/>
      <c r="E166" s="37"/>
    </row>
    <row r="167" spans="1:5" ht="18" customHeight="1" x14ac:dyDescent="0.2">
      <c r="A167" s="102"/>
      <c r="B167" s="103"/>
      <c r="C167" s="104"/>
      <c r="D167" s="37"/>
      <c r="E167" s="37"/>
    </row>
    <row r="168" spans="1:5" ht="18" customHeight="1" x14ac:dyDescent="0.2">
      <c r="A168" s="102"/>
      <c r="B168" s="103"/>
      <c r="C168" s="104"/>
      <c r="D168" s="37"/>
      <c r="E168" s="37"/>
    </row>
    <row r="169" spans="1:5" ht="18" customHeight="1" x14ac:dyDescent="0.2">
      <c r="A169" s="102"/>
      <c r="B169" s="103"/>
      <c r="C169" s="104"/>
      <c r="D169" s="37"/>
      <c r="E169" s="37"/>
    </row>
    <row r="170" spans="1:5" ht="18" customHeight="1" x14ac:dyDescent="0.2">
      <c r="A170" s="102"/>
      <c r="B170" s="103"/>
      <c r="C170" s="104"/>
      <c r="D170" s="37"/>
      <c r="E170" s="37"/>
    </row>
    <row r="171" spans="1:5" ht="18" customHeight="1" x14ac:dyDescent="0.2">
      <c r="A171" s="102"/>
      <c r="B171" s="103"/>
      <c r="C171" s="104"/>
      <c r="D171" s="37"/>
      <c r="E171" s="37"/>
    </row>
    <row r="172" spans="1:5" ht="18" customHeight="1" x14ac:dyDescent="0.2">
      <c r="A172" s="102"/>
      <c r="B172" s="103"/>
      <c r="C172" s="104"/>
      <c r="D172" s="37"/>
      <c r="E172" s="37"/>
    </row>
    <row r="173" spans="1:5" ht="18" customHeight="1" x14ac:dyDescent="0.2">
      <c r="A173" s="102"/>
      <c r="B173" s="103"/>
      <c r="C173" s="104"/>
      <c r="D173" s="37"/>
      <c r="E173" s="37"/>
    </row>
    <row r="174" spans="1:5" ht="18" customHeight="1" x14ac:dyDescent="0.2">
      <c r="A174" s="102"/>
      <c r="B174" s="103"/>
      <c r="C174" s="104"/>
      <c r="D174" s="37"/>
      <c r="E174" s="37"/>
    </row>
    <row r="175" spans="1:5" ht="18" customHeight="1" x14ac:dyDescent="0.2">
      <c r="A175" s="102"/>
      <c r="B175" s="103"/>
      <c r="C175" s="104"/>
      <c r="D175" s="37"/>
      <c r="E175" s="37"/>
    </row>
    <row r="176" spans="1:5" x14ac:dyDescent="0.2">
      <c r="A176" s="102"/>
      <c r="B176" s="103"/>
      <c r="C176" s="104"/>
      <c r="D176" s="37"/>
      <c r="E176" s="37"/>
    </row>
    <row r="177" spans="1:5" x14ac:dyDescent="0.2">
      <c r="A177" s="102"/>
      <c r="B177" s="103"/>
      <c r="C177" s="104"/>
      <c r="D177" s="37"/>
      <c r="E177" s="37"/>
    </row>
    <row r="178" spans="1:5" x14ac:dyDescent="0.2">
      <c r="A178" s="102"/>
      <c r="B178" s="103"/>
      <c r="C178" s="104"/>
      <c r="D178" s="37"/>
      <c r="E178" s="37"/>
    </row>
    <row r="179" spans="1:5" x14ac:dyDescent="0.2">
      <c r="A179" s="102"/>
      <c r="B179" s="103"/>
      <c r="C179" s="104"/>
      <c r="D179" s="37"/>
      <c r="E179" s="37"/>
    </row>
    <row r="180" spans="1:5" x14ac:dyDescent="0.2">
      <c r="A180" s="102"/>
      <c r="B180" s="103"/>
      <c r="C180" s="104"/>
      <c r="D180" s="37"/>
      <c r="E180" s="37"/>
    </row>
    <row r="181" spans="1:5" x14ac:dyDescent="0.2">
      <c r="A181" s="102"/>
      <c r="B181" s="103"/>
      <c r="C181" s="104"/>
      <c r="D181" s="37"/>
      <c r="E181" s="37"/>
    </row>
    <row r="182" spans="1:5" x14ac:dyDescent="0.2">
      <c r="A182" s="102"/>
      <c r="B182" s="103"/>
      <c r="C182" s="104"/>
      <c r="D182" s="37"/>
      <c r="E182" s="37"/>
    </row>
    <row r="183" spans="1:5" x14ac:dyDescent="0.2">
      <c r="A183" s="102"/>
      <c r="B183" s="103"/>
      <c r="C183" s="104"/>
      <c r="D183" s="37"/>
      <c r="E183" s="37"/>
    </row>
    <row r="184" spans="1:5" x14ac:dyDescent="0.2">
      <c r="A184" s="102"/>
      <c r="B184" s="103"/>
      <c r="C184" s="104"/>
      <c r="D184" s="37"/>
      <c r="E184" s="37"/>
    </row>
    <row r="185" spans="1:5" x14ac:dyDescent="0.2">
      <c r="A185" s="102"/>
      <c r="B185" s="103"/>
      <c r="C185" s="104"/>
      <c r="D185" s="37"/>
      <c r="E185" s="37"/>
    </row>
    <row r="186" spans="1:5" x14ac:dyDescent="0.2">
      <c r="A186" s="102"/>
      <c r="B186" s="103"/>
      <c r="C186" s="104"/>
      <c r="D186" s="37"/>
      <c r="E186" s="37"/>
    </row>
    <row r="187" spans="1:5" x14ac:dyDescent="0.2">
      <c r="A187" s="102"/>
      <c r="B187" s="103"/>
      <c r="C187" s="104"/>
      <c r="D187" s="37"/>
      <c r="E187" s="37"/>
    </row>
    <row r="188" spans="1:5" x14ac:dyDescent="0.2">
      <c r="A188" s="102"/>
      <c r="B188" s="103"/>
      <c r="C188" s="104"/>
      <c r="D188" s="37"/>
      <c r="E188" s="37"/>
    </row>
    <row r="189" spans="1:5" x14ac:dyDescent="0.2">
      <c r="A189" s="102"/>
      <c r="B189" s="103"/>
      <c r="C189" s="104"/>
      <c r="D189" s="37"/>
      <c r="E189" s="37"/>
    </row>
    <row r="190" spans="1:5" x14ac:dyDescent="0.2">
      <c r="A190" s="102"/>
      <c r="B190" s="103"/>
      <c r="C190" s="104"/>
      <c r="D190" s="37"/>
      <c r="E190" s="37"/>
    </row>
    <row r="191" spans="1:5" x14ac:dyDescent="0.2">
      <c r="A191" s="102"/>
      <c r="B191" s="103"/>
      <c r="C191" s="104"/>
      <c r="D191" s="37"/>
      <c r="E191" s="37"/>
    </row>
    <row r="192" spans="1:5" x14ac:dyDescent="0.2">
      <c r="A192" s="106"/>
      <c r="B192" s="17"/>
      <c r="C192" s="107"/>
      <c r="D192" s="37"/>
      <c r="E192" s="37"/>
    </row>
    <row r="193" spans="1:3" x14ac:dyDescent="0.2">
      <c r="A193" s="106"/>
      <c r="B193" s="17"/>
      <c r="C193" s="107"/>
    </row>
    <row r="194" spans="1:3" x14ac:dyDescent="0.2">
      <c r="A194" s="106"/>
      <c r="B194" s="17"/>
      <c r="C194" s="107"/>
    </row>
    <row r="195" spans="1:3" x14ac:dyDescent="0.2">
      <c r="A195" s="106"/>
      <c r="B195" s="17"/>
      <c r="C195" s="107"/>
    </row>
    <row r="196" spans="1:3" x14ac:dyDescent="0.2">
      <c r="A196" s="106"/>
      <c r="B196" s="17"/>
      <c r="C196" s="107"/>
    </row>
    <row r="197" spans="1:3" x14ac:dyDescent="0.2">
      <c r="A197" s="106"/>
      <c r="B197" s="17"/>
      <c r="C197" s="107"/>
    </row>
    <row r="198" spans="1:3" x14ac:dyDescent="0.2">
      <c r="A198" s="106"/>
      <c r="B198" s="17"/>
      <c r="C198" s="107"/>
    </row>
    <row r="199" spans="1:3" x14ac:dyDescent="0.2">
      <c r="A199" s="106"/>
      <c r="B199" s="17"/>
      <c r="C199" s="107"/>
    </row>
    <row r="200" spans="1:3" x14ac:dyDescent="0.2">
      <c r="A200" s="106"/>
      <c r="B200" s="17"/>
      <c r="C200" s="107"/>
    </row>
    <row r="201" spans="1:3" x14ac:dyDescent="0.2">
      <c r="A201" s="106"/>
      <c r="B201" s="17"/>
      <c r="C201" s="107"/>
    </row>
    <row r="202" spans="1:3" x14ac:dyDescent="0.2">
      <c r="A202" s="106"/>
      <c r="B202" s="17"/>
      <c r="C202" s="107"/>
    </row>
    <row r="203" spans="1:3" x14ac:dyDescent="0.2">
      <c r="A203" s="106"/>
      <c r="B203" s="17"/>
      <c r="C203" s="107"/>
    </row>
    <row r="204" spans="1:3" x14ac:dyDescent="0.2">
      <c r="A204" s="106"/>
      <c r="B204" s="17"/>
      <c r="C204" s="107"/>
    </row>
    <row r="205" spans="1:3" x14ac:dyDescent="0.2">
      <c r="A205" s="106"/>
      <c r="B205" s="17"/>
      <c r="C205" s="107"/>
    </row>
    <row r="206" spans="1:3" x14ac:dyDescent="0.2">
      <c r="A206" s="106"/>
      <c r="B206" s="17"/>
      <c r="C206" s="107"/>
    </row>
    <row r="207" spans="1:3" x14ac:dyDescent="0.2">
      <c r="A207" s="106"/>
      <c r="B207" s="17"/>
      <c r="C207" s="107"/>
    </row>
    <row r="208" spans="1:3" x14ac:dyDescent="0.2">
      <c r="A208" s="106"/>
      <c r="B208" s="17"/>
      <c r="C208" s="107"/>
    </row>
    <row r="209" spans="1:3" x14ac:dyDescent="0.2">
      <c r="A209" s="106"/>
      <c r="B209" s="17"/>
      <c r="C209" s="107"/>
    </row>
    <row r="210" spans="1:3" x14ac:dyDescent="0.2">
      <c r="A210" s="106"/>
      <c r="B210" s="17"/>
      <c r="C210" s="107"/>
    </row>
    <row r="211" spans="1:3" x14ac:dyDescent="0.2">
      <c r="A211" s="106"/>
      <c r="B211" s="17"/>
      <c r="C211" s="107"/>
    </row>
    <row r="212" spans="1:3" x14ac:dyDescent="0.2">
      <c r="A212" s="106"/>
      <c r="B212" s="17"/>
      <c r="C212" s="107"/>
    </row>
    <row r="213" spans="1:3" x14ac:dyDescent="0.2">
      <c r="A213" s="106"/>
      <c r="B213" s="17"/>
      <c r="C213" s="107"/>
    </row>
    <row r="214" spans="1:3" x14ac:dyDescent="0.2">
      <c r="A214" s="106"/>
      <c r="B214" s="17"/>
      <c r="C214" s="107"/>
    </row>
    <row r="215" spans="1:3" x14ac:dyDescent="0.2">
      <c r="A215" s="106"/>
      <c r="B215" s="17"/>
      <c r="C215" s="107"/>
    </row>
    <row r="216" spans="1:3" x14ac:dyDescent="0.2">
      <c r="A216" s="106"/>
      <c r="B216" s="17"/>
      <c r="C216" s="107"/>
    </row>
    <row r="217" spans="1:3" x14ac:dyDescent="0.2">
      <c r="A217" s="106"/>
      <c r="B217" s="17"/>
      <c r="C217" s="107"/>
    </row>
    <row r="218" spans="1:3" x14ac:dyDescent="0.2">
      <c r="A218" s="106"/>
      <c r="B218" s="17"/>
      <c r="C218" s="107"/>
    </row>
    <row r="219" spans="1:3" x14ac:dyDescent="0.2">
      <c r="A219" s="106"/>
      <c r="B219" s="17"/>
      <c r="C219" s="107"/>
    </row>
    <row r="220" spans="1:3" x14ac:dyDescent="0.2">
      <c r="A220" s="106"/>
      <c r="B220" s="17"/>
      <c r="C220" s="107"/>
    </row>
    <row r="221" spans="1:3" x14ac:dyDescent="0.2">
      <c r="A221" s="106"/>
      <c r="B221" s="17"/>
      <c r="C221" s="107"/>
    </row>
    <row r="222" spans="1:3" x14ac:dyDescent="0.2">
      <c r="A222" s="106"/>
      <c r="B222" s="17"/>
      <c r="C222" s="107"/>
    </row>
    <row r="223" spans="1:3" x14ac:dyDescent="0.2">
      <c r="A223" s="106"/>
      <c r="B223" s="17"/>
      <c r="C223" s="107"/>
    </row>
    <row r="224" spans="1:3" x14ac:dyDescent="0.2">
      <c r="A224" s="106"/>
      <c r="B224" s="17"/>
      <c r="C224" s="107"/>
    </row>
    <row r="225" spans="1:3" x14ac:dyDescent="0.2">
      <c r="A225" s="106"/>
      <c r="B225" s="17"/>
      <c r="C225" s="107"/>
    </row>
    <row r="226" spans="1:3" x14ac:dyDescent="0.2">
      <c r="A226" s="106"/>
      <c r="B226" s="17"/>
      <c r="C226" s="107"/>
    </row>
    <row r="227" spans="1:3" x14ac:dyDescent="0.2">
      <c r="A227" s="106"/>
      <c r="B227" s="17"/>
      <c r="C227" s="107"/>
    </row>
    <row r="228" spans="1:3" x14ac:dyDescent="0.2">
      <c r="A228" s="106"/>
      <c r="B228" s="17"/>
      <c r="C228" s="107"/>
    </row>
    <row r="229" spans="1:3" x14ac:dyDescent="0.2">
      <c r="A229" s="106"/>
      <c r="B229" s="17"/>
      <c r="C229" s="107"/>
    </row>
    <row r="230" spans="1:3" x14ac:dyDescent="0.2">
      <c r="A230" s="106"/>
      <c r="B230" s="17"/>
      <c r="C230" s="107"/>
    </row>
    <row r="231" spans="1:3" x14ac:dyDescent="0.2">
      <c r="A231" s="106"/>
      <c r="B231" s="17"/>
      <c r="C231" s="107"/>
    </row>
    <row r="232" spans="1:3" x14ac:dyDescent="0.2">
      <c r="A232" s="106"/>
      <c r="B232" s="17"/>
      <c r="C232" s="107"/>
    </row>
    <row r="233" spans="1:3" x14ac:dyDescent="0.2">
      <c r="A233" s="106"/>
      <c r="B233" s="17"/>
      <c r="C233" s="107"/>
    </row>
    <row r="234" spans="1:3" x14ac:dyDescent="0.2">
      <c r="A234" s="106"/>
      <c r="B234" s="17"/>
      <c r="C234" s="107"/>
    </row>
    <row r="235" spans="1:3" x14ac:dyDescent="0.2">
      <c r="A235" s="106"/>
      <c r="B235" s="17"/>
      <c r="C235" s="107"/>
    </row>
    <row r="236" spans="1:3" x14ac:dyDescent="0.2">
      <c r="A236" s="106"/>
      <c r="B236" s="17"/>
      <c r="C236" s="107"/>
    </row>
    <row r="237" spans="1:3" x14ac:dyDescent="0.2">
      <c r="A237" s="106"/>
      <c r="B237" s="17"/>
      <c r="C237" s="107"/>
    </row>
    <row r="238" spans="1:3" x14ac:dyDescent="0.2">
      <c r="A238" s="106"/>
      <c r="B238" s="17"/>
      <c r="C238" s="107"/>
    </row>
    <row r="239" spans="1:3" x14ac:dyDescent="0.2">
      <c r="A239" s="106"/>
      <c r="B239" s="17"/>
      <c r="C239" s="107"/>
    </row>
    <row r="240" spans="1:3" x14ac:dyDescent="0.2">
      <c r="A240" s="106"/>
      <c r="B240" s="17"/>
      <c r="C240" s="107"/>
    </row>
    <row r="241" spans="1:3" x14ac:dyDescent="0.2">
      <c r="A241" s="106"/>
      <c r="B241" s="17"/>
      <c r="C241" s="107"/>
    </row>
    <row r="242" spans="1:3" x14ac:dyDescent="0.2">
      <c r="A242" s="106"/>
      <c r="B242" s="17"/>
      <c r="C242" s="107"/>
    </row>
    <row r="243" spans="1:3" x14ac:dyDescent="0.2">
      <c r="A243" s="106"/>
      <c r="B243" s="17"/>
      <c r="C243" s="107"/>
    </row>
    <row r="244" spans="1:3" x14ac:dyDescent="0.2">
      <c r="A244" s="106"/>
      <c r="B244" s="17"/>
      <c r="C244" s="107"/>
    </row>
    <row r="245" spans="1:3" x14ac:dyDescent="0.2">
      <c r="A245" s="106"/>
      <c r="B245" s="17"/>
      <c r="C245" s="107"/>
    </row>
    <row r="246" spans="1:3" x14ac:dyDescent="0.2">
      <c r="A246" s="106"/>
      <c r="B246" s="17"/>
      <c r="C246" s="107"/>
    </row>
    <row r="247" spans="1:3" x14ac:dyDescent="0.2">
      <c r="A247" s="106"/>
      <c r="B247" s="17"/>
      <c r="C247" s="107"/>
    </row>
    <row r="248" spans="1:3" x14ac:dyDescent="0.2">
      <c r="A248" s="106"/>
      <c r="B248" s="17"/>
      <c r="C248" s="107"/>
    </row>
    <row r="249" spans="1:3" x14ac:dyDescent="0.2">
      <c r="A249" s="106"/>
      <c r="B249" s="17"/>
      <c r="C249" s="107"/>
    </row>
    <row r="250" spans="1:3" x14ac:dyDescent="0.2">
      <c r="A250" s="106"/>
      <c r="B250" s="17"/>
      <c r="C250" s="107"/>
    </row>
    <row r="251" spans="1:3" x14ac:dyDescent="0.2">
      <c r="A251" s="106"/>
      <c r="B251" s="17"/>
      <c r="C251" s="107"/>
    </row>
    <row r="252" spans="1:3" x14ac:dyDescent="0.2">
      <c r="A252" s="106"/>
      <c r="B252" s="17"/>
      <c r="C252" s="107"/>
    </row>
    <row r="253" spans="1:3" x14ac:dyDescent="0.2">
      <c r="A253" s="106"/>
      <c r="B253" s="17"/>
      <c r="C253" s="107"/>
    </row>
    <row r="254" spans="1:3" x14ac:dyDescent="0.2">
      <c r="A254" s="106"/>
      <c r="B254" s="17"/>
      <c r="C254" s="107"/>
    </row>
    <row r="255" spans="1:3" x14ac:dyDescent="0.2">
      <c r="A255" s="106"/>
      <c r="B255" s="17"/>
      <c r="C255" s="107"/>
    </row>
    <row r="256" spans="1:3" x14ac:dyDescent="0.2">
      <c r="A256" s="106"/>
      <c r="B256" s="17"/>
      <c r="C256" s="107"/>
    </row>
    <row r="257" spans="1:3" x14ac:dyDescent="0.2">
      <c r="A257" s="106"/>
      <c r="B257" s="17"/>
      <c r="C257" s="107"/>
    </row>
    <row r="258" spans="1:3" x14ac:dyDescent="0.2">
      <c r="A258" s="106"/>
      <c r="B258" s="17"/>
      <c r="C258" s="107"/>
    </row>
    <row r="259" spans="1:3" x14ac:dyDescent="0.2">
      <c r="A259" s="106"/>
      <c r="B259" s="17"/>
      <c r="C259" s="107"/>
    </row>
    <row r="260" spans="1:3" x14ac:dyDescent="0.2">
      <c r="A260" s="106"/>
      <c r="B260" s="17"/>
      <c r="C260" s="107"/>
    </row>
    <row r="261" spans="1:3" x14ac:dyDescent="0.2">
      <c r="A261" s="106"/>
      <c r="B261" s="17"/>
      <c r="C261" s="107"/>
    </row>
    <row r="262" spans="1:3" x14ac:dyDescent="0.2">
      <c r="A262" s="106"/>
      <c r="B262" s="17"/>
      <c r="C262" s="107"/>
    </row>
    <row r="263" spans="1:3" x14ac:dyDescent="0.2">
      <c r="A263" s="106"/>
      <c r="B263" s="17"/>
      <c r="C263" s="107"/>
    </row>
    <row r="264" spans="1:3" x14ac:dyDescent="0.2">
      <c r="A264" s="106"/>
      <c r="B264" s="17"/>
      <c r="C264" s="107"/>
    </row>
  </sheetData>
  <sheetProtection algorithmName="SHA-512" hashValue="3sl1KAsjV6dLcWU540G+txWwHsESy2suGv1vFJBnBbsMNCjxk2pEGyUbMwrqoEke4jX2JCD3J+vK3q3oHVEpWw==" saltValue="o9lC6BF+gMveaFkdS1BshA==" spinCount="100000" sheet="1" objects="1" scenarios="1"/>
  <mergeCells count="16">
    <mergeCell ref="A67:B67"/>
    <mergeCell ref="C67:D67"/>
    <mergeCell ref="F67:H67"/>
    <mergeCell ref="A68:H68"/>
    <mergeCell ref="A65:B65"/>
    <mergeCell ref="C65:D65"/>
    <mergeCell ref="F65:H65"/>
    <mergeCell ref="A66:B66"/>
    <mergeCell ref="C66:D66"/>
    <mergeCell ref="F66:H66"/>
    <mergeCell ref="A6:H6"/>
    <mergeCell ref="A1:H1"/>
    <mergeCell ref="A2:H2"/>
    <mergeCell ref="A3:H3"/>
    <mergeCell ref="A4:H4"/>
    <mergeCell ref="A5:H5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6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Sandra Patricia Garcia Caceres</cp:lastModifiedBy>
  <dcterms:created xsi:type="dcterms:W3CDTF">2023-10-18T16:23:27Z</dcterms:created>
  <dcterms:modified xsi:type="dcterms:W3CDTF">2023-10-19T16:23:52Z</dcterms:modified>
</cp:coreProperties>
</file>