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lourd\Documents\Catastro\"/>
    </mc:Choice>
  </mc:AlternateContent>
  <xr:revisionPtr revIDLastSave="0" documentId="13_ncr:1_{E5F227F3-D265-4A88-A8DA-D23D44B63A13}" xr6:coauthVersionLast="45" xr6:coauthVersionMax="45" xr10:uidLastSave="{00000000-0000-0000-0000-000000000000}"/>
  <workbookProtection workbookAlgorithmName="SHA-512" workbookHashValue="i44O9aXkKH/UK4Y3HWhqtIl7vKNjJjk6hT5cqcx3dcrdzGrjlm7rUQt600UUwV9VZ+fIQePUr+53PJA0mcuUzw==" workbookSaltValue="aKCZebIZnOlJXYCbbvr0AA==" workbookSpinCount="100000" lockStructure="1"/>
  <bookViews>
    <workbookView xWindow="-120" yWindow="-120" windowWidth="20730" windowHeight="11160" xr2:uid="{00000000-000D-0000-FFFF-FFFF00000000}"/>
  </bookViews>
  <sheets>
    <sheet name="Activos" sheetId="1" r:id="rId1"/>
    <sheet name="Listas" sheetId="3" r:id="rId2"/>
  </sheets>
  <definedNames>
    <definedName name="_xlnm._FilterDatabase" localSheetId="0" hidden="1">Activos!$A$15:$AO$230</definedName>
    <definedName name="Apoyo">Listas!$B$7:$B$14</definedName>
    <definedName name="Captura_de_Información">Listas!#REF!</definedName>
    <definedName name="Control_Disciplinario_Interno">Listas!#REF!</definedName>
    <definedName name="Direccionamiento_Estratégico">Listas!#REF!</definedName>
    <definedName name="Disposición_de_Información">Listas!#REF!</definedName>
    <definedName name="Estratégico">Listas!$B$2:$B$3</definedName>
    <definedName name="Evaluación_Control">Listas!$B$15:$B$16</definedName>
    <definedName name="Gestión_Comunicaciones">Listas!#REF!</definedName>
    <definedName name="Gestión_Contractual">Listas!#REF!</definedName>
    <definedName name="Gestión_de_Servicios_Administrativos">Listas!#REF!</definedName>
    <definedName name="Gestión_del_Talento_Humano">Listas!#REF!</definedName>
    <definedName name="Gestión_Documental">Listas!#REF!</definedName>
    <definedName name="Gestión_Financiera">Listas!#REF!</definedName>
    <definedName name="Gestión_Integral_de_Riesgo">Listas!#REF!</definedName>
    <definedName name="Gestión_Jurídica">Listas!#REF!</definedName>
    <definedName name="Integración_de_Información">Listas!#REF!</definedName>
    <definedName name="Medición_Análisis_y_Mejora">Listas!#REF!</definedName>
    <definedName name="Misional">Listas!$B$4:$B$6</definedName>
    <definedName name="Provisión_y_Soporte_de_Servicios_TI">Listas!#REF!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J230" i="1" l="1"/>
  <c r="AH230" i="1"/>
  <c r="AK230" i="1" s="1"/>
  <c r="AL230" i="1" s="1"/>
  <c r="AF230" i="1"/>
  <c r="AC230" i="1"/>
  <c r="AD230" i="1" s="1"/>
  <c r="AJ229" i="1"/>
  <c r="AH229" i="1"/>
  <c r="AK229" i="1" s="1"/>
  <c r="AL229" i="1" s="1"/>
  <c r="AF229" i="1"/>
  <c r="AC229" i="1"/>
  <c r="AD229" i="1" s="1"/>
  <c r="AJ228" i="1"/>
  <c r="AH228" i="1"/>
  <c r="AF228" i="1"/>
  <c r="AC228" i="1"/>
  <c r="AJ227" i="1"/>
  <c r="AH227" i="1"/>
  <c r="AF227" i="1"/>
  <c r="AC227" i="1"/>
  <c r="AJ226" i="1"/>
  <c r="AH226" i="1"/>
  <c r="AK226" i="1" s="1"/>
  <c r="AL226" i="1" s="1"/>
  <c r="AF226" i="1"/>
  <c r="AC226" i="1"/>
  <c r="AD226" i="1" s="1"/>
  <c r="AJ225" i="1"/>
  <c r="AH225" i="1"/>
  <c r="AK225" i="1" s="1"/>
  <c r="AL225" i="1" s="1"/>
  <c r="AF225" i="1"/>
  <c r="AC225" i="1"/>
  <c r="AD225" i="1" s="1"/>
  <c r="AJ224" i="1"/>
  <c r="AH224" i="1"/>
  <c r="AF224" i="1"/>
  <c r="AC224" i="1"/>
  <c r="AJ223" i="1"/>
  <c r="AH223" i="1"/>
  <c r="AK223" i="1" s="1"/>
  <c r="AL223" i="1" s="1"/>
  <c r="AM223" i="1" s="1"/>
  <c r="AF223" i="1"/>
  <c r="AC223" i="1"/>
  <c r="AJ222" i="1"/>
  <c r="AH222" i="1"/>
  <c r="AF222" i="1"/>
  <c r="AC222" i="1"/>
  <c r="AD222" i="1" s="1"/>
  <c r="AJ221" i="1"/>
  <c r="AH221" i="1"/>
  <c r="AK221" i="1" s="1"/>
  <c r="AL221" i="1" s="1"/>
  <c r="AF221" i="1"/>
  <c r="AC221" i="1"/>
  <c r="AD221" i="1" s="1"/>
  <c r="AJ220" i="1"/>
  <c r="AH220" i="1"/>
  <c r="AK220" i="1" s="1"/>
  <c r="AL220" i="1" s="1"/>
  <c r="AM220" i="1" s="1"/>
  <c r="AF220" i="1"/>
  <c r="AC220" i="1"/>
  <c r="AJ219" i="1"/>
  <c r="AH219" i="1"/>
  <c r="AF219" i="1"/>
  <c r="AC219" i="1"/>
  <c r="AJ218" i="1"/>
  <c r="AH218" i="1"/>
  <c r="AF218" i="1"/>
  <c r="AC218" i="1"/>
  <c r="AD218" i="1" s="1"/>
  <c r="AJ217" i="1"/>
  <c r="AH217" i="1"/>
  <c r="AF217" i="1"/>
  <c r="AC217" i="1"/>
  <c r="AD217" i="1" s="1"/>
  <c r="AK227" i="1" l="1"/>
  <c r="AL227" i="1" s="1"/>
  <c r="AM227" i="1" s="1"/>
  <c r="AK219" i="1"/>
  <c r="AL219" i="1" s="1"/>
  <c r="AM219" i="1" s="1"/>
  <c r="AK222" i="1"/>
  <c r="AL222" i="1" s="1"/>
  <c r="AK217" i="1"/>
  <c r="AL217" i="1" s="1"/>
  <c r="AK224" i="1"/>
  <c r="AL224" i="1" s="1"/>
  <c r="AM224" i="1" s="1"/>
  <c r="AK228" i="1"/>
  <c r="AL228" i="1" s="1"/>
  <c r="AM228" i="1" s="1"/>
  <c r="AK218" i="1"/>
  <c r="AL218" i="1" s="1"/>
  <c r="AM218" i="1" s="1"/>
  <c r="AN218" i="1" s="1"/>
  <c r="AO219" i="1"/>
  <c r="AO224" i="1"/>
  <c r="AM222" i="1"/>
  <c r="AO222" i="1"/>
  <c r="AM217" i="1"/>
  <c r="AN217" i="1" s="1"/>
  <c r="AO217" i="1"/>
  <c r="AO229" i="1"/>
  <c r="AM229" i="1"/>
  <c r="AN229" i="1" s="1"/>
  <c r="AN222" i="1"/>
  <c r="AO230" i="1"/>
  <c r="AM230" i="1"/>
  <c r="AO223" i="1"/>
  <c r="AM221" i="1"/>
  <c r="AN221" i="1" s="1"/>
  <c r="AO221" i="1"/>
  <c r="AM226" i="1"/>
  <c r="AN226" i="1" s="1"/>
  <c r="AO226" i="1"/>
  <c r="AO220" i="1"/>
  <c r="AN225" i="1"/>
  <c r="AN230" i="1"/>
  <c r="AO225" i="1"/>
  <c r="AM225" i="1"/>
  <c r="AO227" i="1"/>
  <c r="AD219" i="1"/>
  <c r="AN219" i="1" s="1"/>
  <c r="AD223" i="1"/>
  <c r="AN223" i="1" s="1"/>
  <c r="AD227" i="1"/>
  <c r="AN227" i="1" s="1"/>
  <c r="AO218" i="1"/>
  <c r="AD220" i="1"/>
  <c r="AN220" i="1" s="1"/>
  <c r="AD224" i="1"/>
  <c r="AN224" i="1" s="1"/>
  <c r="AD228" i="1"/>
  <c r="AN228" i="1" s="1"/>
  <c r="AO228" i="1" l="1"/>
  <c r="AJ215" i="1"/>
  <c r="AH215" i="1"/>
  <c r="AF215" i="1"/>
  <c r="AC215" i="1"/>
  <c r="AJ214" i="1"/>
  <c r="AH214" i="1"/>
  <c r="AF214" i="1"/>
  <c r="AC214" i="1"/>
  <c r="AD214" i="1" s="1"/>
  <c r="AJ213" i="1"/>
  <c r="AH213" i="1"/>
  <c r="AF213" i="1"/>
  <c r="AC213" i="1"/>
  <c r="AJ212" i="1"/>
  <c r="AK212" i="1" s="1"/>
  <c r="AL212" i="1" s="1"/>
  <c r="AM212" i="1" s="1"/>
  <c r="AH212" i="1"/>
  <c r="AF212" i="1"/>
  <c r="AC212" i="1"/>
  <c r="AJ211" i="1"/>
  <c r="AH211" i="1"/>
  <c r="AF211" i="1"/>
  <c r="AC211" i="1"/>
  <c r="AD211" i="1" s="1"/>
  <c r="AJ210" i="1"/>
  <c r="AH210" i="1"/>
  <c r="AF210" i="1"/>
  <c r="AD210" i="1"/>
  <c r="AC210" i="1"/>
  <c r="AK214" i="1" l="1"/>
  <c r="AL214" i="1" s="1"/>
  <c r="AK211" i="1"/>
  <c r="AL211" i="1" s="1"/>
  <c r="AM211" i="1" s="1"/>
  <c r="AN211" i="1" s="1"/>
  <c r="AK213" i="1"/>
  <c r="AL213" i="1" s="1"/>
  <c r="AM213" i="1" s="1"/>
  <c r="AK215" i="1"/>
  <c r="AL215" i="1" s="1"/>
  <c r="AM215" i="1" s="1"/>
  <c r="AK210" i="1"/>
  <c r="AL210" i="1" s="1"/>
  <c r="AM210" i="1" s="1"/>
  <c r="AN210" i="1" s="1"/>
  <c r="AO210" i="1"/>
  <c r="AO214" i="1"/>
  <c r="AM214" i="1"/>
  <c r="AN214" i="1" s="1"/>
  <c r="AO212" i="1"/>
  <c r="AD215" i="1"/>
  <c r="AD212" i="1"/>
  <c r="AN212" i="1" s="1"/>
  <c r="AD213" i="1"/>
  <c r="AN215" i="1" l="1"/>
  <c r="AO215" i="1"/>
  <c r="AO213" i="1"/>
  <c r="AN213" i="1"/>
  <c r="AO211" i="1"/>
  <c r="AJ208" i="1"/>
  <c r="AH208" i="1"/>
  <c r="AF208" i="1"/>
  <c r="AC208" i="1"/>
  <c r="AJ207" i="1"/>
  <c r="AH207" i="1"/>
  <c r="AF207" i="1"/>
  <c r="AC207" i="1"/>
  <c r="AJ206" i="1"/>
  <c r="AH206" i="1"/>
  <c r="AF206" i="1"/>
  <c r="AC206" i="1"/>
  <c r="AJ205" i="1"/>
  <c r="AH205" i="1"/>
  <c r="AF205" i="1"/>
  <c r="AC205" i="1"/>
  <c r="AJ204" i="1"/>
  <c r="AH204" i="1"/>
  <c r="AK204" i="1" s="1"/>
  <c r="AL204" i="1" s="1"/>
  <c r="AM204" i="1" s="1"/>
  <c r="AF204" i="1"/>
  <c r="AC204" i="1"/>
  <c r="AO204" i="1" s="1"/>
  <c r="AJ203" i="1"/>
  <c r="AH203" i="1"/>
  <c r="AF203" i="1"/>
  <c r="AC203" i="1"/>
  <c r="AJ202" i="1"/>
  <c r="AH202" i="1"/>
  <c r="AK202" i="1" s="1"/>
  <c r="AL202" i="1" s="1"/>
  <c r="AM202" i="1" s="1"/>
  <c r="AF202" i="1"/>
  <c r="AC202" i="1"/>
  <c r="AO202" i="1" s="1"/>
  <c r="AJ201" i="1"/>
  <c r="AH201" i="1"/>
  <c r="AF201" i="1"/>
  <c r="AC201" i="1"/>
  <c r="AJ200" i="1"/>
  <c r="AH200" i="1"/>
  <c r="AK200" i="1" s="1"/>
  <c r="AL200" i="1" s="1"/>
  <c r="AM200" i="1" s="1"/>
  <c r="AF200" i="1"/>
  <c r="AC200" i="1"/>
  <c r="AO200" i="1" s="1"/>
  <c r="AJ199" i="1"/>
  <c r="AH199" i="1"/>
  <c r="AF199" i="1"/>
  <c r="AC199" i="1"/>
  <c r="AJ198" i="1"/>
  <c r="AH198" i="1"/>
  <c r="AK198" i="1" s="1"/>
  <c r="AL198" i="1" s="1"/>
  <c r="AM198" i="1" s="1"/>
  <c r="AF198" i="1"/>
  <c r="AC198" i="1"/>
  <c r="AO198" i="1" s="1"/>
  <c r="AJ197" i="1"/>
  <c r="AH197" i="1"/>
  <c r="AF197" i="1"/>
  <c r="AC197" i="1"/>
  <c r="AJ196" i="1"/>
  <c r="AH196" i="1"/>
  <c r="AK196" i="1" s="1"/>
  <c r="AL196" i="1" s="1"/>
  <c r="AM196" i="1" s="1"/>
  <c r="AF196" i="1"/>
  <c r="AC196" i="1"/>
  <c r="AO196" i="1" s="1"/>
  <c r="AJ195" i="1"/>
  <c r="AH195" i="1"/>
  <c r="AF195" i="1"/>
  <c r="AC195" i="1"/>
  <c r="AJ194" i="1"/>
  <c r="AH194" i="1"/>
  <c r="AK194" i="1" s="1"/>
  <c r="AL194" i="1" s="1"/>
  <c r="AM194" i="1" s="1"/>
  <c r="AF194" i="1"/>
  <c r="AC194" i="1"/>
  <c r="AO194" i="1" s="1"/>
  <c r="AK195" i="1" l="1"/>
  <c r="AL195" i="1" s="1"/>
  <c r="AM195" i="1" s="1"/>
  <c r="AK197" i="1"/>
  <c r="AL197" i="1" s="1"/>
  <c r="AM197" i="1" s="1"/>
  <c r="AK201" i="1"/>
  <c r="AL201" i="1" s="1"/>
  <c r="AM201" i="1" s="1"/>
  <c r="AK203" i="1"/>
  <c r="AL203" i="1" s="1"/>
  <c r="AM203" i="1" s="1"/>
  <c r="AK207" i="1"/>
  <c r="AL207" i="1" s="1"/>
  <c r="AM207" i="1" s="1"/>
  <c r="AK208" i="1"/>
  <c r="AL208" i="1" s="1"/>
  <c r="AM208" i="1" s="1"/>
  <c r="AK199" i="1"/>
  <c r="AL199" i="1" s="1"/>
  <c r="AM199" i="1" s="1"/>
  <c r="AK205" i="1"/>
  <c r="AL205" i="1" s="1"/>
  <c r="AM205" i="1" s="1"/>
  <c r="AO208" i="1"/>
  <c r="AK206" i="1"/>
  <c r="AL206" i="1" s="1"/>
  <c r="AM206" i="1" s="1"/>
  <c r="AO195" i="1"/>
  <c r="AO197" i="1"/>
  <c r="AO199" i="1"/>
  <c r="AO205" i="1"/>
  <c r="AO207" i="1"/>
  <c r="AD197" i="1"/>
  <c r="AN197" i="1" s="1"/>
  <c r="AD201" i="1"/>
  <c r="AN201" i="1" s="1"/>
  <c r="AD205" i="1"/>
  <c r="AN205" i="1" s="1"/>
  <c r="AD194" i="1"/>
  <c r="AN194" i="1" s="1"/>
  <c r="AD198" i="1"/>
  <c r="AN198" i="1" s="1"/>
  <c r="AD202" i="1"/>
  <c r="AN202" i="1" s="1"/>
  <c r="AD206" i="1"/>
  <c r="AD195" i="1"/>
  <c r="AN195" i="1" s="1"/>
  <c r="AD199" i="1"/>
  <c r="AN199" i="1" s="1"/>
  <c r="AD203" i="1"/>
  <c r="AD207" i="1"/>
  <c r="AN207" i="1" s="1"/>
  <c r="AD196" i="1"/>
  <c r="AN196" i="1" s="1"/>
  <c r="AD200" i="1"/>
  <c r="AN200" i="1" s="1"/>
  <c r="AD204" i="1"/>
  <c r="AN204" i="1" s="1"/>
  <c r="AD208" i="1"/>
  <c r="AN208" i="1" s="1"/>
  <c r="AN203" i="1" l="1"/>
  <c r="AO203" i="1"/>
  <c r="AN206" i="1"/>
  <c r="AO201" i="1"/>
  <c r="AO206" i="1"/>
  <c r="AJ192" i="1"/>
  <c r="AH192" i="1"/>
  <c r="AF192" i="1"/>
  <c r="AC192" i="1"/>
  <c r="AJ191" i="1"/>
  <c r="AH191" i="1"/>
  <c r="AF191" i="1"/>
  <c r="AC191" i="1"/>
  <c r="AD191" i="1" s="1"/>
  <c r="AJ190" i="1"/>
  <c r="AH190" i="1"/>
  <c r="AF190" i="1"/>
  <c r="AC190" i="1"/>
  <c r="AJ189" i="1"/>
  <c r="AH189" i="1"/>
  <c r="AK189" i="1" s="1"/>
  <c r="AL189" i="1" s="1"/>
  <c r="AM189" i="1" s="1"/>
  <c r="AF189" i="1"/>
  <c r="AC189" i="1"/>
  <c r="AJ188" i="1"/>
  <c r="AH188" i="1"/>
  <c r="AK188" i="1" s="1"/>
  <c r="AL188" i="1" s="1"/>
  <c r="AM188" i="1" s="1"/>
  <c r="AF188" i="1"/>
  <c r="AC188" i="1"/>
  <c r="AJ187" i="1"/>
  <c r="AH187" i="1"/>
  <c r="AK187" i="1" s="1"/>
  <c r="AL187" i="1" s="1"/>
  <c r="AF187" i="1"/>
  <c r="AC187" i="1"/>
  <c r="AD187" i="1" s="1"/>
  <c r="AJ186" i="1"/>
  <c r="AH186" i="1"/>
  <c r="AF186" i="1"/>
  <c r="AC186" i="1"/>
  <c r="AJ185" i="1"/>
  <c r="AH185" i="1"/>
  <c r="AK185" i="1" s="1"/>
  <c r="AL185" i="1" s="1"/>
  <c r="AM185" i="1" s="1"/>
  <c r="AF185" i="1"/>
  <c r="AC185" i="1"/>
  <c r="AJ184" i="1"/>
  <c r="AH184" i="1"/>
  <c r="AF184" i="1"/>
  <c r="AC184" i="1"/>
  <c r="AD184" i="1" s="1"/>
  <c r="AO185" i="1" l="1"/>
  <c r="AK186" i="1"/>
  <c r="AL186" i="1" s="1"/>
  <c r="AM186" i="1" s="1"/>
  <c r="AK191" i="1"/>
  <c r="AL191" i="1" s="1"/>
  <c r="AM191" i="1" s="1"/>
  <c r="AN191" i="1" s="1"/>
  <c r="AO189" i="1"/>
  <c r="AK190" i="1"/>
  <c r="AL190" i="1" s="1"/>
  <c r="AM190" i="1" s="1"/>
  <c r="AK192" i="1"/>
  <c r="AL192" i="1" s="1"/>
  <c r="AM192" i="1" s="1"/>
  <c r="AO192" i="1"/>
  <c r="AK184" i="1"/>
  <c r="AL184" i="1" s="1"/>
  <c r="AM184" i="1" s="1"/>
  <c r="AN184" i="1" s="1"/>
  <c r="AO186" i="1"/>
  <c r="AO188" i="1"/>
  <c r="AO187" i="1"/>
  <c r="AM187" i="1"/>
  <c r="AN187" i="1" s="1"/>
  <c r="AO191" i="1"/>
  <c r="AD188" i="1"/>
  <c r="AN188" i="1" s="1"/>
  <c r="AD185" i="1"/>
  <c r="AN185" i="1" s="1"/>
  <c r="AD189" i="1"/>
  <c r="AN189" i="1" s="1"/>
  <c r="AD186" i="1"/>
  <c r="AN186" i="1" s="1"/>
  <c r="AD190" i="1"/>
  <c r="AN190" i="1" s="1"/>
  <c r="AD192" i="1"/>
  <c r="AN192" i="1" s="1"/>
  <c r="AO190" i="1" l="1"/>
  <c r="AO184" i="1"/>
  <c r="AJ182" i="1"/>
  <c r="AH182" i="1"/>
  <c r="AF182" i="1"/>
  <c r="AC182" i="1"/>
  <c r="AJ181" i="1"/>
  <c r="AH181" i="1"/>
  <c r="AK181" i="1" s="1"/>
  <c r="AL181" i="1" s="1"/>
  <c r="AF181" i="1"/>
  <c r="AD181" i="1"/>
  <c r="AC181" i="1"/>
  <c r="AJ180" i="1"/>
  <c r="AH180" i="1"/>
  <c r="AF180" i="1"/>
  <c r="AC180" i="1"/>
  <c r="AK179" i="1"/>
  <c r="AL179" i="1" s="1"/>
  <c r="AM179" i="1" s="1"/>
  <c r="AJ179" i="1"/>
  <c r="AH179" i="1"/>
  <c r="AF179" i="1"/>
  <c r="AC179" i="1"/>
  <c r="AJ178" i="1"/>
  <c r="AH178" i="1"/>
  <c r="AK178" i="1" s="1"/>
  <c r="AL178" i="1" s="1"/>
  <c r="AM178" i="1" s="1"/>
  <c r="AF178" i="1"/>
  <c r="AC178" i="1"/>
  <c r="AJ177" i="1"/>
  <c r="AH177" i="1"/>
  <c r="AK177" i="1" s="1"/>
  <c r="AL177" i="1" s="1"/>
  <c r="AF177" i="1"/>
  <c r="AD177" i="1"/>
  <c r="AC177" i="1"/>
  <c r="AJ176" i="1"/>
  <c r="AH176" i="1"/>
  <c r="AF176" i="1"/>
  <c r="AC176" i="1"/>
  <c r="AK175" i="1"/>
  <c r="AL175" i="1" s="1"/>
  <c r="AM175" i="1" s="1"/>
  <c r="AJ175" i="1"/>
  <c r="AH175" i="1"/>
  <c r="AF175" i="1"/>
  <c r="AC175" i="1"/>
  <c r="AJ174" i="1"/>
  <c r="AH174" i="1"/>
  <c r="AK174" i="1" s="1"/>
  <c r="AL174" i="1" s="1"/>
  <c r="AM174" i="1" s="1"/>
  <c r="AF174" i="1"/>
  <c r="AC174" i="1"/>
  <c r="AJ173" i="1"/>
  <c r="AH173" i="1"/>
  <c r="AF173" i="1"/>
  <c r="AC173" i="1"/>
  <c r="AD173" i="1" s="1"/>
  <c r="AJ172" i="1"/>
  <c r="AH172" i="1"/>
  <c r="AF172" i="1"/>
  <c r="AC172" i="1"/>
  <c r="AJ171" i="1"/>
  <c r="AH171" i="1"/>
  <c r="AF171" i="1"/>
  <c r="AC171" i="1"/>
  <c r="AJ170" i="1"/>
  <c r="AH170" i="1"/>
  <c r="AK170" i="1" s="1"/>
  <c r="AL170" i="1" s="1"/>
  <c r="AM170" i="1" s="1"/>
  <c r="AF170" i="1"/>
  <c r="AC170" i="1"/>
  <c r="AJ169" i="1"/>
  <c r="AH169" i="1"/>
  <c r="AK169" i="1" s="1"/>
  <c r="AL169" i="1" s="1"/>
  <c r="AF169" i="1"/>
  <c r="AD169" i="1"/>
  <c r="AC169" i="1"/>
  <c r="AJ168" i="1"/>
  <c r="AH168" i="1"/>
  <c r="AF168" i="1"/>
  <c r="AC168" i="1"/>
  <c r="AJ167" i="1"/>
  <c r="AH167" i="1"/>
  <c r="AF167" i="1"/>
  <c r="AC167" i="1"/>
  <c r="AJ166" i="1"/>
  <c r="AH166" i="1"/>
  <c r="AF166" i="1"/>
  <c r="AC166" i="1"/>
  <c r="AJ165" i="1"/>
  <c r="AH165" i="1"/>
  <c r="AF165" i="1"/>
  <c r="AC165" i="1"/>
  <c r="AD165" i="1" s="1"/>
  <c r="AJ164" i="1"/>
  <c r="AH164" i="1"/>
  <c r="AF164" i="1"/>
  <c r="AC164" i="1"/>
  <c r="AK176" i="1" l="1"/>
  <c r="AL176" i="1" s="1"/>
  <c r="AM176" i="1" s="1"/>
  <c r="AO182" i="1"/>
  <c r="AO175" i="1"/>
  <c r="AK165" i="1"/>
  <c r="AL165" i="1" s="1"/>
  <c r="AM165" i="1" s="1"/>
  <c r="AN165" i="1" s="1"/>
  <c r="AK167" i="1"/>
  <c r="AL167" i="1" s="1"/>
  <c r="AM167" i="1" s="1"/>
  <c r="AK171" i="1"/>
  <c r="AL171" i="1" s="1"/>
  <c r="AM171" i="1" s="1"/>
  <c r="AK173" i="1"/>
  <c r="AL173" i="1" s="1"/>
  <c r="AK182" i="1"/>
  <c r="AL182" i="1" s="1"/>
  <c r="AM182" i="1" s="1"/>
  <c r="AO174" i="1"/>
  <c r="AK172" i="1"/>
  <c r="AL172" i="1" s="1"/>
  <c r="AM172" i="1" s="1"/>
  <c r="AK164" i="1"/>
  <c r="AL164" i="1" s="1"/>
  <c r="AM164" i="1" s="1"/>
  <c r="AK180" i="1"/>
  <c r="AL180" i="1" s="1"/>
  <c r="AM180" i="1" s="1"/>
  <c r="AO170" i="1"/>
  <c r="AO179" i="1"/>
  <c r="AK166" i="1"/>
  <c r="AL166" i="1" s="1"/>
  <c r="AM166" i="1" s="1"/>
  <c r="AK168" i="1"/>
  <c r="AL168" i="1" s="1"/>
  <c r="AM168" i="1" s="1"/>
  <c r="AO169" i="1"/>
  <c r="AM169" i="1"/>
  <c r="AO173" i="1"/>
  <c r="AM173" i="1"/>
  <c r="AM177" i="1"/>
  <c r="AN177" i="1" s="1"/>
  <c r="AO177" i="1"/>
  <c r="AN169" i="1"/>
  <c r="AO178" i="1"/>
  <c r="AO181" i="1"/>
  <c r="AM181" i="1"/>
  <c r="AN181" i="1" s="1"/>
  <c r="AO167" i="1"/>
  <c r="AO165" i="1"/>
  <c r="AO171" i="1"/>
  <c r="AO164" i="1"/>
  <c r="AO180" i="1"/>
  <c r="AN173" i="1"/>
  <c r="AD167" i="1"/>
  <c r="AN167" i="1" s="1"/>
  <c r="AD171" i="1"/>
  <c r="AN171" i="1" s="1"/>
  <c r="AD175" i="1"/>
  <c r="AN175" i="1" s="1"/>
  <c r="AD179" i="1"/>
  <c r="AN179" i="1" s="1"/>
  <c r="AD164" i="1"/>
  <c r="AN164" i="1" s="1"/>
  <c r="AD168" i="1"/>
  <c r="AN168" i="1" s="1"/>
  <c r="AD172" i="1"/>
  <c r="AN172" i="1" s="1"/>
  <c r="AD176" i="1"/>
  <c r="AN176" i="1" s="1"/>
  <c r="AD180" i="1"/>
  <c r="AN180" i="1" s="1"/>
  <c r="AD166" i="1"/>
  <c r="AN166" i="1" s="1"/>
  <c r="AD170" i="1"/>
  <c r="AN170" i="1" s="1"/>
  <c r="AD174" i="1"/>
  <c r="AN174" i="1" s="1"/>
  <c r="AD178" i="1"/>
  <c r="AN178" i="1" s="1"/>
  <c r="AD182" i="1"/>
  <c r="AN182" i="1" s="1"/>
  <c r="AO176" i="1" l="1"/>
  <c r="AO172" i="1"/>
  <c r="AO168" i="1"/>
  <c r="AO166" i="1"/>
  <c r="AJ162" i="1"/>
  <c r="AH162" i="1"/>
  <c r="AF162" i="1"/>
  <c r="AC162" i="1"/>
  <c r="AO162" i="1" s="1"/>
  <c r="AJ161" i="1"/>
  <c r="AH161" i="1"/>
  <c r="AF161" i="1"/>
  <c r="AC161" i="1"/>
  <c r="AD161" i="1" s="1"/>
  <c r="AJ160" i="1"/>
  <c r="AH160" i="1"/>
  <c r="AF160" i="1"/>
  <c r="AC160" i="1"/>
  <c r="AJ159" i="1"/>
  <c r="AK159" i="1" s="1"/>
  <c r="AL159" i="1" s="1"/>
  <c r="AM159" i="1" s="1"/>
  <c r="AH159" i="1"/>
  <c r="AF159" i="1"/>
  <c r="AC159" i="1"/>
  <c r="AJ158" i="1"/>
  <c r="AK158" i="1" s="1"/>
  <c r="AL158" i="1" s="1"/>
  <c r="AM158" i="1" s="1"/>
  <c r="AH158" i="1"/>
  <c r="AF158" i="1"/>
  <c r="AC158" i="1"/>
  <c r="AJ157" i="1"/>
  <c r="AH157" i="1"/>
  <c r="AF157" i="1"/>
  <c r="AC157" i="1"/>
  <c r="AD157" i="1" s="1"/>
  <c r="AJ156" i="1"/>
  <c r="AH156" i="1"/>
  <c r="AF156" i="1"/>
  <c r="AC156" i="1"/>
  <c r="AJ155" i="1"/>
  <c r="AH155" i="1"/>
  <c r="AF155" i="1"/>
  <c r="AC155" i="1"/>
  <c r="AJ154" i="1"/>
  <c r="AH154" i="1"/>
  <c r="AF154" i="1"/>
  <c r="AC154" i="1"/>
  <c r="AJ153" i="1"/>
  <c r="AH153" i="1"/>
  <c r="AF153" i="1"/>
  <c r="AD153" i="1"/>
  <c r="AC153" i="1"/>
  <c r="AJ152" i="1"/>
  <c r="AH152" i="1"/>
  <c r="AF152" i="1"/>
  <c r="AC152" i="1"/>
  <c r="AJ151" i="1"/>
  <c r="AH151" i="1"/>
  <c r="AK151" i="1" s="1"/>
  <c r="AL151" i="1" s="1"/>
  <c r="AM151" i="1" s="1"/>
  <c r="AF151" i="1"/>
  <c r="AC151" i="1"/>
  <c r="AJ150" i="1"/>
  <c r="AH150" i="1"/>
  <c r="AF150" i="1"/>
  <c r="AC150" i="1"/>
  <c r="AJ149" i="1"/>
  <c r="AH149" i="1"/>
  <c r="AF149" i="1"/>
  <c r="AC149" i="1"/>
  <c r="AD149" i="1" s="1"/>
  <c r="AJ148" i="1"/>
  <c r="AH148" i="1"/>
  <c r="AK148" i="1" s="1"/>
  <c r="AL148" i="1" s="1"/>
  <c r="AM148" i="1" s="1"/>
  <c r="AF148" i="1"/>
  <c r="AC148" i="1"/>
  <c r="AO148" i="1" s="1"/>
  <c r="AJ147" i="1"/>
  <c r="AH147" i="1"/>
  <c r="AK147" i="1" s="1"/>
  <c r="AL147" i="1" s="1"/>
  <c r="AM147" i="1" s="1"/>
  <c r="AF147" i="1"/>
  <c r="AC147" i="1"/>
  <c r="AJ146" i="1"/>
  <c r="AH146" i="1"/>
  <c r="AF146" i="1"/>
  <c r="AC146" i="1"/>
  <c r="AJ145" i="1"/>
  <c r="AH145" i="1"/>
  <c r="AK145" i="1" s="1"/>
  <c r="AL145" i="1" s="1"/>
  <c r="AF145" i="1"/>
  <c r="AC145" i="1"/>
  <c r="AD145" i="1" s="1"/>
  <c r="AJ144" i="1"/>
  <c r="AH144" i="1"/>
  <c r="AF144" i="1"/>
  <c r="AC144" i="1"/>
  <c r="AJ143" i="1"/>
  <c r="AH143" i="1"/>
  <c r="AF143" i="1"/>
  <c r="AC143" i="1"/>
  <c r="AJ142" i="1"/>
  <c r="AH142" i="1"/>
  <c r="AF142" i="1"/>
  <c r="AC142" i="1"/>
  <c r="AJ141" i="1"/>
  <c r="AH141" i="1"/>
  <c r="AF141" i="1"/>
  <c r="AC141" i="1"/>
  <c r="AD141" i="1" s="1"/>
  <c r="AJ140" i="1"/>
  <c r="AH140" i="1"/>
  <c r="AK140" i="1" s="1"/>
  <c r="AL140" i="1" s="1"/>
  <c r="AM140" i="1" s="1"/>
  <c r="AF140" i="1"/>
  <c r="AC140" i="1"/>
  <c r="AK139" i="1"/>
  <c r="AL139" i="1" s="1"/>
  <c r="AM139" i="1" s="1"/>
  <c r="AJ139" i="1"/>
  <c r="AH139" i="1"/>
  <c r="AF139" i="1"/>
  <c r="AC139" i="1"/>
  <c r="AJ138" i="1"/>
  <c r="AH138" i="1"/>
  <c r="AF138" i="1"/>
  <c r="AC138" i="1"/>
  <c r="AJ137" i="1"/>
  <c r="AH137" i="1"/>
  <c r="AF137" i="1"/>
  <c r="AC137" i="1"/>
  <c r="AD137" i="1" s="1"/>
  <c r="AJ136" i="1"/>
  <c r="AH136" i="1"/>
  <c r="AF136" i="1"/>
  <c r="AC136" i="1"/>
  <c r="AJ135" i="1"/>
  <c r="AH135" i="1"/>
  <c r="AK135" i="1" s="1"/>
  <c r="AL135" i="1" s="1"/>
  <c r="AM135" i="1" s="1"/>
  <c r="AF135" i="1"/>
  <c r="AC135" i="1"/>
  <c r="AJ134" i="1"/>
  <c r="AH134" i="1"/>
  <c r="AF134" i="1"/>
  <c r="AC134" i="1"/>
  <c r="AJ133" i="1"/>
  <c r="AH133" i="1"/>
  <c r="AF133" i="1"/>
  <c r="AC133" i="1"/>
  <c r="AD133" i="1" s="1"/>
  <c r="AJ132" i="1"/>
  <c r="AH132" i="1"/>
  <c r="AK132" i="1" s="1"/>
  <c r="AL132" i="1" s="1"/>
  <c r="AM132" i="1" s="1"/>
  <c r="AF132" i="1"/>
  <c r="AC132" i="1"/>
  <c r="AJ131" i="1"/>
  <c r="AH131" i="1"/>
  <c r="AK131" i="1" s="1"/>
  <c r="AL131" i="1" s="1"/>
  <c r="AM131" i="1" s="1"/>
  <c r="AF131" i="1"/>
  <c r="AC131" i="1"/>
  <c r="AJ130" i="1"/>
  <c r="AH130" i="1"/>
  <c r="AF130" i="1"/>
  <c r="AC130" i="1"/>
  <c r="AK137" i="1" l="1"/>
  <c r="AL137" i="1" s="1"/>
  <c r="AK150" i="1"/>
  <c r="AL150" i="1" s="1"/>
  <c r="AM150" i="1" s="1"/>
  <c r="AK156" i="1"/>
  <c r="AL156" i="1" s="1"/>
  <c r="AM156" i="1" s="1"/>
  <c r="AK143" i="1"/>
  <c r="AL143" i="1" s="1"/>
  <c r="AM143" i="1" s="1"/>
  <c r="AK162" i="1"/>
  <c r="AL162" i="1" s="1"/>
  <c r="AM162" i="1" s="1"/>
  <c r="AO140" i="1"/>
  <c r="AK142" i="1"/>
  <c r="AL142" i="1" s="1"/>
  <c r="AM142" i="1" s="1"/>
  <c r="AK134" i="1"/>
  <c r="AL134" i="1" s="1"/>
  <c r="AM134" i="1" s="1"/>
  <c r="AK153" i="1"/>
  <c r="AL153" i="1" s="1"/>
  <c r="AK155" i="1"/>
  <c r="AL155" i="1" s="1"/>
  <c r="AM155" i="1" s="1"/>
  <c r="AK161" i="1"/>
  <c r="AL161" i="1" s="1"/>
  <c r="AO135" i="1"/>
  <c r="AK136" i="1"/>
  <c r="AL136" i="1" s="1"/>
  <c r="AM136" i="1" s="1"/>
  <c r="AK141" i="1"/>
  <c r="AL141" i="1" s="1"/>
  <c r="AK146" i="1"/>
  <c r="AL146" i="1" s="1"/>
  <c r="AM146" i="1" s="1"/>
  <c r="AK133" i="1"/>
  <c r="AL133" i="1" s="1"/>
  <c r="AK138" i="1"/>
  <c r="AL138" i="1" s="1"/>
  <c r="AM138" i="1" s="1"/>
  <c r="AO159" i="1"/>
  <c r="AK160" i="1"/>
  <c r="AL160" i="1" s="1"/>
  <c r="AM160" i="1" s="1"/>
  <c r="AO147" i="1"/>
  <c r="AO139" i="1"/>
  <c r="AK130" i="1"/>
  <c r="AL130" i="1" s="1"/>
  <c r="AM130" i="1" s="1"/>
  <c r="AO134" i="1"/>
  <c r="AO144" i="1"/>
  <c r="AO151" i="1"/>
  <c r="AK152" i="1"/>
  <c r="AL152" i="1" s="1"/>
  <c r="AM152" i="1" s="1"/>
  <c r="AK157" i="1"/>
  <c r="AL157" i="1" s="1"/>
  <c r="AO156" i="1"/>
  <c r="AO131" i="1"/>
  <c r="AO136" i="1"/>
  <c r="AO143" i="1"/>
  <c r="AK144" i="1"/>
  <c r="AL144" i="1" s="1"/>
  <c r="AM144" i="1" s="1"/>
  <c r="AK149" i="1"/>
  <c r="AL149" i="1" s="1"/>
  <c r="AM149" i="1" s="1"/>
  <c r="AN149" i="1" s="1"/>
  <c r="AK154" i="1"/>
  <c r="AL154" i="1" s="1"/>
  <c r="AM154" i="1" s="1"/>
  <c r="AO158" i="1"/>
  <c r="AO137" i="1"/>
  <c r="AM137" i="1"/>
  <c r="AN137" i="1" s="1"/>
  <c r="AO161" i="1"/>
  <c r="AM161" i="1"/>
  <c r="AN161" i="1" s="1"/>
  <c r="AN133" i="1"/>
  <c r="AO141" i="1"/>
  <c r="AM141" i="1"/>
  <c r="AN141" i="1" s="1"/>
  <c r="AO150" i="1"/>
  <c r="AO153" i="1"/>
  <c r="AM153" i="1"/>
  <c r="AN153" i="1" s="1"/>
  <c r="AO130" i="1"/>
  <c r="AO133" i="1"/>
  <c r="AM133" i="1"/>
  <c r="AO142" i="1"/>
  <c r="AO132" i="1"/>
  <c r="AO145" i="1"/>
  <c r="AM145" i="1"/>
  <c r="AN145" i="1" s="1"/>
  <c r="AO154" i="1"/>
  <c r="AO157" i="1"/>
  <c r="AM157" i="1"/>
  <c r="AN157" i="1" s="1"/>
  <c r="AD131" i="1"/>
  <c r="AN131" i="1" s="1"/>
  <c r="AD135" i="1"/>
  <c r="AN135" i="1" s="1"/>
  <c r="AD139" i="1"/>
  <c r="AN139" i="1" s="1"/>
  <c r="AD143" i="1"/>
  <c r="AN143" i="1" s="1"/>
  <c r="AD147" i="1"/>
  <c r="AN147" i="1" s="1"/>
  <c r="AD151" i="1"/>
  <c r="AN151" i="1" s="1"/>
  <c r="AD155" i="1"/>
  <c r="AN155" i="1" s="1"/>
  <c r="AD159" i="1"/>
  <c r="AN159" i="1" s="1"/>
  <c r="AD132" i="1"/>
  <c r="AN132" i="1" s="1"/>
  <c r="AD136" i="1"/>
  <c r="AN136" i="1" s="1"/>
  <c r="AD140" i="1"/>
  <c r="AN140" i="1" s="1"/>
  <c r="AD144" i="1"/>
  <c r="AN144" i="1" s="1"/>
  <c r="AD148" i="1"/>
  <c r="AN148" i="1" s="1"/>
  <c r="AD152" i="1"/>
  <c r="AN152" i="1" s="1"/>
  <c r="AD156" i="1"/>
  <c r="AN156" i="1" s="1"/>
  <c r="AD160" i="1"/>
  <c r="AN160" i="1" s="1"/>
  <c r="AD130" i="1"/>
  <c r="AN130" i="1" s="1"/>
  <c r="AD134" i="1"/>
  <c r="AD138" i="1"/>
  <c r="AN138" i="1" s="1"/>
  <c r="AD142" i="1"/>
  <c r="AN142" i="1" s="1"/>
  <c r="AD146" i="1"/>
  <c r="AN146" i="1" s="1"/>
  <c r="AD150" i="1"/>
  <c r="AD154" i="1"/>
  <c r="AN154" i="1" s="1"/>
  <c r="AD158" i="1"/>
  <c r="AN158" i="1" s="1"/>
  <c r="AD162" i="1"/>
  <c r="AN162" i="1" s="1"/>
  <c r="AN134" i="1" l="1"/>
  <c r="AO146" i="1"/>
  <c r="AN150" i="1"/>
  <c r="AO138" i="1"/>
  <c r="AO149" i="1"/>
  <c r="AO155" i="1"/>
  <c r="AO152" i="1"/>
  <c r="AO160" i="1"/>
  <c r="AJ128" i="1"/>
  <c r="AH128" i="1"/>
  <c r="AF128" i="1"/>
  <c r="AC128" i="1"/>
  <c r="AD128" i="1" s="1"/>
  <c r="AJ127" i="1"/>
  <c r="AH127" i="1"/>
  <c r="AK127" i="1" s="1"/>
  <c r="AL127" i="1" s="1"/>
  <c r="AF127" i="1"/>
  <c r="AC127" i="1"/>
  <c r="AD127" i="1" s="1"/>
  <c r="AJ126" i="1"/>
  <c r="AH126" i="1"/>
  <c r="AF126" i="1"/>
  <c r="AC126" i="1"/>
  <c r="AJ125" i="1"/>
  <c r="AH125" i="1"/>
  <c r="AF125" i="1"/>
  <c r="AC125" i="1"/>
  <c r="AJ124" i="1"/>
  <c r="AH124" i="1"/>
  <c r="AF124" i="1"/>
  <c r="AC124" i="1"/>
  <c r="AJ123" i="1"/>
  <c r="AH123" i="1"/>
  <c r="AF123" i="1"/>
  <c r="AD123" i="1"/>
  <c r="AC123" i="1"/>
  <c r="AJ122" i="1"/>
  <c r="AH122" i="1"/>
  <c r="AF122" i="1"/>
  <c r="AC122" i="1"/>
  <c r="AJ121" i="1"/>
  <c r="AH121" i="1"/>
  <c r="AK121" i="1" s="1"/>
  <c r="AL121" i="1" s="1"/>
  <c r="AM121" i="1" s="1"/>
  <c r="AF121" i="1"/>
  <c r="AC121" i="1"/>
  <c r="AJ120" i="1"/>
  <c r="AH120" i="1"/>
  <c r="AF120" i="1"/>
  <c r="AC120" i="1"/>
  <c r="AJ119" i="1"/>
  <c r="AH119" i="1"/>
  <c r="AK119" i="1" s="1"/>
  <c r="AL119" i="1" s="1"/>
  <c r="AF119" i="1"/>
  <c r="AC119" i="1"/>
  <c r="AD119" i="1" s="1"/>
  <c r="AK123" i="1" l="1"/>
  <c r="AL123" i="1" s="1"/>
  <c r="AM123" i="1" s="1"/>
  <c r="AN123" i="1" s="1"/>
  <c r="AK125" i="1"/>
  <c r="AL125" i="1" s="1"/>
  <c r="AM125" i="1" s="1"/>
  <c r="AK128" i="1"/>
  <c r="AL128" i="1" s="1"/>
  <c r="AM128" i="1" s="1"/>
  <c r="AN128" i="1" s="1"/>
  <c r="AK120" i="1"/>
  <c r="AL120" i="1" s="1"/>
  <c r="AM120" i="1" s="1"/>
  <c r="AK122" i="1"/>
  <c r="AL122" i="1" s="1"/>
  <c r="AM122" i="1" s="1"/>
  <c r="AO121" i="1"/>
  <c r="AK124" i="1"/>
  <c r="AL124" i="1" s="1"/>
  <c r="AM124" i="1" s="1"/>
  <c r="AK126" i="1"/>
  <c r="AL126" i="1" s="1"/>
  <c r="AM126" i="1" s="1"/>
  <c r="AO125" i="1"/>
  <c r="AO123" i="1"/>
  <c r="AO127" i="1"/>
  <c r="AM127" i="1"/>
  <c r="AN127" i="1" s="1"/>
  <c r="AM119" i="1"/>
  <c r="AN119" i="1" s="1"/>
  <c r="AO119" i="1"/>
  <c r="AO126" i="1"/>
  <c r="AD120" i="1"/>
  <c r="AD124" i="1"/>
  <c r="AO128" i="1"/>
  <c r="AD121" i="1"/>
  <c r="AN121" i="1" s="1"/>
  <c r="AD125" i="1"/>
  <c r="AN125" i="1" s="1"/>
  <c r="AD122" i="1"/>
  <c r="AD126" i="1"/>
  <c r="AN126" i="1" s="1"/>
  <c r="AO124" i="1" l="1"/>
  <c r="AN124" i="1"/>
  <c r="AO122" i="1"/>
  <c r="AN122" i="1"/>
  <c r="AO120" i="1"/>
  <c r="AN120" i="1"/>
  <c r="AJ117" i="1"/>
  <c r="AH117" i="1"/>
  <c r="AF117" i="1"/>
  <c r="AC117" i="1"/>
  <c r="AJ116" i="1"/>
  <c r="AH116" i="1"/>
  <c r="AF116" i="1"/>
  <c r="AC116" i="1"/>
  <c r="AJ115" i="1"/>
  <c r="AH115" i="1"/>
  <c r="AF115" i="1"/>
  <c r="AC115" i="1"/>
  <c r="AJ114" i="1"/>
  <c r="AH114" i="1"/>
  <c r="AF114" i="1"/>
  <c r="AC114" i="1"/>
  <c r="AJ113" i="1"/>
  <c r="AH113" i="1"/>
  <c r="AF113" i="1"/>
  <c r="AC113" i="1"/>
  <c r="AJ112" i="1"/>
  <c r="AH112" i="1"/>
  <c r="AF112" i="1"/>
  <c r="AC112" i="1"/>
  <c r="AJ111" i="1"/>
  <c r="AH111" i="1"/>
  <c r="AF111" i="1"/>
  <c r="AC111" i="1"/>
  <c r="AJ110" i="1"/>
  <c r="AH110" i="1"/>
  <c r="AF110" i="1"/>
  <c r="AC110" i="1"/>
  <c r="AJ109" i="1"/>
  <c r="AH109" i="1"/>
  <c r="AF109" i="1"/>
  <c r="AC109" i="1"/>
  <c r="AJ108" i="1"/>
  <c r="AH108" i="1"/>
  <c r="AF108" i="1"/>
  <c r="AC108" i="1"/>
  <c r="AJ107" i="1"/>
  <c r="AH107" i="1"/>
  <c r="AF107" i="1"/>
  <c r="AC107" i="1"/>
  <c r="AJ106" i="1"/>
  <c r="AH106" i="1"/>
  <c r="AF106" i="1"/>
  <c r="AC106" i="1"/>
  <c r="AJ105" i="1"/>
  <c r="AH105" i="1"/>
  <c r="AF105" i="1"/>
  <c r="AC105" i="1"/>
  <c r="AJ104" i="1"/>
  <c r="AH104" i="1"/>
  <c r="AF104" i="1"/>
  <c r="AC104" i="1"/>
  <c r="AJ103" i="1"/>
  <c r="AH103" i="1"/>
  <c r="AF103" i="1"/>
  <c r="AC103" i="1"/>
  <c r="AD103" i="1" s="1"/>
  <c r="AJ102" i="1"/>
  <c r="AH102" i="1"/>
  <c r="AF102" i="1"/>
  <c r="AC102" i="1"/>
  <c r="AO102" i="1" s="1"/>
  <c r="AJ101" i="1"/>
  <c r="AH101" i="1"/>
  <c r="AF101" i="1"/>
  <c r="AC101" i="1"/>
  <c r="AJ100" i="1"/>
  <c r="AH100" i="1"/>
  <c r="AF100" i="1"/>
  <c r="AC100" i="1"/>
  <c r="AJ99" i="1"/>
  <c r="AH99" i="1"/>
  <c r="AF99" i="1"/>
  <c r="AC99" i="1"/>
  <c r="AK99" i="1" l="1"/>
  <c r="AL99" i="1" s="1"/>
  <c r="AM99" i="1" s="1"/>
  <c r="AK101" i="1"/>
  <c r="AL101" i="1" s="1"/>
  <c r="AM101" i="1" s="1"/>
  <c r="AK105" i="1"/>
  <c r="AL105" i="1" s="1"/>
  <c r="AM105" i="1" s="1"/>
  <c r="AK109" i="1"/>
  <c r="AL109" i="1" s="1"/>
  <c r="AM109" i="1" s="1"/>
  <c r="AK113" i="1"/>
  <c r="AL113" i="1" s="1"/>
  <c r="AM113" i="1" s="1"/>
  <c r="AK115" i="1"/>
  <c r="AL115" i="1" s="1"/>
  <c r="AM115" i="1" s="1"/>
  <c r="AK117" i="1"/>
  <c r="AL117" i="1" s="1"/>
  <c r="AM117" i="1" s="1"/>
  <c r="AO110" i="1"/>
  <c r="AK102" i="1"/>
  <c r="AL102" i="1" s="1"/>
  <c r="AM102" i="1" s="1"/>
  <c r="AK106" i="1"/>
  <c r="AL106" i="1" s="1"/>
  <c r="AM106" i="1" s="1"/>
  <c r="AK110" i="1"/>
  <c r="AL110" i="1" s="1"/>
  <c r="AM110" i="1" s="1"/>
  <c r="AK114" i="1"/>
  <c r="AL114" i="1" s="1"/>
  <c r="AM114" i="1" s="1"/>
  <c r="AO109" i="1"/>
  <c r="AO117" i="1"/>
  <c r="AO99" i="1"/>
  <c r="AK100" i="1"/>
  <c r="AL100" i="1" s="1"/>
  <c r="AM100" i="1" s="1"/>
  <c r="AK104" i="1"/>
  <c r="AL104" i="1" s="1"/>
  <c r="AM104" i="1" s="1"/>
  <c r="AK108" i="1"/>
  <c r="AL108" i="1" s="1"/>
  <c r="AM108" i="1" s="1"/>
  <c r="AK112" i="1"/>
  <c r="AL112" i="1" s="1"/>
  <c r="AM112" i="1" s="1"/>
  <c r="AK116" i="1"/>
  <c r="AL116" i="1" s="1"/>
  <c r="AM116" i="1" s="1"/>
  <c r="AO112" i="1"/>
  <c r="AO100" i="1"/>
  <c r="AO108" i="1"/>
  <c r="AK103" i="1"/>
  <c r="AL103" i="1" s="1"/>
  <c r="AM103" i="1" s="1"/>
  <c r="AN103" i="1" s="1"/>
  <c r="AK107" i="1"/>
  <c r="AL107" i="1" s="1"/>
  <c r="AM107" i="1" s="1"/>
  <c r="AK111" i="1"/>
  <c r="AL111" i="1" s="1"/>
  <c r="AM111" i="1" s="1"/>
  <c r="AO116" i="1"/>
  <c r="AO113" i="1"/>
  <c r="AO115" i="1"/>
  <c r="AD102" i="1"/>
  <c r="AN102" i="1" s="1"/>
  <c r="AD106" i="1"/>
  <c r="AD110" i="1"/>
  <c r="AN110" i="1" s="1"/>
  <c r="AD114" i="1"/>
  <c r="AN114" i="1" s="1"/>
  <c r="AD115" i="1"/>
  <c r="AN115" i="1" s="1"/>
  <c r="AD99" i="1"/>
  <c r="AN99" i="1" s="1"/>
  <c r="AD107" i="1"/>
  <c r="AN107" i="1" s="1"/>
  <c r="AD111" i="1"/>
  <c r="AD100" i="1"/>
  <c r="AN100" i="1" s="1"/>
  <c r="AD104" i="1"/>
  <c r="AN104" i="1" s="1"/>
  <c r="AD108" i="1"/>
  <c r="AN108" i="1" s="1"/>
  <c r="AD112" i="1"/>
  <c r="AN112" i="1" s="1"/>
  <c r="AD116" i="1"/>
  <c r="AN116" i="1" s="1"/>
  <c r="AD101" i="1"/>
  <c r="AD105" i="1"/>
  <c r="AD109" i="1"/>
  <c r="AN109" i="1" s="1"/>
  <c r="AD113" i="1"/>
  <c r="AD117" i="1"/>
  <c r="AN117" i="1" s="1"/>
  <c r="AN101" i="1" l="1"/>
  <c r="AO105" i="1"/>
  <c r="AO103" i="1"/>
  <c r="AO101" i="1"/>
  <c r="AO114" i="1"/>
  <c r="AN105" i="1"/>
  <c r="AO106" i="1"/>
  <c r="AN113" i="1"/>
  <c r="AN106" i="1"/>
  <c r="AO104" i="1"/>
  <c r="AO111" i="1"/>
  <c r="AN111" i="1"/>
  <c r="AO107" i="1"/>
  <c r="AJ97" i="1"/>
  <c r="AH97" i="1"/>
  <c r="AK97" i="1" s="1"/>
  <c r="AL97" i="1" s="1"/>
  <c r="AM97" i="1" s="1"/>
  <c r="AF97" i="1"/>
  <c r="AC97" i="1"/>
  <c r="AD97" i="1" s="1"/>
  <c r="AN97" i="1" l="1"/>
  <c r="AO97" i="1"/>
  <c r="AJ95" i="1" l="1"/>
  <c r="AH95" i="1"/>
  <c r="AF95" i="1"/>
  <c r="AC95" i="1"/>
  <c r="AJ94" i="1"/>
  <c r="AH94" i="1"/>
  <c r="AF94" i="1"/>
  <c r="AC94" i="1"/>
  <c r="AD94" i="1" s="1"/>
  <c r="AJ93" i="1"/>
  <c r="AH93" i="1"/>
  <c r="AF93" i="1"/>
  <c r="AC93" i="1"/>
  <c r="AJ92" i="1"/>
  <c r="AH92" i="1"/>
  <c r="AF92" i="1"/>
  <c r="AC92" i="1"/>
  <c r="AJ91" i="1"/>
  <c r="AH91" i="1"/>
  <c r="AF91" i="1"/>
  <c r="AC91" i="1"/>
  <c r="AJ90" i="1"/>
  <c r="AH90" i="1"/>
  <c r="AF90" i="1"/>
  <c r="AC90" i="1"/>
  <c r="AD90" i="1" s="1"/>
  <c r="AJ89" i="1"/>
  <c r="AH89" i="1"/>
  <c r="AF89" i="1"/>
  <c r="AC89" i="1"/>
  <c r="AJ88" i="1"/>
  <c r="AH88" i="1"/>
  <c r="AK88" i="1" s="1"/>
  <c r="AL88" i="1" s="1"/>
  <c r="AM88" i="1" s="1"/>
  <c r="AF88" i="1"/>
  <c r="AC88" i="1"/>
  <c r="AK90" i="1" l="1"/>
  <c r="AL90" i="1" s="1"/>
  <c r="AK92" i="1"/>
  <c r="AL92" i="1" s="1"/>
  <c r="AM92" i="1" s="1"/>
  <c r="AK89" i="1"/>
  <c r="AL89" i="1" s="1"/>
  <c r="AM89" i="1" s="1"/>
  <c r="AK94" i="1"/>
  <c r="AL94" i="1" s="1"/>
  <c r="AK91" i="1"/>
  <c r="AL91" i="1" s="1"/>
  <c r="AM91" i="1" s="1"/>
  <c r="AK93" i="1"/>
  <c r="AL93" i="1" s="1"/>
  <c r="AM93" i="1" s="1"/>
  <c r="AK95" i="1"/>
  <c r="AL95" i="1" s="1"/>
  <c r="AM95" i="1" s="1"/>
  <c r="AM90" i="1"/>
  <c r="AN90" i="1" s="1"/>
  <c r="AO90" i="1"/>
  <c r="AO94" i="1"/>
  <c r="AM94" i="1"/>
  <c r="AN94" i="1" s="1"/>
  <c r="AO88" i="1"/>
  <c r="AO92" i="1"/>
  <c r="AD91" i="1"/>
  <c r="AN91" i="1" s="1"/>
  <c r="AD95" i="1"/>
  <c r="AD88" i="1"/>
  <c r="AN88" i="1" s="1"/>
  <c r="AD92" i="1"/>
  <c r="AN92" i="1" s="1"/>
  <c r="AD89" i="1"/>
  <c r="AN89" i="1" s="1"/>
  <c r="AD93" i="1"/>
  <c r="AN93" i="1" s="1"/>
  <c r="AO89" i="1" l="1"/>
  <c r="AO95" i="1"/>
  <c r="AN95" i="1"/>
  <c r="AO93" i="1"/>
  <c r="AO91" i="1"/>
  <c r="AJ86" i="1"/>
  <c r="AH86" i="1"/>
  <c r="AK86" i="1" s="1"/>
  <c r="AL86" i="1" s="1"/>
  <c r="AM86" i="1" s="1"/>
  <c r="AF86" i="1"/>
  <c r="AC86" i="1"/>
  <c r="AO86" i="1" s="1"/>
  <c r="AJ85" i="1"/>
  <c r="AH85" i="1"/>
  <c r="AF85" i="1"/>
  <c r="AC85" i="1"/>
  <c r="AJ84" i="1"/>
  <c r="AH84" i="1"/>
  <c r="AF84" i="1"/>
  <c r="AC84" i="1"/>
  <c r="AJ83" i="1"/>
  <c r="AH83" i="1"/>
  <c r="AF83" i="1"/>
  <c r="AC83" i="1"/>
  <c r="AK85" i="1" l="1"/>
  <c r="AL85" i="1" s="1"/>
  <c r="AM85" i="1" s="1"/>
  <c r="AO85" i="1"/>
  <c r="AK83" i="1"/>
  <c r="AL83" i="1" s="1"/>
  <c r="AM83" i="1" s="1"/>
  <c r="AK84" i="1"/>
  <c r="AL84" i="1" s="1"/>
  <c r="AM84" i="1" s="1"/>
  <c r="AD86" i="1"/>
  <c r="AN86" i="1" s="1"/>
  <c r="AD83" i="1"/>
  <c r="AD84" i="1"/>
  <c r="AD85" i="1"/>
  <c r="AN85" i="1" s="1"/>
  <c r="AO84" i="1" l="1"/>
  <c r="AO83" i="1"/>
  <c r="AN84" i="1"/>
  <c r="AN83" i="1"/>
  <c r="AJ81" i="1"/>
  <c r="AH81" i="1"/>
  <c r="AK81" i="1" s="1"/>
  <c r="AL81" i="1" s="1"/>
  <c r="AM81" i="1" s="1"/>
  <c r="AF81" i="1"/>
  <c r="AC81" i="1"/>
  <c r="AO81" i="1" s="1"/>
  <c r="AJ80" i="1"/>
  <c r="AK80" i="1" s="1"/>
  <c r="AL80" i="1" s="1"/>
  <c r="AM80" i="1" s="1"/>
  <c r="AH80" i="1"/>
  <c r="AF80" i="1"/>
  <c r="AC80" i="1"/>
  <c r="AJ79" i="1"/>
  <c r="AH79" i="1"/>
  <c r="AF79" i="1"/>
  <c r="AC79" i="1"/>
  <c r="AJ78" i="1"/>
  <c r="AK78" i="1" s="1"/>
  <c r="AL78" i="1" s="1"/>
  <c r="AM78" i="1" s="1"/>
  <c r="AH78" i="1"/>
  <c r="AF78" i="1"/>
  <c r="AC78" i="1"/>
  <c r="AJ77" i="1"/>
  <c r="AH77" i="1"/>
  <c r="AK77" i="1" s="1"/>
  <c r="AL77" i="1" s="1"/>
  <c r="AM77" i="1" s="1"/>
  <c r="AF77" i="1"/>
  <c r="AC77" i="1"/>
  <c r="AO77" i="1" s="1"/>
  <c r="AJ76" i="1"/>
  <c r="AK76" i="1" s="1"/>
  <c r="AL76" i="1" s="1"/>
  <c r="AM76" i="1" s="1"/>
  <c r="AH76" i="1"/>
  <c r="AF76" i="1"/>
  <c r="AC76" i="1"/>
  <c r="AJ75" i="1"/>
  <c r="AH75" i="1"/>
  <c r="AF75" i="1"/>
  <c r="AC75" i="1"/>
  <c r="AJ74" i="1"/>
  <c r="AK74" i="1" s="1"/>
  <c r="AL74" i="1" s="1"/>
  <c r="AM74" i="1" s="1"/>
  <c r="AH74" i="1"/>
  <c r="AF74" i="1"/>
  <c r="AC74" i="1"/>
  <c r="AK75" i="1" l="1"/>
  <c r="AL75" i="1" s="1"/>
  <c r="AM75" i="1" s="1"/>
  <c r="AK79" i="1"/>
  <c r="AL79" i="1" s="1"/>
  <c r="AM79" i="1" s="1"/>
  <c r="AO80" i="1"/>
  <c r="AO74" i="1"/>
  <c r="AO76" i="1"/>
  <c r="AO78" i="1"/>
  <c r="AD74" i="1"/>
  <c r="AN74" i="1" s="1"/>
  <c r="AD78" i="1"/>
  <c r="AN78" i="1" s="1"/>
  <c r="AD75" i="1"/>
  <c r="AD79" i="1"/>
  <c r="AN79" i="1" s="1"/>
  <c r="AD76" i="1"/>
  <c r="AN76" i="1" s="1"/>
  <c r="AD80" i="1"/>
  <c r="AN80" i="1" s="1"/>
  <c r="AD77" i="1"/>
  <c r="AN77" i="1" s="1"/>
  <c r="AD81" i="1"/>
  <c r="AN81" i="1" s="1"/>
  <c r="AO75" i="1" l="1"/>
  <c r="AN75" i="1"/>
  <c r="AO79" i="1"/>
  <c r="AJ72" i="1"/>
  <c r="AH72" i="1"/>
  <c r="AF72" i="1"/>
  <c r="AC72" i="1"/>
  <c r="AJ71" i="1"/>
  <c r="AH71" i="1"/>
  <c r="AF71" i="1"/>
  <c r="AC71" i="1"/>
  <c r="AJ70" i="1"/>
  <c r="AH70" i="1"/>
  <c r="AF70" i="1"/>
  <c r="AC70" i="1"/>
  <c r="AJ69" i="1"/>
  <c r="AH69" i="1"/>
  <c r="AK69" i="1" s="1"/>
  <c r="AL69" i="1" s="1"/>
  <c r="AM69" i="1" s="1"/>
  <c r="AF69" i="1"/>
  <c r="AC69" i="1"/>
  <c r="AO69" i="1" s="1"/>
  <c r="AJ68" i="1"/>
  <c r="AH68" i="1"/>
  <c r="AF68" i="1"/>
  <c r="AC68" i="1"/>
  <c r="AO68" i="1" s="1"/>
  <c r="AJ67" i="1"/>
  <c r="AH67" i="1"/>
  <c r="AF67" i="1"/>
  <c r="AC67" i="1"/>
  <c r="AO67" i="1" s="1"/>
  <c r="AJ66" i="1"/>
  <c r="AH66" i="1"/>
  <c r="AF66" i="1"/>
  <c r="AC66" i="1"/>
  <c r="AD66" i="1" s="1"/>
  <c r="AJ65" i="1"/>
  <c r="AH65" i="1"/>
  <c r="AK65" i="1" s="1"/>
  <c r="AL65" i="1" s="1"/>
  <c r="AM65" i="1" s="1"/>
  <c r="AF65" i="1"/>
  <c r="AC65" i="1"/>
  <c r="AJ64" i="1"/>
  <c r="AH64" i="1"/>
  <c r="AF64" i="1"/>
  <c r="AC64" i="1"/>
  <c r="AO64" i="1" s="1"/>
  <c r="AO65" i="1" l="1"/>
  <c r="AK67" i="1"/>
  <c r="AL67" i="1" s="1"/>
  <c r="AM67" i="1" s="1"/>
  <c r="AK71" i="1"/>
  <c r="AL71" i="1" s="1"/>
  <c r="AM71" i="1" s="1"/>
  <c r="AK64" i="1"/>
  <c r="AL64" i="1" s="1"/>
  <c r="AM64" i="1" s="1"/>
  <c r="AK66" i="1"/>
  <c r="AL66" i="1" s="1"/>
  <c r="AM66" i="1" s="1"/>
  <c r="AN66" i="1" s="1"/>
  <c r="AK68" i="1"/>
  <c r="AL68" i="1" s="1"/>
  <c r="AM68" i="1" s="1"/>
  <c r="AK70" i="1"/>
  <c r="AL70" i="1" s="1"/>
  <c r="AM70" i="1" s="1"/>
  <c r="AK72" i="1"/>
  <c r="AL72" i="1" s="1"/>
  <c r="AM72" i="1" s="1"/>
  <c r="AD65" i="1"/>
  <c r="AN65" i="1" s="1"/>
  <c r="AD69" i="1"/>
  <c r="AN69" i="1" s="1"/>
  <c r="AD70" i="1"/>
  <c r="AD67" i="1"/>
  <c r="AD71" i="1"/>
  <c r="AD64" i="1"/>
  <c r="AN64" i="1" s="1"/>
  <c r="AD68" i="1"/>
  <c r="AD72" i="1"/>
  <c r="AO71" i="1" l="1"/>
  <c r="AO66" i="1"/>
  <c r="AN68" i="1"/>
  <c r="AO70" i="1"/>
  <c r="AN71" i="1"/>
  <c r="AN70" i="1"/>
  <c r="AN67" i="1"/>
  <c r="AN72" i="1"/>
  <c r="AO72" i="1"/>
  <c r="AJ62" i="1"/>
  <c r="AH62" i="1"/>
  <c r="AF62" i="1"/>
  <c r="AC62" i="1"/>
  <c r="AJ61" i="1"/>
  <c r="AH61" i="1"/>
  <c r="AF61" i="1"/>
  <c r="AC61" i="1"/>
  <c r="AD61" i="1" s="1"/>
  <c r="AJ60" i="1"/>
  <c r="AH60" i="1"/>
  <c r="AF60" i="1"/>
  <c r="AC60" i="1"/>
  <c r="AJ59" i="1"/>
  <c r="AH59" i="1"/>
  <c r="AK59" i="1" s="1"/>
  <c r="AL59" i="1" s="1"/>
  <c r="AM59" i="1" s="1"/>
  <c r="AF59" i="1"/>
  <c r="AC59" i="1"/>
  <c r="AJ58" i="1"/>
  <c r="AH58" i="1"/>
  <c r="AF58" i="1"/>
  <c r="AC58" i="1"/>
  <c r="AJ57" i="1"/>
  <c r="AH57" i="1"/>
  <c r="AK57" i="1" s="1"/>
  <c r="AL57" i="1" s="1"/>
  <c r="AF57" i="1"/>
  <c r="AC57" i="1"/>
  <c r="AD57" i="1" s="1"/>
  <c r="AJ56" i="1"/>
  <c r="AH56" i="1"/>
  <c r="AF56" i="1"/>
  <c r="AC56" i="1"/>
  <c r="AK56" i="1" l="1"/>
  <c r="AL56" i="1" s="1"/>
  <c r="AM56" i="1" s="1"/>
  <c r="AK60" i="1"/>
  <c r="AL60" i="1" s="1"/>
  <c r="AM60" i="1" s="1"/>
  <c r="AO59" i="1"/>
  <c r="AK62" i="1"/>
  <c r="AL62" i="1" s="1"/>
  <c r="AM62" i="1" s="1"/>
  <c r="AK61" i="1"/>
  <c r="AL61" i="1" s="1"/>
  <c r="AK58" i="1"/>
  <c r="AL58" i="1" s="1"/>
  <c r="AM58" i="1" s="1"/>
  <c r="AO62" i="1"/>
  <c r="AM57" i="1"/>
  <c r="AN57" i="1" s="1"/>
  <c r="AO57" i="1"/>
  <c r="AO56" i="1"/>
  <c r="AM61" i="1"/>
  <c r="AN61" i="1" s="1"/>
  <c r="AO61" i="1"/>
  <c r="AO60" i="1"/>
  <c r="AD59" i="1"/>
  <c r="AN59" i="1" s="1"/>
  <c r="AD56" i="1"/>
  <c r="AN56" i="1" s="1"/>
  <c r="AD60" i="1"/>
  <c r="AN60" i="1" s="1"/>
  <c r="AD58" i="1"/>
  <c r="AD62" i="1"/>
  <c r="AN62" i="1" s="1"/>
  <c r="AN58" i="1" l="1"/>
  <c r="AO58" i="1"/>
  <c r="AJ54" i="1"/>
  <c r="AH54" i="1"/>
  <c r="AF54" i="1"/>
  <c r="AC54" i="1"/>
  <c r="AJ53" i="1"/>
  <c r="AH53" i="1"/>
  <c r="AF53" i="1"/>
  <c r="AC53" i="1"/>
  <c r="AJ52" i="1"/>
  <c r="AH52" i="1"/>
  <c r="AF52" i="1"/>
  <c r="AC52" i="1"/>
  <c r="AD52" i="1" s="1"/>
  <c r="AJ51" i="1"/>
  <c r="AH51" i="1"/>
  <c r="AF51" i="1"/>
  <c r="AC51" i="1"/>
  <c r="AJ50" i="1"/>
  <c r="AH50" i="1"/>
  <c r="AF50" i="1"/>
  <c r="AC50" i="1"/>
  <c r="AJ49" i="1"/>
  <c r="AH49" i="1"/>
  <c r="AF49" i="1"/>
  <c r="AC49" i="1"/>
  <c r="AJ48" i="1"/>
  <c r="AH48" i="1"/>
  <c r="AF48" i="1"/>
  <c r="AC48" i="1"/>
  <c r="AO48" i="1" s="1"/>
  <c r="AJ47" i="1"/>
  <c r="AH47" i="1"/>
  <c r="AF47" i="1"/>
  <c r="AC47" i="1"/>
  <c r="AJ46" i="1"/>
  <c r="AH46" i="1"/>
  <c r="AF46" i="1"/>
  <c r="AC46" i="1"/>
  <c r="AJ45" i="1"/>
  <c r="AH45" i="1"/>
  <c r="AF45" i="1"/>
  <c r="AC45" i="1"/>
  <c r="AO45" i="1" s="1"/>
  <c r="AK45" i="1" l="1"/>
  <c r="AL45" i="1" s="1"/>
  <c r="AM45" i="1" s="1"/>
  <c r="AK49" i="1"/>
  <c r="AL49" i="1" s="1"/>
  <c r="AM49" i="1" s="1"/>
  <c r="AK53" i="1"/>
  <c r="AL53" i="1" s="1"/>
  <c r="AM53" i="1" s="1"/>
  <c r="AK46" i="1"/>
  <c r="AL46" i="1" s="1"/>
  <c r="AM46" i="1" s="1"/>
  <c r="AK50" i="1"/>
  <c r="AL50" i="1" s="1"/>
  <c r="AM50" i="1" s="1"/>
  <c r="AK52" i="1"/>
  <c r="AL52" i="1" s="1"/>
  <c r="AM52" i="1" s="1"/>
  <c r="AK54" i="1"/>
  <c r="AL54" i="1" s="1"/>
  <c r="AM54" i="1" s="1"/>
  <c r="AK47" i="1"/>
  <c r="AL47" i="1" s="1"/>
  <c r="AM47" i="1" s="1"/>
  <c r="AK51" i="1"/>
  <c r="AL51" i="1" s="1"/>
  <c r="AM51" i="1" s="1"/>
  <c r="AN52" i="1"/>
  <c r="AO46" i="1"/>
  <c r="AK48" i="1"/>
  <c r="AL48" i="1" s="1"/>
  <c r="AM48" i="1" s="1"/>
  <c r="AD48" i="1"/>
  <c r="AD47" i="1"/>
  <c r="AD51" i="1"/>
  <c r="AO52" i="1"/>
  <c r="AD45" i="1"/>
  <c r="AN45" i="1" s="1"/>
  <c r="AD49" i="1"/>
  <c r="AN49" i="1" s="1"/>
  <c r="AD53" i="1"/>
  <c r="AN53" i="1" s="1"/>
  <c r="AD46" i="1"/>
  <c r="AN46" i="1" s="1"/>
  <c r="AD50" i="1"/>
  <c r="AD54" i="1"/>
  <c r="AO50" i="1" l="1"/>
  <c r="AN54" i="1"/>
  <c r="AO54" i="1"/>
  <c r="AN50" i="1"/>
  <c r="AN48" i="1"/>
  <c r="AO53" i="1"/>
  <c r="AO49" i="1"/>
  <c r="AO47" i="1"/>
  <c r="AO51" i="1"/>
  <c r="AN51" i="1"/>
  <c r="AN47" i="1"/>
  <c r="AJ43" i="1"/>
  <c r="AH43" i="1"/>
  <c r="AK43" i="1" s="1"/>
  <c r="AL43" i="1" s="1"/>
  <c r="AM43" i="1" s="1"/>
  <c r="AF43" i="1"/>
  <c r="AC43" i="1"/>
  <c r="AO43" i="1" s="1"/>
  <c r="AJ42" i="1"/>
  <c r="AH42" i="1"/>
  <c r="AF42" i="1"/>
  <c r="AC42" i="1"/>
  <c r="AD42" i="1" s="1"/>
  <c r="AJ41" i="1"/>
  <c r="AH41" i="1"/>
  <c r="AK41" i="1" s="1"/>
  <c r="AL41" i="1" s="1"/>
  <c r="AM41" i="1" s="1"/>
  <c r="AF41" i="1"/>
  <c r="AC41" i="1"/>
  <c r="AJ40" i="1"/>
  <c r="AK40" i="1" s="1"/>
  <c r="AL40" i="1" s="1"/>
  <c r="AM40" i="1" s="1"/>
  <c r="AH40" i="1"/>
  <c r="AF40" i="1"/>
  <c r="AC40" i="1"/>
  <c r="AJ39" i="1"/>
  <c r="AH39" i="1"/>
  <c r="AK39" i="1" s="1"/>
  <c r="AL39" i="1" s="1"/>
  <c r="AM39" i="1" s="1"/>
  <c r="AF39" i="1"/>
  <c r="AC39" i="1"/>
  <c r="AJ38" i="1"/>
  <c r="AH38" i="1"/>
  <c r="AF38" i="1"/>
  <c r="AC38" i="1"/>
  <c r="AD38" i="1" s="1"/>
  <c r="AJ37" i="1"/>
  <c r="AH37" i="1"/>
  <c r="AK37" i="1" s="1"/>
  <c r="AL37" i="1" s="1"/>
  <c r="AM37" i="1" s="1"/>
  <c r="AF37" i="1"/>
  <c r="AC37" i="1"/>
  <c r="AJ36" i="1"/>
  <c r="AH36" i="1"/>
  <c r="AF36" i="1"/>
  <c r="AC36" i="1"/>
  <c r="AJ35" i="1"/>
  <c r="AH35" i="1"/>
  <c r="AF35" i="1"/>
  <c r="AC35" i="1"/>
  <c r="AJ34" i="1"/>
  <c r="AH34" i="1"/>
  <c r="AF34" i="1"/>
  <c r="AC34" i="1"/>
  <c r="AD34" i="1" s="1"/>
  <c r="AO40" i="1" l="1"/>
  <c r="AK34" i="1"/>
  <c r="AL34" i="1" s="1"/>
  <c r="AK36" i="1"/>
  <c r="AL36" i="1" s="1"/>
  <c r="AM36" i="1" s="1"/>
  <c r="AK38" i="1"/>
  <c r="AL38" i="1" s="1"/>
  <c r="AO38" i="1" s="1"/>
  <c r="AO36" i="1"/>
  <c r="AK35" i="1"/>
  <c r="AL35" i="1" s="1"/>
  <c r="AM35" i="1" s="1"/>
  <c r="AK42" i="1"/>
  <c r="AL42" i="1" s="1"/>
  <c r="AM42" i="1" s="1"/>
  <c r="AN42" i="1" s="1"/>
  <c r="AM38" i="1"/>
  <c r="AN38" i="1" s="1"/>
  <c r="AO37" i="1"/>
  <c r="AO39" i="1"/>
  <c r="AO34" i="1"/>
  <c r="AM34" i="1"/>
  <c r="AN34" i="1" s="1"/>
  <c r="AO41" i="1"/>
  <c r="AD36" i="1"/>
  <c r="AN36" i="1" s="1"/>
  <c r="AD40" i="1"/>
  <c r="AN40" i="1" s="1"/>
  <c r="AD37" i="1"/>
  <c r="AN37" i="1" s="1"/>
  <c r="AD41" i="1"/>
  <c r="AN41" i="1" s="1"/>
  <c r="AD35" i="1"/>
  <c r="AD39" i="1"/>
  <c r="AN39" i="1" s="1"/>
  <c r="AD43" i="1"/>
  <c r="AN43" i="1" s="1"/>
  <c r="AO42" i="1" l="1"/>
  <c r="AN35" i="1"/>
  <c r="AO35" i="1"/>
  <c r="AJ32" i="1"/>
  <c r="AH32" i="1"/>
  <c r="AF32" i="1"/>
  <c r="AC32" i="1"/>
  <c r="AJ31" i="1"/>
  <c r="AH31" i="1"/>
  <c r="AK31" i="1" s="1"/>
  <c r="AL31" i="1" s="1"/>
  <c r="AF31" i="1"/>
  <c r="AC31" i="1"/>
  <c r="AD31" i="1" s="1"/>
  <c r="AJ30" i="1"/>
  <c r="AH30" i="1"/>
  <c r="AF30" i="1"/>
  <c r="AC30" i="1"/>
  <c r="AJ29" i="1"/>
  <c r="AH29" i="1"/>
  <c r="AK29" i="1" s="1"/>
  <c r="AL29" i="1" s="1"/>
  <c r="AM29" i="1" s="1"/>
  <c r="AF29" i="1"/>
  <c r="AC29" i="1"/>
  <c r="AD29" i="1" s="1"/>
  <c r="AK30" i="1" l="1"/>
  <c r="AL30" i="1" s="1"/>
  <c r="AM30" i="1" s="1"/>
  <c r="AK32" i="1"/>
  <c r="AL32" i="1" s="1"/>
  <c r="AM32" i="1" s="1"/>
  <c r="AO32" i="1"/>
  <c r="AM31" i="1"/>
  <c r="AN31" i="1" s="1"/>
  <c r="AO31" i="1"/>
  <c r="AN29" i="1"/>
  <c r="AO29" i="1"/>
  <c r="AD30" i="1"/>
  <c r="AN30" i="1" s="1"/>
  <c r="AD32" i="1"/>
  <c r="AN32" i="1" s="1"/>
  <c r="AO30" i="1" l="1"/>
  <c r="AJ27" i="1"/>
  <c r="AH27" i="1"/>
  <c r="AK27" i="1" s="1"/>
  <c r="AL27" i="1" s="1"/>
  <c r="AM27" i="1" s="1"/>
  <c r="AF27" i="1"/>
  <c r="AC27" i="1"/>
  <c r="AJ26" i="1"/>
  <c r="AH26" i="1"/>
  <c r="AK26" i="1" s="1"/>
  <c r="AL26" i="1" s="1"/>
  <c r="AF26" i="1"/>
  <c r="AC26" i="1"/>
  <c r="AD26" i="1" s="1"/>
  <c r="AJ25" i="1"/>
  <c r="AH25" i="1"/>
  <c r="AK25" i="1" s="1"/>
  <c r="AL25" i="1" s="1"/>
  <c r="AM25" i="1" s="1"/>
  <c r="AF25" i="1"/>
  <c r="AC25" i="1"/>
  <c r="AJ24" i="1"/>
  <c r="AH24" i="1"/>
  <c r="AK24" i="1" s="1"/>
  <c r="AL24" i="1" s="1"/>
  <c r="AM24" i="1" s="1"/>
  <c r="AF24" i="1"/>
  <c r="AC24" i="1"/>
  <c r="AJ23" i="1"/>
  <c r="AH23" i="1"/>
  <c r="AF23" i="1"/>
  <c r="AC23" i="1"/>
  <c r="AO27" i="1" l="1"/>
  <c r="AK23" i="1"/>
  <c r="AL23" i="1" s="1"/>
  <c r="AM23" i="1" s="1"/>
  <c r="AO24" i="1"/>
  <c r="AO23" i="1"/>
  <c r="AO26" i="1"/>
  <c r="AM26" i="1"/>
  <c r="AN26" i="1" s="1"/>
  <c r="AO25" i="1"/>
  <c r="AD24" i="1"/>
  <c r="AN24" i="1" s="1"/>
  <c r="AD23" i="1"/>
  <c r="AN23" i="1" s="1"/>
  <c r="AD25" i="1"/>
  <c r="AN25" i="1" s="1"/>
  <c r="AD27" i="1"/>
  <c r="AN27" i="1" s="1"/>
  <c r="AC17" i="1" l="1"/>
  <c r="AJ18" i="1" l="1"/>
  <c r="AJ19" i="1"/>
  <c r="AJ20" i="1"/>
  <c r="AJ21" i="1"/>
  <c r="AH18" i="1"/>
  <c r="AH19" i="1"/>
  <c r="AH20" i="1"/>
  <c r="AH21" i="1"/>
  <c r="AF18" i="1" l="1"/>
  <c r="AF19" i="1"/>
  <c r="AF20" i="1"/>
  <c r="AF21" i="1"/>
  <c r="AJ17" i="1"/>
  <c r="AH17" i="1"/>
  <c r="AF17" i="1"/>
  <c r="AD17" i="1"/>
  <c r="AK21" i="1" l="1"/>
  <c r="AK20" i="1"/>
  <c r="AK19" i="1"/>
  <c r="AK18" i="1"/>
  <c r="AL18" i="1" s="1"/>
  <c r="AK17" i="1"/>
  <c r="AL17" i="1" s="1"/>
  <c r="AM17" i="1" s="1"/>
  <c r="AO17" i="1" l="1"/>
  <c r="AN17" i="1"/>
  <c r="AL21" i="1" l="1"/>
  <c r="AC21" i="1"/>
  <c r="AD21" i="1" s="1"/>
  <c r="AL20" i="1"/>
  <c r="AM20" i="1" s="1"/>
  <c r="AC20" i="1"/>
  <c r="AD20" i="1" s="1"/>
  <c r="AL19" i="1"/>
  <c r="AC19" i="1"/>
  <c r="AD19" i="1" s="1"/>
  <c r="AC18" i="1"/>
  <c r="AD18" i="1" s="1"/>
  <c r="AN20" i="1" l="1"/>
  <c r="AO20" i="1"/>
  <c r="AO19" i="1"/>
  <c r="AM19" i="1"/>
  <c r="AN19" i="1" s="1"/>
  <c r="AO18" i="1"/>
  <c r="AM18" i="1"/>
  <c r="AN18" i="1" s="1"/>
  <c r="AO21" i="1"/>
  <c r="AM21" i="1"/>
  <c r="AN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Lourdes Maria Acuña Acuña</author>
    <author>jzarate</author>
    <author>Tania Barrera Rodriguez</author>
    <author/>
    <author>OSCAR GALLO</author>
  </authors>
  <commentList>
    <comment ref="A13" authorId="0" shapeId="0" xr:uid="{00000000-0006-0000-0000-000001000000}">
      <text>
        <r>
          <rPr>
            <sz val="9"/>
            <color indexed="81"/>
            <rFont val="Tahoma"/>
            <family val="2"/>
          </rPr>
          <t xml:space="preserve">ID: escriba el consecutivo del activo de información iniciando con las letras AI
Posterior la Primera Letra que identifica el tipo de Proceso de acuerdo a lo siguiente:
E:Estrátegico
M:Misional
A:Apoyo
EC:Evaluación y Control
Luego para asociarlo al  proceso de acuerdo como se identifica en el SGI
Direccionamiento Estratégico: 01
Gestión Integral de Riesgo: 02
Captura de Información: 03
Integración de Información: 04
Disposición de Información: 05
Gestión de Talento Humano: 06
Gestión de Servicios Administrativos: 07
Gestión Documental: 08
Gestión Financiera: 09
Gestión Jurídica: 10
Gestión Contractual: 11
Gestión de Comunicaciones: 12
Provisión y Soporte de Servicios TI: 13
Medición,Análisis y Mejora: 14
Control Disciplinario INterno: 15
Para Finalizar indicar un número consecutivo.
Ej: AIE0101
</t>
        </r>
      </text>
    </comment>
    <comment ref="B13" authorId="0" shapeId="0" xr:uid="{00000000-0006-0000-0000-000002000000}">
      <text>
        <r>
          <rPr>
            <b/>
            <sz val="9"/>
            <color indexed="81"/>
            <rFont val="Tahoma"/>
            <family val="2"/>
          </rPr>
          <t xml:space="preserve">Tipo de Proceso: </t>
        </r>
        <r>
          <rPr>
            <sz val="9"/>
            <color indexed="81"/>
            <rFont val="Tahoma"/>
            <family val="2"/>
          </rPr>
          <t xml:space="preserve">Seleccione el tipo de proceso al que corresponde el registro.
</t>
        </r>
      </text>
    </comment>
    <comment ref="C13" authorId="1" shapeId="0" xr:uid="{00000000-0006-0000-0000-000003000000}">
      <text>
        <r>
          <rPr>
            <b/>
            <sz val="9"/>
            <color rgb="FF000000"/>
            <rFont val="Tahoma"/>
            <family val="2"/>
          </rPr>
          <t>Proceso</t>
        </r>
        <r>
          <rPr>
            <sz val="9"/>
            <color rgb="FF000000"/>
            <rFont val="Tahoma"/>
            <family val="2"/>
          </rPr>
          <t xml:space="preserve">
Seleccione el proceso al que esta asociado el activo de información</t>
        </r>
      </text>
    </comment>
    <comment ref="W13" authorId="2" shapeId="0" xr:uid="{00000000-0006-0000-0000-000004000000}">
      <text>
        <r>
          <rPr>
            <b/>
            <sz val="9"/>
            <color indexed="8"/>
            <rFont val="Tahoma"/>
            <family val="2"/>
          </rPr>
          <t>Objeto legítimo de la excepción:</t>
        </r>
        <r>
          <rPr>
            <sz val="9"/>
            <color indexed="8"/>
            <rFont val="Tahoma"/>
            <family val="2"/>
          </rPr>
          <t xml:space="preserve">
La identificación de la excepción que, dentro de las previstas en los artículos 18 y 19 de la Ley 1712 de 2014, cobija la calificación de información reservada o clasificada.
</t>
        </r>
      </text>
    </comment>
    <comment ref="X13" authorId="2" shapeId="0" xr:uid="{00000000-0006-0000-0000-000005000000}">
      <text>
        <r>
          <rPr>
            <b/>
            <sz val="9"/>
            <color indexed="8"/>
            <rFont val="Tahoma"/>
            <family val="2"/>
          </rPr>
          <t>Fundamento constitucional o legal:</t>
        </r>
        <r>
          <rPr>
            <sz val="9"/>
            <color indexed="8"/>
            <rFont val="Tahoma"/>
            <family val="2"/>
          </rPr>
          <t xml:space="preserve">
Indicar el fundamento constitucional o legal que justifican la clasificación o la reserva, señalando expresamente la norma, artículo, inciso o párrafo que la ampara.</t>
        </r>
      </text>
    </comment>
    <comment ref="Y13" authorId="2" shapeId="0" xr:uid="{00000000-0006-0000-0000-000006000000}">
      <text>
        <r>
          <rPr>
            <b/>
            <sz val="9"/>
            <color indexed="8"/>
            <rFont val="Tahoma"/>
            <family val="2"/>
          </rPr>
          <t>Fundamento jurídico de la excepción:</t>
        </r>
        <r>
          <rPr>
            <sz val="9"/>
            <color indexed="8"/>
            <rFont val="Tahoma"/>
            <family val="2"/>
          </rPr>
          <t xml:space="preserve">
Mención de la norma jurídica que sirve como fundamento jurídico para la clasificación o reserva de la información.
</t>
        </r>
      </text>
    </comment>
    <comment ref="Z13" authorId="2" shapeId="0" xr:uid="{00000000-0006-0000-0000-000007000000}">
      <text>
        <r>
          <rPr>
            <b/>
            <sz val="9"/>
            <color indexed="8"/>
            <rFont val="Tahoma"/>
            <family val="2"/>
          </rPr>
          <t>Excepción total o parcial:</t>
        </r>
        <r>
          <rPr>
            <sz val="9"/>
            <color indexed="8"/>
            <rFont val="Tahoma"/>
            <family val="2"/>
          </rPr>
          <t xml:space="preserve">
Según sea integral o parcial la calificación, las partes o secciones clasificadas o reservadas.
Indicar si la totalidad del activo de información es clasificado o reservado o si solo una parte corresponde a esta calificación.
</t>
        </r>
      </text>
    </comment>
    <comment ref="AA13" authorId="2" shapeId="0" xr:uid="{00000000-0006-0000-0000-000008000000}">
      <text>
        <r>
          <rPr>
            <b/>
            <sz val="9"/>
            <color indexed="8"/>
            <rFont val="Tahoma"/>
            <family val="2"/>
          </rPr>
          <t>Fecha de la calificación:</t>
        </r>
        <r>
          <rPr>
            <sz val="9"/>
            <color indexed="8"/>
            <rFont val="Tahoma"/>
            <family val="2"/>
          </rPr>
          <t xml:space="preserve">
Es la fecha de la calificación de la información como reservada o clasificada.</t>
        </r>
      </text>
    </comment>
    <comment ref="AB13" authorId="2" shapeId="0" xr:uid="{00000000-0006-0000-0000-000009000000}">
      <text>
        <r>
          <rPr>
            <b/>
            <sz val="9"/>
            <color rgb="FF000000"/>
            <rFont val="Tahoma"/>
            <family val="2"/>
          </rPr>
          <t>Plazo de la clasificación o reserva.</t>
        </r>
        <r>
          <rPr>
            <sz val="9"/>
            <color rgb="FF000000"/>
            <rFont val="Tahoma"/>
            <family val="2"/>
          </rPr>
          <t xml:space="preserve">
El tiempo que cobija la clasificación o reserva.
La clasificación es ilimitada en años, la reserva solo puede durar como máximo por 15 años desde la creación del document</t>
        </r>
      </text>
    </comment>
    <comment ref="AC13" authorId="0" shapeId="0" xr:uid="{00000000-0006-0000-0000-00000A000000}">
      <text>
        <r>
          <rPr>
            <b/>
            <sz val="9"/>
            <color indexed="81"/>
            <rFont val="Tahoma"/>
            <family val="2"/>
          </rPr>
          <t>Confidencialidad:</t>
        </r>
        <r>
          <rPr>
            <sz val="9"/>
            <color indexed="81"/>
            <rFont val="Tahoma"/>
            <family val="2"/>
          </rPr>
          <t xml:space="preserve"> propiedad de la información que la hace no disponible, es decir divulgada a individuos, entidades o procesos no autorizados.
El impacto que tendría para la entidad la pérdida de confidencialidad de la información del activo identificado, teniendo en cuenta las siguientes opciones:
Alta: el conocimiento o divulgación no autorizada de este activo de información impacta negativamente a toda la entidad. 
Media: el conocimiento o divulgación no autorizada de este activo de información impacta negativamente a algunos procesos de la entidad. 
Baja: el conocimiento o divulgación no autorizada de este activo de información no tiene ningún impacto negativo en el proceso</t>
        </r>
        <r>
          <rPr>
            <b/>
            <sz val="9"/>
            <color indexed="81"/>
            <rFont val="Tahoma"/>
            <family val="2"/>
          </rPr>
          <t xml:space="preserve">
</t>
        </r>
      </text>
    </comment>
    <comment ref="AE13" authorId="0" shapeId="0" xr:uid="{00000000-0006-0000-0000-00000B000000}">
      <text>
        <r>
          <rPr>
            <b/>
            <sz val="9"/>
            <color indexed="81"/>
            <rFont val="Tahoma"/>
            <family val="2"/>
          </rPr>
          <t>Integridad:</t>
        </r>
        <r>
          <rPr>
            <sz val="9"/>
            <color indexed="81"/>
            <rFont val="Tahoma"/>
            <family val="2"/>
          </rPr>
          <t xml:space="preserve"> propiedad de exactitud y completitud de la información de la Unidad.
El impacto que tendría para la entidad la pérdida de integridad de la información del activo identificado, teniendo en cuenta las siguientes opciones :
Alta: información cuya pérdida de exactitud y completitud puede conllevar un impacto negativo de índole legal o económico, retrasar sus funciones, o generar pérdidas de imagen severas de la entidad.
Media: información cuya pérdida de exactitud y completitud puede conllevar un impacto negativo de índole legal o económico, retrasar sus funciones, o generar pérdida de imagen moderado a funcionarios de la entidad.
Baja: información cuya pérdida de exactitud y completitud conlleva un impacto no significativo para la entidad</t>
        </r>
      </text>
    </comment>
    <comment ref="AG13" authorId="0" shapeId="0" xr:uid="{00000000-0006-0000-0000-00000C000000}">
      <text>
        <r>
          <rPr>
            <b/>
            <sz val="9"/>
            <color indexed="81"/>
            <rFont val="Tahoma"/>
            <family val="2"/>
          </rPr>
          <t xml:space="preserve">Disponibilidad: </t>
        </r>
        <r>
          <rPr>
            <sz val="9"/>
            <color indexed="81"/>
            <rFont val="Tahoma"/>
            <family val="2"/>
          </rPr>
          <t>propiedad de  la información de ser accesible y utilizable a demanda por la entidad o la ciudadanía.
El impacto que tendría para la entidad la pérdida de disponibilidad de la información del activo identificado, teniendo en cuenta las siguientes opciones :
Alta: la no disponibilidad de la información puede conllevar un impacto negativo de índole legal o económico, retrasar sus funciones, o generar pérdidas de imagen severas a la entidad.
Media: la no disponibilidad de la información puede conllevar un impacto negativo de índole legal o económico, retrasar sus funciones, o generar pérdida de imagen moderado a la entidad.
Baja: la no disponibilidad de la información puede afectar la operación normal de la entidad o entes externos, pero no conlleva implicaciones legales, económicas o de pérdida de imagen.</t>
        </r>
      </text>
    </comment>
    <comment ref="AO13" authorId="0" shapeId="0" xr:uid="{00000000-0006-0000-0000-00000D000000}">
      <text>
        <r>
          <rPr>
            <b/>
            <sz val="9"/>
            <color indexed="81"/>
            <rFont val="Tahoma"/>
            <family val="2"/>
          </rPr>
          <t xml:space="preserve">Importancia del activo: </t>
        </r>
        <r>
          <rPr>
            <sz val="9"/>
            <color indexed="81"/>
            <rFont val="Tahoma"/>
            <family val="2"/>
          </rPr>
          <t>campo automatico no diligenciar.este campo se calcula automáticamente, de acuerdo con los criterios seleccionados en la Confidencialidad, Integridad y Disponibilidad
Concepto tomado de Guía para la orientación de la GRSD</t>
        </r>
      </text>
    </comment>
    <comment ref="D14" authorId="0" shapeId="0" xr:uid="{00000000-0006-0000-0000-00000E000000}">
      <text>
        <r>
          <rPr>
            <b/>
            <sz val="9"/>
            <color indexed="81"/>
            <rFont val="Tahoma"/>
            <family val="2"/>
          </rPr>
          <t xml:space="preserve">Serie Documental:
</t>
        </r>
        <r>
          <rPr>
            <sz val="9"/>
            <color indexed="81"/>
            <rFont val="Tahoma"/>
            <family val="2"/>
          </rPr>
          <t xml:space="preserve">Registrar el nombre asignado en la tabla de retención documental para la serie .
En caso de no contar con una clasificación documental, en este campo se registra la expresión “sin establecer”.
</t>
        </r>
      </text>
    </comment>
    <comment ref="E14" authorId="3" shapeId="0" xr:uid="{00000000-0006-0000-0000-00000F000000}">
      <text>
        <r>
          <rPr>
            <b/>
            <sz val="9"/>
            <color rgb="FF000000"/>
            <rFont val="Tahoma"/>
            <family val="2"/>
          </rPr>
          <t xml:space="preserve">Activo de información:
</t>
        </r>
        <r>
          <rPr>
            <sz val="9"/>
            <color rgb="FF000000"/>
            <rFont val="Tahoma"/>
            <family val="2"/>
          </rPr>
          <t>Es todo lo que representa valor para la entidad (</t>
        </r>
        <r>
          <rPr>
            <b/>
            <i/>
            <sz val="9"/>
            <color rgb="FF000000"/>
            <rFont val="Tahoma"/>
            <family val="2"/>
          </rPr>
          <t>información de valor que produce, recolecta y gestiona cada proceso de la unidad.</t>
        </r>
        <r>
          <rPr>
            <sz val="9"/>
            <color rgb="FF000000"/>
            <rFont val="Tahoma"/>
            <family val="2"/>
          </rPr>
          <t xml:space="preserve">)y por lo tanto se debe proteger de los riesgos a los que estos puedan estar expuestos, 
Considere las siguientes premisas para su identificación:
1. El activo de información puede llamarse como la serie o la subserie documental o podría identificarse con un nombre diferente.
2. El activo de información tipo información puede ser física, digital o electrónica o tener 2 o 3 conbinaciones (física, digital / física , digital y electrónica)
3. Teniendo en cuenta la premisa anterior, todos los activos tipo información </t>
        </r>
        <r>
          <rPr>
            <b/>
            <sz val="9"/>
            <color rgb="FF000000"/>
            <rFont val="Tahoma"/>
            <family val="2"/>
          </rPr>
          <t>deberían</t>
        </r>
        <r>
          <rPr>
            <sz val="9"/>
            <color rgb="FF000000"/>
            <rFont val="Tahoma"/>
            <family val="2"/>
          </rPr>
          <t xml:space="preserve"> estar asociados a una serie / subserie en las TRD de cada proceso.
4. Si el activo de información no está asociado a las TRD, debe identificar el mismo y en la columna de caracterización documental escribir "Sin Establecer".
5. No debe identificar cada registro de las TRD como un activo de información. Esto no genera valor para el proceso.
</t>
        </r>
      </text>
    </comment>
    <comment ref="F14" authorId="3" shapeId="0" xr:uid="{00000000-0006-0000-0000-000010000000}">
      <text>
        <r>
          <rPr>
            <b/>
            <sz val="9"/>
            <color rgb="FF000000"/>
            <rFont val="Tahoma"/>
            <family val="2"/>
          </rPr>
          <t>Definición del registro o documento de archivo</t>
        </r>
        <r>
          <rPr>
            <sz val="9"/>
            <color rgb="FF000000"/>
            <rFont val="Tahoma"/>
            <family val="2"/>
          </rPr>
          <t>:
Realizar la descripción general del activo de información, especificando la información que contiene.</t>
        </r>
      </text>
    </comment>
    <comment ref="G14" authorId="3" shapeId="0" xr:uid="{00000000-0006-0000-0000-000011000000}">
      <text>
        <r>
          <rPr>
            <b/>
            <sz val="9"/>
            <color rgb="FF000000"/>
            <rFont val="Tahoma"/>
            <family val="2"/>
          </rPr>
          <t>Idioma:</t>
        </r>
        <r>
          <rPr>
            <sz val="9"/>
            <color rgb="FF000000"/>
            <rFont val="Tahoma"/>
            <family val="2"/>
          </rPr>
          <t xml:space="preserve">
Establecer el idioma, lengua o dialecto en que se encuentra la información consignada en el activo de información.</t>
        </r>
      </text>
    </comment>
    <comment ref="H14" authorId="3" shapeId="0" xr:uid="{00000000-0006-0000-0000-000012000000}">
      <text>
        <r>
          <rPr>
            <b/>
            <sz val="9"/>
            <color rgb="FF000000"/>
            <rFont val="Tahoma"/>
            <family val="2"/>
          </rPr>
          <t>Análogo:</t>
        </r>
        <r>
          <rPr>
            <sz val="9"/>
            <color rgb="FF000000"/>
            <rFont val="Tahoma"/>
            <family val="2"/>
          </rPr>
          <t xml:space="preserve">
Marcar con una “X” si el activo de información se encuentra elaborado en soporte papel y cinta (video, casete, película, microfilm, entre otros).</t>
        </r>
      </text>
    </comment>
    <comment ref="I14" authorId="3" shapeId="0" xr:uid="{00000000-0006-0000-0000-000013000000}">
      <text>
        <r>
          <rPr>
            <b/>
            <sz val="9"/>
            <color rgb="FF000000"/>
            <rFont val="Tahoma"/>
            <family val="2"/>
          </rPr>
          <t>Digital:</t>
        </r>
        <r>
          <rPr>
            <sz val="9"/>
            <color rgb="FF000000"/>
            <rFont val="Tahoma"/>
            <family val="2"/>
          </rPr>
          <t xml:space="preserve">
Marcar con una “X” en caso que el activo de información  haya sido digitalizado  o haya sufrido un proceso de conversión de una señal o soporte analógico a una representación digital (Acuerdo 027 de 2006 de Archivo General de la Nación).
Si el activo de información  se digitaliza y el activo de información  en papel se conserva, se deben marcar con X las dos opciones: Análogo y Digital.</t>
        </r>
      </text>
    </comment>
    <comment ref="J14" authorId="3" shapeId="0" xr:uid="{00000000-0006-0000-0000-000014000000}">
      <text>
        <r>
          <rPr>
            <b/>
            <sz val="9"/>
            <color rgb="FF000000"/>
            <rFont val="Tahoma"/>
            <family val="2"/>
          </rPr>
          <t>Electrónico:</t>
        </r>
        <r>
          <rPr>
            <sz val="9"/>
            <color rgb="FF000000"/>
            <rFont val="Tahoma"/>
            <family val="2"/>
          </rPr>
          <t xml:space="preserve">
Marcar con una “X” si el activo de información generado, recibido, almacenado, y /o comunicado se encuentra en medios electrónicos, y permanece en estos medios durante su ciclo vital. (Acuerdo 027 de 2006 de Archivo General de la Nación). </t>
        </r>
      </text>
    </comment>
    <comment ref="K14" authorId="3" shapeId="0" xr:uid="{00000000-0006-0000-0000-000015000000}">
      <text>
        <r>
          <rPr>
            <b/>
            <sz val="9"/>
            <color rgb="FF000000"/>
            <rFont val="Tahoma"/>
            <family val="2"/>
          </rPr>
          <t>Descripción del soporte:</t>
        </r>
        <r>
          <rPr>
            <sz val="9"/>
            <color rgb="FF000000"/>
            <rFont val="Tahoma"/>
            <family val="2"/>
          </rPr>
          <t xml:space="preserve">
</t>
        </r>
        <r>
          <rPr>
            <sz val="9"/>
            <color rgb="FF000000"/>
            <rFont val="Tahoma"/>
            <family val="2"/>
          </rPr>
          <t>En este se debe Indicar el soporte específico de la información: papel; cintas, películas y casetes (cine, video, audio, microfilm, etc.); discos duros; discos ópticos (CD, DVD, Blu Ray, etc.), entre otros.</t>
        </r>
      </text>
    </comment>
    <comment ref="L14" authorId="3" shapeId="0" xr:uid="{00000000-0006-0000-0000-000016000000}">
      <text>
        <r>
          <rPr>
            <b/>
            <sz val="9"/>
            <color rgb="FF000000"/>
            <rFont val="Tahoma"/>
            <family val="2"/>
          </rPr>
          <t>Presentación de la información (formato):</t>
        </r>
        <r>
          <rPr>
            <sz val="9"/>
            <color rgb="FF000000"/>
            <rFont val="Tahoma"/>
            <family val="2"/>
          </rPr>
          <t xml:space="preserve">
</t>
        </r>
        <r>
          <rPr>
            <sz val="9"/>
            <color rgb="FF000000"/>
            <rFont val="Tahoma"/>
            <family val="2"/>
          </rPr>
          <t xml:space="preserve">Se debe identificar la forma, tamaño o modo en la que se presenta la información o se permite su visualización o consulta, tales como: hoja de cálculo, imagen, video, documento de texto, etc. Asimismo, si es necesario, especificar la extensión del archivo en el que se encuentra dicho documento, por ejemplo .jpg, .odt, .xls. 
</t>
        </r>
        <r>
          <rPr>
            <sz val="9"/>
            <color rgb="FF000000"/>
            <rFont val="Tahoma"/>
            <family val="2"/>
          </rPr>
          <t xml:space="preserve">Nota: Si el documento es análogo se debe diligenciar "No aplica"
</t>
        </r>
      </text>
    </comment>
    <comment ref="M14" authorId="3" shapeId="0" xr:uid="{00000000-0006-0000-0000-000017000000}">
      <text>
        <r>
          <rPr>
            <b/>
            <sz val="9"/>
            <color rgb="FF000000"/>
            <rFont val="Tahoma"/>
            <family val="2"/>
          </rPr>
          <t>Interno:</t>
        </r>
        <r>
          <rPr>
            <sz val="9"/>
            <color rgb="FF000000"/>
            <rFont val="Tahoma"/>
            <family val="2"/>
          </rPr>
          <t xml:space="preserve">
Seleccionar interno cuando la información es generada por la entidad u organismo distrital.
</t>
        </r>
        <r>
          <rPr>
            <b/>
            <sz val="9"/>
            <color rgb="FF000000"/>
            <rFont val="Tahoma"/>
            <family val="2"/>
          </rPr>
          <t>Externo:</t>
        </r>
        <r>
          <rPr>
            <sz val="9"/>
            <color rgb="FF000000"/>
            <rFont val="Tahoma"/>
            <family val="2"/>
          </rPr>
          <t xml:space="preserve">
Seleccionar externo cuando la información es generada por una persona natural o jurídica diferente a la entidad u organismo distrital y hace parte de las actividades de ésta.</t>
        </r>
      </text>
    </comment>
    <comment ref="N14" authorId="1" shapeId="0" xr:uid="{00000000-0006-0000-0000-000018000000}">
      <text>
        <r>
          <rPr>
            <b/>
            <sz val="9"/>
            <color rgb="FF000000"/>
            <rFont val="Tahoma"/>
            <family val="2"/>
          </rPr>
          <t>Custodio de la información:</t>
        </r>
        <r>
          <rPr>
            <sz val="9"/>
            <color rgb="FF000000"/>
            <rFont val="Tahoma"/>
            <family val="2"/>
          </rPr>
          <t xml:space="preserve">
</t>
        </r>
        <r>
          <rPr>
            <sz val="9"/>
            <color rgb="FF000000"/>
            <rFont val="Tahoma"/>
            <family val="2"/>
          </rPr>
          <t xml:space="preserve">Indicar la dependencia y el cargo del custodio de la información. En caso de que el custodio sea un tercero, indicar la empresa y cargo del mismo. La  responsabilidad del custodio es
</t>
        </r>
        <r>
          <rPr>
            <sz val="9"/>
            <color rgb="FF000000"/>
            <rFont val="Tahoma"/>
            <family val="2"/>
          </rPr>
          <t>aplicar las políticas, procedimientos y protocolos asociados al acceso a la información que se establezcan por parte de la entidad y del propietario de la información (propietario de los activos), así como los relacionados con su trámite y conservación. Para definir esta persona es necesario tener en cuenta la localización del documento de archivo (registro).</t>
        </r>
      </text>
    </comment>
    <comment ref="O14" authorId="1" shapeId="0" xr:uid="{00000000-0006-0000-0000-000019000000}">
      <text>
        <r>
          <rPr>
            <b/>
            <sz val="9"/>
            <color rgb="FF000000"/>
            <rFont val="Tahoma"/>
            <family val="2"/>
          </rPr>
          <t>Estado de la información:</t>
        </r>
        <r>
          <rPr>
            <sz val="9"/>
            <color rgb="FF000000"/>
            <rFont val="Tahoma"/>
            <family val="2"/>
          </rPr>
          <t xml:space="preserve">
Indicar si el activo de información se encuentra :
</t>
        </r>
        <r>
          <rPr>
            <b/>
            <sz val="9"/>
            <color rgb="FF000000"/>
            <rFont val="Tahoma"/>
            <family val="2"/>
          </rPr>
          <t>Disponible</t>
        </r>
        <r>
          <rPr>
            <sz val="9"/>
            <color rgb="FF000000"/>
            <rFont val="Tahoma"/>
            <family val="2"/>
          </rPr>
          <t xml:space="preserve"> (los usuarios pueden acceder a él en el lugar donde se ubica el documento original), 
</t>
        </r>
        <r>
          <rPr>
            <b/>
            <sz val="9"/>
            <color rgb="FF000000"/>
            <rFont val="Tahoma"/>
            <family val="2"/>
          </rPr>
          <t>Publicado</t>
        </r>
        <r>
          <rPr>
            <sz val="9"/>
            <color rgb="FF000000"/>
            <rFont val="Tahoma"/>
            <family val="2"/>
          </rPr>
          <t xml:space="preserve"> (los usuarios pueden acceder en línea al documento, es decir, a través de la página web u otro medio habilitado para tal fin),.
</t>
        </r>
        <r>
          <rPr>
            <b/>
            <sz val="9"/>
            <color rgb="FF000000"/>
            <rFont val="Tahoma"/>
            <family val="2"/>
          </rPr>
          <t>Disponible y publicado</t>
        </r>
        <r>
          <rPr>
            <sz val="9"/>
            <color rgb="FF000000"/>
            <rFont val="Tahoma"/>
            <family val="2"/>
          </rPr>
          <t xml:space="preserve"> (puede presentarse que el original del documento de archivo (registro) se encuentre disponible, pero que exista publicada una copia del mismo).</t>
        </r>
      </text>
    </comment>
    <comment ref="P14" authorId="1" shapeId="0" xr:uid="{00000000-0006-0000-0000-00001A000000}">
      <text>
        <r>
          <rPr>
            <b/>
            <sz val="9"/>
            <color rgb="FF000000"/>
            <rFont val="Tahoma"/>
            <family val="2"/>
          </rPr>
          <t>Localización del documento/activo de información o lugar de consulta:</t>
        </r>
        <r>
          <rPr>
            <sz val="9"/>
            <color rgb="FF000000"/>
            <rFont val="Tahoma"/>
            <family val="2"/>
          </rPr>
          <t xml:space="preserve">
indicar el archivo de gestión o el lugar donde reposa el original
del activo de información.</t>
        </r>
      </text>
    </comment>
    <comment ref="Q14" authorId="1" shapeId="0" xr:uid="{00000000-0006-0000-0000-00001B000000}">
      <text>
        <r>
          <rPr>
            <b/>
            <sz val="9"/>
            <color rgb="FF000000"/>
            <rFont val="Tahoma"/>
            <family val="2"/>
          </rPr>
          <t>Publicada en (link página web):</t>
        </r>
        <r>
          <rPr>
            <sz val="9"/>
            <color rgb="FF000000"/>
            <rFont val="Tahoma"/>
            <family val="2"/>
          </rPr>
          <t xml:space="preserve">
Incluir el link de consulta del activo de información en el caso en que se encuentre en línea, es decir, a través de la página web u otro medio habilitado para tal fin. De lo contrario escriba “No aplica”.</t>
        </r>
      </text>
    </comment>
    <comment ref="R14" authorId="1" shapeId="0" xr:uid="{00000000-0006-0000-0000-00001C000000}">
      <text>
        <r>
          <rPr>
            <b/>
            <sz val="9"/>
            <color rgb="FF000000"/>
            <rFont val="Tahoma"/>
            <family val="2"/>
          </rPr>
          <t>Área/dependencia:</t>
        </r>
        <r>
          <rPr>
            <sz val="9"/>
            <color rgb="FF000000"/>
            <rFont val="Tahoma"/>
            <family val="2"/>
          </rPr>
          <t xml:space="preserve">
Es el nombre de la dependencia responsable de
la producción del activo de información  en virtud al cumplimiento de sus funciones, procesos y procedimientos.</t>
        </r>
      </text>
    </comment>
    <comment ref="S14" authorId="4" shapeId="0" xr:uid="{00000000-0006-0000-0000-00001D000000}">
      <text>
        <r>
          <rPr>
            <b/>
            <sz val="9"/>
            <color indexed="81"/>
            <rFont val="Tahoma"/>
            <family val="2"/>
          </rPr>
          <t xml:space="preserve">¿El Activo contiene datos personales?
</t>
        </r>
        <r>
          <rPr>
            <sz val="9"/>
            <color indexed="81"/>
            <rFont val="Tahoma"/>
            <family val="2"/>
          </rPr>
          <t>Seleccione Si, si el activo de información tiene registrado datos personales.
Dato Personal: Es cualquier información que pude ser relacionada con una persona. Ejemplo: nombres y apellidos, dirección de la casa, fotografias, videos, habitos de compra, número de identificación.</t>
        </r>
        <r>
          <rPr>
            <sz val="9"/>
            <color indexed="81"/>
            <rFont val="Tahoma"/>
            <family val="2"/>
          </rPr>
          <t xml:space="preserve">
</t>
        </r>
      </text>
    </comment>
    <comment ref="T14" authorId="4" shapeId="0" xr:uid="{00000000-0006-0000-0000-00001E000000}">
      <text>
        <r>
          <rPr>
            <b/>
            <sz val="9"/>
            <color indexed="81"/>
            <rFont val="Tahoma"/>
            <family val="2"/>
          </rPr>
          <t xml:space="preserve">¿El Activo contiene datos personales de carácter sensible?
</t>
        </r>
        <r>
          <rPr>
            <sz val="9"/>
            <color indexed="81"/>
            <rFont val="Tahoma"/>
            <family val="2"/>
          </rPr>
          <t xml:space="preserve">Se entiende por datos sensibles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t>
        </r>
      </text>
    </comment>
    <comment ref="U14" authorId="4" shapeId="0" xr:uid="{00000000-0006-0000-0000-00001F000000}">
      <text>
        <r>
          <rPr>
            <b/>
            <sz val="9"/>
            <color indexed="81"/>
            <rFont val="Tahoma"/>
            <family val="2"/>
          </rPr>
          <t xml:space="preserve">¿El Activo contiene datos personales de niños, niñas o adolescentes?
</t>
        </r>
        <r>
          <rPr>
            <sz val="9"/>
            <color indexed="81"/>
            <rFont val="Tahoma"/>
            <family val="2"/>
          </rPr>
          <t>Seleccione Si, si el activo de información tiene registrado datos personales de menores de 18 años</t>
        </r>
      </text>
    </comment>
    <comment ref="V14" authorId="0" shapeId="0" xr:uid="{00000000-0006-0000-0000-000020000000}">
      <text>
        <r>
          <rPr>
            <b/>
            <sz val="9"/>
            <color indexed="81"/>
            <rFont val="Tahoma"/>
            <family val="2"/>
          </rPr>
          <t>Información pública</t>
        </r>
        <r>
          <rPr>
            <sz val="9"/>
            <color indexed="81"/>
            <rFont val="Tahoma"/>
            <family val="2"/>
          </rPr>
          <t xml:space="preserve">: “Información que puede ser entregada o publicada sin restricciones a cualquier persona dentro y fuera de la entidad, sin que esto implique daños a terceros ni a las actividades y procesos de la entidad.” 
Por la naturaleza de la Unidad, acá se encuentra toda la información que esta posea o custodie y no cumpla con alguna de las características mencionadas en la definición de los niveles “Pública Clasificada” o “Pública Reservada” de esta misma tabla.
</t>
        </r>
        <r>
          <rPr>
            <b/>
            <sz val="9"/>
            <color indexed="81"/>
            <rFont val="Tahoma"/>
            <family val="2"/>
          </rPr>
          <t>Información pública clasificada</t>
        </r>
        <r>
          <rPr>
            <sz val="9"/>
            <color indexed="81"/>
            <rFont val="Tahoma"/>
            <family val="2"/>
          </rPr>
          <t xml:space="preserve">: “Esta información es propia de la entidad o de terceros y puede ser utilizada por los funcionarios de la entidad para realizar labores propias de los procesos, pero no puede ser conocida por personal no autorizado o por terceros sin autorización del propietario.” 
En esta categoría se encuentra:
1. Aquella información a la cual debe restringirse su acceso por parte de la ciudadanía para evitar que se vulneren los siguientes derechos :
a. “El derecho de toda persona a la intimidad, bajo las limitaciones propias que impone la condición de servidor público, en concordancia con lo estipulado;
b. El derecho de toda persona a la vida, la salud o la seguridad;
c. Los secretos comerciales, industriales y profesionales”.
2. Datos Personales Sensibles de acuerdo a lo establecido en la Ley 1581 de 2012  definidos como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3. Datos Personales Semiprivado de acuerdo con lo establecido en la Ley 1581 de 2012 (Referenciada en el numeral anterior) definidos como aquellos datos que no tienen naturaleza íntima, reservada, ni pública y cuyo conocimiento o divulgación puede interesar no sólo a su titular, si no a cierto sector o grupo de personas o a la sociedad en general. Su tratamiento no se encuentra prohibido, pero sí requiere de autorización previa y expresa del titular del dato. 
</t>
        </r>
        <r>
          <rPr>
            <b/>
            <sz val="9"/>
            <color indexed="81"/>
            <rFont val="Tahoma"/>
            <family val="2"/>
          </rPr>
          <t>Información pública reservada</t>
        </r>
        <r>
          <rPr>
            <sz val="9"/>
            <color indexed="81"/>
            <rFont val="Tahoma"/>
            <family val="2"/>
          </rPr>
          <t xml:space="preserve">: En esta categoría se encuentra aquella información que esté en poder o custodia de la Unidad y a la cual deba restringirse su acceso por parte de la ciudadanía o personas no autorizadas, para evitar daños a intereses públicos por tener el potencial de afectar lo siguiente :
a. “La defensa y seguridad nacional;
b. La seguridad pública;
c. Las relaciones internacionales;
d. La prevención, investigación y persecución de los delitos y las faltas disciplinarias, mientras que no se haga efectiva la medida de aseguramiento o se formule pliego de cargos, según el caso;
e. El debido proceso y la igualdad de las partes en los procesos judiciales;
f. La administración efectiva de la justicia;
g. Los derechos de la infancia y la adolescencia;
h. La estabilidad macroeconómica y financiera del país;
i. La salud pública.”
</t>
        </r>
      </text>
    </comment>
    <comment ref="AG15" authorId="0" shapeId="0" xr:uid="{00000000-0006-0000-0000-000021000000}">
      <text>
        <r>
          <rPr>
            <sz val="9"/>
            <color indexed="81"/>
            <rFont val="Tahoma"/>
            <family val="2"/>
          </rPr>
          <t>Si el activo de información identificado es crítico para las operaciones internas, es decir para el normal desarrollo de los procesos de la entidad, teniendo en cuenta las siguientes opciones:
Alto: se refiere a que el activo de información es usado para el desarrollo de todos los procesos de la entidad.
Medio: se refiere a que el activo de información es usado para el desarrollo de varios procesos de la entidad.
Bajo: se refiere a que el activo de información es usado para el desarrollo de un proceso de la entidad.</t>
        </r>
      </text>
    </comment>
    <comment ref="AI15" authorId="0" shapeId="0" xr:uid="{00000000-0006-0000-0000-000022000000}">
      <text>
        <r>
          <rPr>
            <sz val="9"/>
            <color indexed="81"/>
            <rFont val="Tahoma"/>
            <family val="2"/>
          </rPr>
          <t>si el activo de información identificado es crítico para el servicio a terceros teniendo en cuenta las siguientes opciones:
Alto: se refiere a que el activo de información es usado para la prestación de servicios a todos los ciudadanos y partes interesadas de la entidad.
Medio: se refiere a que el activo de información es usado para la prestación de servicios a algunos ciudadanos y partes interesadas.
Bajo: se refiere a que el activo no es usado para la prestación de servicios a ciudadanos y partes interesados.</t>
        </r>
      </text>
    </comment>
    <comment ref="R17" authorId="0" shapeId="0" xr:uid="{00000000-0006-0000-0000-000023000000}">
      <text>
        <r>
          <rPr>
            <b/>
            <sz val="9"/>
            <color indexed="81"/>
            <rFont val="Tahoma"/>
            <family val="2"/>
          </rPr>
          <t>Lourdes Maria Acuña Acuña:</t>
        </r>
        <r>
          <rPr>
            <sz val="9"/>
            <color indexed="81"/>
            <rFont val="Tahoma"/>
            <family val="2"/>
          </rPr>
          <t xml:space="preserve">
Crear lista con gerencia y subgerencias</t>
        </r>
      </text>
    </comment>
    <comment ref="R23" authorId="0" shapeId="0" xr:uid="{1C737AC7-98B7-455A-9AA6-0DFC096B3212}">
      <text>
        <r>
          <rPr>
            <b/>
            <sz val="9"/>
            <color indexed="81"/>
            <rFont val="Tahoma"/>
            <family val="2"/>
          </rPr>
          <t>Lourdes Maria Acuña Acuña:</t>
        </r>
        <r>
          <rPr>
            <sz val="9"/>
            <color indexed="81"/>
            <rFont val="Tahoma"/>
            <family val="2"/>
          </rPr>
          <t xml:space="preserve">
Crear lista con gerencia y subgerencias</t>
        </r>
      </text>
    </comment>
    <comment ref="R29" authorId="0" shapeId="0" xr:uid="{8955E97E-D6F4-442D-AF42-3374BE6950EF}">
      <text>
        <r>
          <rPr>
            <b/>
            <sz val="9"/>
            <color indexed="81"/>
            <rFont val="Tahoma"/>
            <family val="2"/>
          </rPr>
          <t>Lourdes Maria Acuña Acuña:</t>
        </r>
        <r>
          <rPr>
            <sz val="9"/>
            <color indexed="81"/>
            <rFont val="Tahoma"/>
            <family val="2"/>
          </rPr>
          <t xml:space="preserve">
Crear lista con gerencia y subgerencias</t>
        </r>
      </text>
    </comment>
    <comment ref="R34" authorId="0" shapeId="0" xr:uid="{2373A2F7-807D-4A2F-A63D-3AB85C7F0FDD}">
      <text>
        <r>
          <rPr>
            <b/>
            <sz val="9"/>
            <color indexed="81"/>
            <rFont val="Tahoma"/>
            <family val="2"/>
          </rPr>
          <t>Lourdes Maria Acuña Acuña:</t>
        </r>
        <r>
          <rPr>
            <sz val="9"/>
            <color indexed="81"/>
            <rFont val="Tahoma"/>
            <family val="2"/>
          </rPr>
          <t xml:space="preserve">
Crear lista con gerencia y subgerencias</t>
        </r>
      </text>
    </comment>
    <comment ref="R45" authorId="0" shapeId="0" xr:uid="{0AAF0E53-2AC0-45B1-A688-A681E40D197F}">
      <text>
        <r>
          <rPr>
            <b/>
            <sz val="9"/>
            <color indexed="81"/>
            <rFont val="Tahoma"/>
            <family val="2"/>
          </rPr>
          <t>Lourdes Maria Acuña Acuña:</t>
        </r>
        <r>
          <rPr>
            <sz val="9"/>
            <color indexed="81"/>
            <rFont val="Tahoma"/>
            <family val="2"/>
          </rPr>
          <t xml:space="preserve">
Crear lista con gerencia y subgerencias</t>
        </r>
      </text>
    </comment>
    <comment ref="R56" authorId="0" shapeId="0" xr:uid="{B918B8FF-AF68-4425-B495-53C4A9E08CB7}">
      <text>
        <r>
          <rPr>
            <b/>
            <sz val="9"/>
            <color indexed="81"/>
            <rFont val="Tahoma"/>
            <family val="2"/>
          </rPr>
          <t>Lourdes Maria Acuña Acuña:</t>
        </r>
        <r>
          <rPr>
            <sz val="9"/>
            <color indexed="81"/>
            <rFont val="Tahoma"/>
            <family val="2"/>
          </rPr>
          <t xml:space="preserve">
Crear lista con gerencia y subgerencias</t>
        </r>
      </text>
    </comment>
    <comment ref="R64" authorId="0" shapeId="0" xr:uid="{48BBCD98-4068-4C78-BB8A-40DD1E0EAA1F}">
      <text>
        <r>
          <rPr>
            <b/>
            <sz val="9"/>
            <color indexed="81"/>
            <rFont val="Tahoma"/>
            <family val="2"/>
          </rPr>
          <t>Lourdes Maria Acuña Acuña:</t>
        </r>
        <r>
          <rPr>
            <sz val="9"/>
            <color indexed="81"/>
            <rFont val="Tahoma"/>
            <family val="2"/>
          </rPr>
          <t xml:space="preserve">
Crear lista con gerencia y subgerencias</t>
        </r>
      </text>
    </comment>
    <comment ref="R74" authorId="0" shapeId="0" xr:uid="{0B1334CC-39FF-4A0A-84D6-FF9E094DD1E1}">
      <text>
        <r>
          <rPr>
            <b/>
            <sz val="9"/>
            <color indexed="81"/>
            <rFont val="Tahoma"/>
            <family val="2"/>
          </rPr>
          <t>Lourdes Maria Acuña Acuña:</t>
        </r>
        <r>
          <rPr>
            <sz val="9"/>
            <color indexed="81"/>
            <rFont val="Tahoma"/>
            <family val="2"/>
          </rPr>
          <t xml:space="preserve">
Crear lista con gerencia y subgerencias</t>
        </r>
      </text>
    </comment>
    <comment ref="R75" authorId="0" shapeId="0" xr:uid="{45B89F4D-C3F8-4DC9-92F8-BA0F11CBD796}">
      <text>
        <r>
          <rPr>
            <b/>
            <sz val="9"/>
            <color indexed="81"/>
            <rFont val="Tahoma"/>
            <family val="2"/>
          </rPr>
          <t>Lourdes Maria Acuña Acuña:</t>
        </r>
        <r>
          <rPr>
            <sz val="9"/>
            <color indexed="81"/>
            <rFont val="Tahoma"/>
            <family val="2"/>
          </rPr>
          <t xml:space="preserve">
Crear lista con gerencia y subgerencias</t>
        </r>
      </text>
    </comment>
    <comment ref="R76" authorId="0" shapeId="0" xr:uid="{1C27718D-91F1-4587-8712-57A8DF1B0379}">
      <text>
        <r>
          <rPr>
            <b/>
            <sz val="9"/>
            <color indexed="81"/>
            <rFont val="Tahoma"/>
            <family val="2"/>
          </rPr>
          <t>Lourdes Maria Acuña Acuña:</t>
        </r>
        <r>
          <rPr>
            <sz val="9"/>
            <color indexed="81"/>
            <rFont val="Tahoma"/>
            <family val="2"/>
          </rPr>
          <t xml:space="preserve">
Crear lista con gerencia y subgerencias</t>
        </r>
      </text>
    </comment>
    <comment ref="R77" authorId="0" shapeId="0" xr:uid="{BDA43F61-3C1C-48F8-8720-8506D2B5537E}">
      <text>
        <r>
          <rPr>
            <b/>
            <sz val="9"/>
            <color indexed="81"/>
            <rFont val="Tahoma"/>
            <family val="2"/>
          </rPr>
          <t>Lourdes Maria Acuña Acuña:</t>
        </r>
        <r>
          <rPr>
            <sz val="9"/>
            <color indexed="81"/>
            <rFont val="Tahoma"/>
            <family val="2"/>
          </rPr>
          <t xml:space="preserve">
Crear lista con gerencia y subgerencias</t>
        </r>
      </text>
    </comment>
    <comment ref="R83" authorId="0" shapeId="0" xr:uid="{2B1CB148-0ABE-4D32-9CA6-740E8CE43634}">
      <text>
        <r>
          <rPr>
            <b/>
            <sz val="9"/>
            <color indexed="81"/>
            <rFont val="Tahoma"/>
            <family val="2"/>
          </rPr>
          <t>Lourdes Maria Acuña Acuña:</t>
        </r>
        <r>
          <rPr>
            <sz val="9"/>
            <color indexed="81"/>
            <rFont val="Tahoma"/>
            <family val="2"/>
          </rPr>
          <t xml:space="preserve">
Crear lista con gerencia y subgerencias</t>
        </r>
      </text>
    </comment>
    <comment ref="R84" authorId="0" shapeId="0" xr:uid="{3ADE8415-F7D4-4D7B-9A2E-078D886813A1}">
      <text>
        <r>
          <rPr>
            <b/>
            <sz val="9"/>
            <color indexed="81"/>
            <rFont val="Tahoma"/>
            <family val="2"/>
          </rPr>
          <t>Lourdes Maria Acuña Acuña:</t>
        </r>
        <r>
          <rPr>
            <sz val="9"/>
            <color indexed="81"/>
            <rFont val="Tahoma"/>
            <family val="2"/>
          </rPr>
          <t xml:space="preserve">
Crear lista con gerencia y subgerencias</t>
        </r>
      </text>
    </comment>
    <comment ref="R85" authorId="0" shapeId="0" xr:uid="{A198C6F8-CF86-4840-B624-82F74840F760}">
      <text>
        <r>
          <rPr>
            <b/>
            <sz val="9"/>
            <color indexed="81"/>
            <rFont val="Tahoma"/>
            <family val="2"/>
          </rPr>
          <t>Lourdes Maria Acuña Acuña:</t>
        </r>
        <r>
          <rPr>
            <sz val="9"/>
            <color indexed="81"/>
            <rFont val="Tahoma"/>
            <family val="2"/>
          </rPr>
          <t xml:space="preserve">
Crear lista con gerencia y subgerencias</t>
        </r>
      </text>
    </comment>
    <comment ref="R88" authorId="0" shapeId="0" xr:uid="{CFC94D6B-461E-4D22-9882-B89C3DE4FCD2}">
      <text>
        <r>
          <rPr>
            <b/>
            <sz val="9"/>
            <color indexed="81"/>
            <rFont val="Tahoma"/>
            <family val="2"/>
          </rPr>
          <t>Lourdes Maria Acuña Acuña:</t>
        </r>
        <r>
          <rPr>
            <sz val="9"/>
            <color indexed="81"/>
            <rFont val="Tahoma"/>
            <family val="2"/>
          </rPr>
          <t xml:space="preserve">
Crear lista con gerencia y subgerencias</t>
        </r>
      </text>
    </comment>
    <comment ref="R89" authorId="0" shapeId="0" xr:uid="{19E42BAF-5EC1-4A99-ABFD-5F27EF8CB422}">
      <text>
        <r>
          <rPr>
            <b/>
            <sz val="9"/>
            <color indexed="81"/>
            <rFont val="Tahoma"/>
            <family val="2"/>
          </rPr>
          <t>Lourdes Maria Acuña Acuña:</t>
        </r>
        <r>
          <rPr>
            <sz val="9"/>
            <color indexed="81"/>
            <rFont val="Tahoma"/>
            <family val="2"/>
          </rPr>
          <t xml:space="preserve">
Crear lista con gerencia y subgerencias</t>
        </r>
      </text>
    </comment>
    <comment ref="R90" authorId="0" shapeId="0" xr:uid="{A45626C4-0596-4C13-912E-1C1CD0560B40}">
      <text>
        <r>
          <rPr>
            <b/>
            <sz val="9"/>
            <color indexed="81"/>
            <rFont val="Tahoma"/>
            <family val="2"/>
          </rPr>
          <t>Lourdes Maria Acuña Acuña:</t>
        </r>
        <r>
          <rPr>
            <sz val="9"/>
            <color indexed="81"/>
            <rFont val="Tahoma"/>
            <family val="2"/>
          </rPr>
          <t xml:space="preserve">
Crear lista con gerencia y subgerencias</t>
        </r>
      </text>
    </comment>
    <comment ref="R91" authorId="0" shapeId="0" xr:uid="{82BC74ED-D2D8-45BC-83BA-21048E92ACC9}">
      <text>
        <r>
          <rPr>
            <b/>
            <sz val="9"/>
            <color indexed="81"/>
            <rFont val="Tahoma"/>
            <family val="2"/>
          </rPr>
          <t>Lourdes Maria Acuña Acuña:</t>
        </r>
        <r>
          <rPr>
            <sz val="9"/>
            <color indexed="81"/>
            <rFont val="Tahoma"/>
            <family val="2"/>
          </rPr>
          <t xml:space="preserve">
Crear lista con gerencia y subgerencias</t>
        </r>
      </text>
    </comment>
    <comment ref="R92" authorId="0" shapeId="0" xr:uid="{74222332-99CA-4407-BA69-6B770086EEF2}">
      <text>
        <r>
          <rPr>
            <b/>
            <sz val="9"/>
            <color indexed="81"/>
            <rFont val="Tahoma"/>
            <family val="2"/>
          </rPr>
          <t>Lourdes Maria Acuña Acuña:</t>
        </r>
        <r>
          <rPr>
            <sz val="9"/>
            <color indexed="81"/>
            <rFont val="Tahoma"/>
            <family val="2"/>
          </rPr>
          <t xml:space="preserve">
Crear lista con gerencia y subgerencias</t>
        </r>
      </text>
    </comment>
    <comment ref="R93" authorId="0" shapeId="0" xr:uid="{A97F6E9B-30C7-44FD-A0D6-CBF37308A5D2}">
      <text>
        <r>
          <rPr>
            <b/>
            <sz val="9"/>
            <color indexed="81"/>
            <rFont val="Tahoma"/>
            <family val="2"/>
          </rPr>
          <t>Lourdes Maria Acuña Acuña:</t>
        </r>
        <r>
          <rPr>
            <sz val="9"/>
            <color indexed="81"/>
            <rFont val="Tahoma"/>
            <family val="2"/>
          </rPr>
          <t xml:space="preserve">
Crear lista con gerencia y subgerencias</t>
        </r>
      </text>
    </comment>
    <comment ref="R94" authorId="0" shapeId="0" xr:uid="{99403E0B-D7CF-4E79-9473-0CCCFA5227AC}">
      <text>
        <r>
          <rPr>
            <b/>
            <sz val="9"/>
            <color indexed="81"/>
            <rFont val="Tahoma"/>
            <family val="2"/>
          </rPr>
          <t>Lourdes Maria Acuña Acuña:</t>
        </r>
        <r>
          <rPr>
            <sz val="9"/>
            <color indexed="81"/>
            <rFont val="Tahoma"/>
            <family val="2"/>
          </rPr>
          <t xml:space="preserve">
Crear lista con gerencia y subgerencias</t>
        </r>
      </text>
    </comment>
    <comment ref="R95" authorId="0" shapeId="0" xr:uid="{A422DE4C-4EC3-4311-99FC-725033A674D2}">
      <text>
        <r>
          <rPr>
            <b/>
            <sz val="9"/>
            <color indexed="81"/>
            <rFont val="Tahoma"/>
            <family val="2"/>
          </rPr>
          <t>Lourdes Maria Acuña Acuña:</t>
        </r>
        <r>
          <rPr>
            <sz val="9"/>
            <color indexed="81"/>
            <rFont val="Tahoma"/>
            <family val="2"/>
          </rPr>
          <t xml:space="preserve">
Crear lista con gerencia y subgerencias</t>
        </r>
      </text>
    </comment>
    <comment ref="R97" authorId="0" shapeId="0" xr:uid="{A9435C39-6A7B-437D-8782-E4E7A5152C87}">
      <text>
        <r>
          <rPr>
            <b/>
            <sz val="9"/>
            <color indexed="81"/>
            <rFont val="Tahoma"/>
            <family val="2"/>
          </rPr>
          <t>Lourdes Maria Acuña Acuña:</t>
        </r>
        <r>
          <rPr>
            <sz val="9"/>
            <color indexed="81"/>
            <rFont val="Tahoma"/>
            <family val="2"/>
          </rPr>
          <t xml:space="preserve">
Crear lista con gerencia y subgerencias</t>
        </r>
      </text>
    </comment>
    <comment ref="R99" authorId="0" shapeId="0" xr:uid="{22AD735E-9286-4795-B1E3-247814C27C23}">
      <text>
        <r>
          <rPr>
            <b/>
            <sz val="9"/>
            <color indexed="81"/>
            <rFont val="Tahoma"/>
            <family val="2"/>
          </rPr>
          <t>Lourdes Maria Acuña Acuña:</t>
        </r>
        <r>
          <rPr>
            <sz val="9"/>
            <color indexed="81"/>
            <rFont val="Tahoma"/>
            <family val="2"/>
          </rPr>
          <t xml:space="preserve">
Crear lista con gerencia y subgerencias</t>
        </r>
      </text>
    </comment>
    <comment ref="R164" authorId="0" shapeId="0" xr:uid="{966F5133-E6A9-4CB6-A152-5862BBBB1935}">
      <text>
        <r>
          <rPr>
            <b/>
            <sz val="9"/>
            <color indexed="81"/>
            <rFont val="Tahoma"/>
            <family val="2"/>
          </rPr>
          <t>Lourdes Maria Acuña Acuña:</t>
        </r>
        <r>
          <rPr>
            <sz val="9"/>
            <color indexed="81"/>
            <rFont val="Tahoma"/>
            <family val="2"/>
          </rPr>
          <t xml:space="preserve">
Crear lista con gerencia y subgerencias</t>
        </r>
      </text>
    </comment>
    <comment ref="R184" authorId="0" shapeId="0" xr:uid="{AFAA7D36-C988-4771-B1F0-40F92B12A5B0}">
      <text>
        <r>
          <rPr>
            <b/>
            <sz val="9"/>
            <color indexed="81"/>
            <rFont val="Tahoma"/>
            <family val="2"/>
          </rPr>
          <t>Lourdes Maria Acuña Acuña:</t>
        </r>
        <r>
          <rPr>
            <sz val="9"/>
            <color indexed="81"/>
            <rFont val="Tahoma"/>
            <family val="2"/>
          </rPr>
          <t xml:space="preserve">
Crear lista con gerencia y subgerencias</t>
        </r>
      </text>
    </comment>
    <comment ref="R187" authorId="0" shapeId="0" xr:uid="{57E1C79F-722F-47FC-BFD5-8FDABA283656}">
      <text>
        <r>
          <rPr>
            <b/>
            <sz val="9"/>
            <color indexed="81"/>
            <rFont val="Tahoma"/>
            <family val="2"/>
          </rPr>
          <t>Lourdes Maria Acuña Acuña:</t>
        </r>
        <r>
          <rPr>
            <sz val="9"/>
            <color indexed="81"/>
            <rFont val="Tahoma"/>
            <family val="2"/>
          </rPr>
          <t xml:space="preserve">
Crear lista con gerencia y subgerencias</t>
        </r>
      </text>
    </comment>
    <comment ref="R189" authorId="0" shapeId="0" xr:uid="{860347A4-0EFB-4428-A614-D7456001F1CC}">
      <text>
        <r>
          <rPr>
            <b/>
            <sz val="9"/>
            <color indexed="81"/>
            <rFont val="Tahoma"/>
            <family val="2"/>
          </rPr>
          <t>Lourdes Maria Acuña Acuña:</t>
        </r>
        <r>
          <rPr>
            <sz val="9"/>
            <color indexed="81"/>
            <rFont val="Tahoma"/>
            <family val="2"/>
          </rPr>
          <t xml:space="preserve">
Crear lista con gerencia y subgerencias</t>
        </r>
      </text>
    </comment>
    <comment ref="R194" authorId="0" shapeId="0" xr:uid="{3BDE956A-D04A-4259-A377-29F473E7FCA2}">
      <text>
        <r>
          <rPr>
            <b/>
            <sz val="9"/>
            <color indexed="81"/>
            <rFont val="Tahoma"/>
            <family val="2"/>
          </rPr>
          <t>Lourdes Maria Acuña Acuña:</t>
        </r>
        <r>
          <rPr>
            <sz val="9"/>
            <color indexed="81"/>
            <rFont val="Tahoma"/>
            <family val="2"/>
          </rPr>
          <t xml:space="preserve">
Crear lista con gerencia y subgerencias</t>
        </r>
      </text>
    </comment>
    <comment ref="R195" authorId="0" shapeId="0" xr:uid="{B29A30F7-B7A4-4624-9CDE-C79356E5D653}">
      <text>
        <r>
          <rPr>
            <b/>
            <sz val="9"/>
            <color indexed="81"/>
            <rFont val="Tahoma"/>
            <family val="2"/>
          </rPr>
          <t>Lourdes Maria Acuña Acuña:</t>
        </r>
        <r>
          <rPr>
            <sz val="9"/>
            <color indexed="81"/>
            <rFont val="Tahoma"/>
            <family val="2"/>
          </rPr>
          <t xml:space="preserve">
Crear lista con gerencia y subgerencias</t>
        </r>
      </text>
    </comment>
    <comment ref="R196" authorId="0" shapeId="0" xr:uid="{4CB9D30F-7E4D-46B0-BDCB-2C1C43486714}">
      <text>
        <r>
          <rPr>
            <b/>
            <sz val="9"/>
            <color indexed="81"/>
            <rFont val="Tahoma"/>
            <family val="2"/>
          </rPr>
          <t>Lourdes Maria Acuña Acuña:</t>
        </r>
        <r>
          <rPr>
            <sz val="9"/>
            <color indexed="81"/>
            <rFont val="Tahoma"/>
            <family val="2"/>
          </rPr>
          <t xml:space="preserve">
Crear lista con gerencia y subgerencias</t>
        </r>
      </text>
    </comment>
    <comment ref="R197" authorId="0" shapeId="0" xr:uid="{CC613A2F-D7E7-4448-BBA9-0FFEB50605BD}">
      <text>
        <r>
          <rPr>
            <b/>
            <sz val="9"/>
            <color indexed="81"/>
            <rFont val="Tahoma"/>
            <family val="2"/>
          </rPr>
          <t>Lourdes Maria Acuña Acuña:</t>
        </r>
        <r>
          <rPr>
            <sz val="9"/>
            <color indexed="81"/>
            <rFont val="Tahoma"/>
            <family val="2"/>
          </rPr>
          <t xml:space="preserve">
Crear lista con gerencia y subgerencias</t>
        </r>
      </text>
    </comment>
    <comment ref="R198" authorId="0" shapeId="0" xr:uid="{B1787D6F-6AC5-417B-9734-D270CCD446D1}">
      <text>
        <r>
          <rPr>
            <b/>
            <sz val="9"/>
            <color indexed="81"/>
            <rFont val="Tahoma"/>
            <family val="2"/>
          </rPr>
          <t>Lourdes Maria Acuña Acuña:</t>
        </r>
        <r>
          <rPr>
            <sz val="9"/>
            <color indexed="81"/>
            <rFont val="Tahoma"/>
            <family val="2"/>
          </rPr>
          <t xml:space="preserve">
Crear lista con gerencia y subgerencias</t>
        </r>
      </text>
    </comment>
    <comment ref="R199" authorId="0" shapeId="0" xr:uid="{73399670-59FD-4AB5-8E37-B142065047B3}">
      <text>
        <r>
          <rPr>
            <b/>
            <sz val="9"/>
            <color indexed="81"/>
            <rFont val="Tahoma"/>
            <family val="2"/>
          </rPr>
          <t>Lourdes Maria Acuña Acuña:</t>
        </r>
        <r>
          <rPr>
            <sz val="9"/>
            <color indexed="81"/>
            <rFont val="Tahoma"/>
            <family val="2"/>
          </rPr>
          <t xml:space="preserve">
Crear lista con gerencia y subgerencias</t>
        </r>
      </text>
    </comment>
    <comment ref="R200" authorId="0" shapeId="0" xr:uid="{1BC0CDEE-2DAF-4433-AD72-925CCFFC619D}">
      <text>
        <r>
          <rPr>
            <b/>
            <sz val="9"/>
            <color indexed="81"/>
            <rFont val="Tahoma"/>
            <family val="2"/>
          </rPr>
          <t>Lourdes Maria Acuña Acuña:</t>
        </r>
        <r>
          <rPr>
            <sz val="9"/>
            <color indexed="81"/>
            <rFont val="Tahoma"/>
            <family val="2"/>
          </rPr>
          <t xml:space="preserve">
Crear lista con gerencia y subgerencias</t>
        </r>
      </text>
    </comment>
    <comment ref="R201" authorId="0" shapeId="0" xr:uid="{E5881625-97D3-4BBB-9627-23D121B5A8CE}">
      <text>
        <r>
          <rPr>
            <b/>
            <sz val="9"/>
            <color indexed="81"/>
            <rFont val="Tahoma"/>
            <family val="2"/>
          </rPr>
          <t>Lourdes Maria Acuña Acuña:</t>
        </r>
        <r>
          <rPr>
            <sz val="9"/>
            <color indexed="81"/>
            <rFont val="Tahoma"/>
            <family val="2"/>
          </rPr>
          <t xml:space="preserve">
Crear lista con gerencia y subgerencias</t>
        </r>
      </text>
    </comment>
    <comment ref="R202" authorId="0" shapeId="0" xr:uid="{C41D7FA3-D128-4E33-AE50-C1638EDD38A4}">
      <text>
        <r>
          <rPr>
            <b/>
            <sz val="9"/>
            <color indexed="81"/>
            <rFont val="Tahoma"/>
            <family val="2"/>
          </rPr>
          <t>Lourdes Maria Acuña Acuña:</t>
        </r>
        <r>
          <rPr>
            <sz val="9"/>
            <color indexed="81"/>
            <rFont val="Tahoma"/>
            <family val="2"/>
          </rPr>
          <t xml:space="preserve">
Crear lista con gerencia y subgerencias</t>
        </r>
      </text>
    </comment>
    <comment ref="R203" authorId="0" shapeId="0" xr:uid="{9C4AD34A-D879-4D33-B9A5-79676679737D}">
      <text>
        <r>
          <rPr>
            <b/>
            <sz val="9"/>
            <color indexed="81"/>
            <rFont val="Tahoma"/>
            <family val="2"/>
          </rPr>
          <t>Lourdes Maria Acuña Acuña:</t>
        </r>
        <r>
          <rPr>
            <sz val="9"/>
            <color indexed="81"/>
            <rFont val="Tahoma"/>
            <family val="2"/>
          </rPr>
          <t xml:space="preserve">
Crear lista con gerencia y subgerencias</t>
        </r>
      </text>
    </comment>
    <comment ref="R204" authorId="0" shapeId="0" xr:uid="{B7E6C962-A3BB-47DE-B2AE-09D1CF07DDB1}">
      <text>
        <r>
          <rPr>
            <b/>
            <sz val="9"/>
            <color indexed="81"/>
            <rFont val="Tahoma"/>
            <family val="2"/>
          </rPr>
          <t>Lourdes Maria Acuña Acuña:</t>
        </r>
        <r>
          <rPr>
            <sz val="9"/>
            <color indexed="81"/>
            <rFont val="Tahoma"/>
            <family val="2"/>
          </rPr>
          <t xml:space="preserve">
Crear lista con gerencia y subgerencias</t>
        </r>
      </text>
    </comment>
    <comment ref="R205" authorId="0" shapeId="0" xr:uid="{9C8E00C6-E4F7-4511-A21A-A097FD253BC3}">
      <text>
        <r>
          <rPr>
            <b/>
            <sz val="9"/>
            <color indexed="81"/>
            <rFont val="Tahoma"/>
            <family val="2"/>
          </rPr>
          <t>Lourdes Maria Acuña Acuña:</t>
        </r>
        <r>
          <rPr>
            <sz val="9"/>
            <color indexed="81"/>
            <rFont val="Tahoma"/>
            <family val="2"/>
          </rPr>
          <t xml:space="preserve">
Crear lista con gerencia y subgerencias</t>
        </r>
      </text>
    </comment>
    <comment ref="R206" authorId="0" shapeId="0" xr:uid="{928A6A9E-D04C-4922-81ED-E5FEE730D722}">
      <text>
        <r>
          <rPr>
            <b/>
            <sz val="9"/>
            <color indexed="81"/>
            <rFont val="Tahoma"/>
            <family val="2"/>
          </rPr>
          <t>Lourdes Maria Acuña Acuña:</t>
        </r>
        <r>
          <rPr>
            <sz val="9"/>
            <color indexed="81"/>
            <rFont val="Tahoma"/>
            <family val="2"/>
          </rPr>
          <t xml:space="preserve">
Crear lista con gerencia y subgerencias</t>
        </r>
      </text>
    </comment>
    <comment ref="R207" authorId="0" shapeId="0" xr:uid="{8DCE1D15-DF3F-4A50-9736-9ED25E5DBE21}">
      <text>
        <r>
          <rPr>
            <b/>
            <sz val="9"/>
            <color indexed="81"/>
            <rFont val="Tahoma"/>
            <family val="2"/>
          </rPr>
          <t>Lourdes Maria Acuña Acuña:</t>
        </r>
        <r>
          <rPr>
            <sz val="9"/>
            <color indexed="81"/>
            <rFont val="Tahoma"/>
            <family val="2"/>
          </rPr>
          <t xml:space="preserve">
Crear lista con gerencia y subgerencias</t>
        </r>
      </text>
    </comment>
    <comment ref="R208" authorId="0" shapeId="0" xr:uid="{4690B8B8-393D-4A33-9B03-DD5970689FC7}">
      <text>
        <r>
          <rPr>
            <b/>
            <sz val="9"/>
            <color indexed="81"/>
            <rFont val="Tahoma"/>
            <family val="2"/>
          </rPr>
          <t>Lourdes Maria Acuña Acuña:</t>
        </r>
        <r>
          <rPr>
            <sz val="9"/>
            <color indexed="81"/>
            <rFont val="Tahoma"/>
            <family val="2"/>
          </rPr>
          <t xml:space="preserve">
Crear lista con gerencia y subgerencias</t>
        </r>
      </text>
    </comment>
    <comment ref="R210" authorId="0" shapeId="0" xr:uid="{E74335F5-3537-4090-82C6-D183963853EE}">
      <text>
        <r>
          <rPr>
            <b/>
            <sz val="9"/>
            <color indexed="81"/>
            <rFont val="Tahoma"/>
            <family val="2"/>
          </rPr>
          <t>Lourdes Maria Acuña Acuña:</t>
        </r>
        <r>
          <rPr>
            <sz val="9"/>
            <color indexed="81"/>
            <rFont val="Tahoma"/>
            <family val="2"/>
          </rPr>
          <t xml:space="preserve">
Crear lista con gerencia y subgerencias</t>
        </r>
      </text>
    </comment>
    <comment ref="R211" authorId="0" shapeId="0" xr:uid="{3897E04F-C304-4763-AD7B-A1237C50E0A7}">
      <text>
        <r>
          <rPr>
            <b/>
            <sz val="9"/>
            <color indexed="81"/>
            <rFont val="Tahoma"/>
            <family val="2"/>
          </rPr>
          <t>Lourdes Maria Acuña Acuña:</t>
        </r>
        <r>
          <rPr>
            <sz val="9"/>
            <color indexed="81"/>
            <rFont val="Tahoma"/>
            <family val="2"/>
          </rPr>
          <t xml:space="preserve">
Crear lista con gerencia y subgerencias</t>
        </r>
      </text>
    </comment>
    <comment ref="R212" authorId="0" shapeId="0" xr:uid="{24FA81B9-1D41-484D-83E3-10889E5612C4}">
      <text>
        <r>
          <rPr>
            <b/>
            <sz val="9"/>
            <color indexed="81"/>
            <rFont val="Tahoma"/>
            <family val="2"/>
          </rPr>
          <t>Lourdes Maria Acuña Acuña:</t>
        </r>
        <r>
          <rPr>
            <sz val="9"/>
            <color indexed="81"/>
            <rFont val="Tahoma"/>
            <family val="2"/>
          </rPr>
          <t xml:space="preserve">
Crear lista con gerencia y subgerencias</t>
        </r>
      </text>
    </comment>
    <comment ref="R213" authorId="0" shapeId="0" xr:uid="{3BB7DC79-34D5-423E-BAD2-46FB2C3DAA0C}">
      <text>
        <r>
          <rPr>
            <b/>
            <sz val="9"/>
            <color indexed="81"/>
            <rFont val="Tahoma"/>
            <family val="2"/>
          </rPr>
          <t>Lourdes Maria Acuña Acuña:</t>
        </r>
        <r>
          <rPr>
            <sz val="9"/>
            <color indexed="81"/>
            <rFont val="Tahoma"/>
            <family val="2"/>
          </rPr>
          <t xml:space="preserve">
Crear lista con gerencia y subgerencias</t>
        </r>
      </text>
    </comment>
    <comment ref="R214" authorId="0" shapeId="0" xr:uid="{760F42EA-D70B-4377-A571-52374F17FDC3}">
      <text>
        <r>
          <rPr>
            <b/>
            <sz val="9"/>
            <color indexed="81"/>
            <rFont val="Tahoma"/>
            <family val="2"/>
          </rPr>
          <t>Lourdes Maria Acuña Acuña:</t>
        </r>
        <r>
          <rPr>
            <sz val="9"/>
            <color indexed="81"/>
            <rFont val="Tahoma"/>
            <family val="2"/>
          </rPr>
          <t xml:space="preserve">
Crear lista con gerencia y subgerencias</t>
        </r>
      </text>
    </comment>
    <comment ref="R215" authorId="0" shapeId="0" xr:uid="{C6E3D047-E20F-4D86-BC43-F4750C4C2E16}">
      <text>
        <r>
          <rPr>
            <b/>
            <sz val="9"/>
            <color indexed="81"/>
            <rFont val="Tahoma"/>
            <family val="2"/>
          </rPr>
          <t>Lourdes Maria Acuña Acuña:</t>
        </r>
        <r>
          <rPr>
            <sz val="9"/>
            <color indexed="81"/>
            <rFont val="Tahoma"/>
            <family val="2"/>
          </rPr>
          <t xml:space="preserve">
Crear lista con gerencia y subgerencias</t>
        </r>
      </text>
    </comment>
    <comment ref="R217" authorId="0" shapeId="0" xr:uid="{BF9C1B7C-2A82-4223-B829-93FF790EC146}">
      <text>
        <r>
          <rPr>
            <b/>
            <sz val="9"/>
            <color indexed="81"/>
            <rFont val="Tahoma"/>
            <family val="2"/>
          </rPr>
          <t>Lourdes Maria Acuña Acuña:</t>
        </r>
        <r>
          <rPr>
            <sz val="9"/>
            <color indexed="81"/>
            <rFont val="Tahoma"/>
            <family val="2"/>
          </rPr>
          <t xml:space="preserve">
Crear lista con gerencia y subgerencias</t>
        </r>
      </text>
    </comment>
  </commentList>
</comments>
</file>

<file path=xl/sharedStrings.xml><?xml version="1.0" encoding="utf-8"?>
<sst xmlns="http://schemas.openxmlformats.org/spreadsheetml/2006/main" count="5882" uniqueCount="1095">
  <si>
    <t>Confidencialidad</t>
  </si>
  <si>
    <t>Integridad</t>
  </si>
  <si>
    <t>Disponibilidad</t>
  </si>
  <si>
    <t>Ver Disponibilidad</t>
  </si>
  <si>
    <t>Criticidad/
Importancia del Activo</t>
  </si>
  <si>
    <t>Critico para 
la entidad</t>
  </si>
  <si>
    <t>Crítico para 
el servicio a terceros</t>
  </si>
  <si>
    <t>Total 
Disponibilidad</t>
  </si>
  <si>
    <t xml:space="preserve">Id </t>
  </si>
  <si>
    <t>Tipo documental</t>
  </si>
  <si>
    <t>Tipo de Soporte 
(medio de conservación y/o soporte)</t>
  </si>
  <si>
    <t>Tipo de Origen</t>
  </si>
  <si>
    <t>Definición</t>
  </si>
  <si>
    <t>Idioma</t>
  </si>
  <si>
    <t xml:space="preserve">Análogo </t>
  </si>
  <si>
    <t>Digital</t>
  </si>
  <si>
    <t>Electrónico</t>
  </si>
  <si>
    <t>Presentación de la información (formato)</t>
  </si>
  <si>
    <t xml:space="preserve">Estado de la información </t>
  </si>
  <si>
    <t>Localización del documento/activo de información o Lugar de consulta</t>
  </si>
  <si>
    <t>CLASIFICACIÓN DEL ACTIVO EN EL MARCO DE LA SEGURIDAD DE LA INFORMACIÓN</t>
  </si>
  <si>
    <t>INFORMACIÓN ASOCIADA - CUADRO DE CARACTERÍZACIÓN DOCUMENTAL</t>
  </si>
  <si>
    <t>X</t>
  </si>
  <si>
    <t>Ley 1712 de 2014</t>
  </si>
  <si>
    <t>Información Pública Reservada</t>
  </si>
  <si>
    <t>Información Pública Clasificada</t>
  </si>
  <si>
    <t>Información Pública</t>
  </si>
  <si>
    <t>Clasificación de la información</t>
  </si>
  <si>
    <t>Descripción del Soporte</t>
  </si>
  <si>
    <t>Objeto legítimo de la excepción</t>
  </si>
  <si>
    <t>Fundamento constitucional o legal</t>
  </si>
  <si>
    <t>Fundamento jurídico de la excepción</t>
  </si>
  <si>
    <t>Excepción total o parcial</t>
  </si>
  <si>
    <t>Fecha de la calificación</t>
  </si>
  <si>
    <t>Plazo de la clasificación o reserva</t>
  </si>
  <si>
    <t>¿El Activo contiene datos personales?</t>
  </si>
  <si>
    <t>¿El Activo contiene datos personales de carácter sensible?</t>
  </si>
  <si>
    <t>¿El Activo contiene datos personales de niños, niñas o adolescentes?</t>
  </si>
  <si>
    <t>INDICE DE INFORMACIÓN CLASIFICADA Y RESERVADA</t>
  </si>
  <si>
    <t>Disponible</t>
  </si>
  <si>
    <t>Subgerencia de Recursos Humanos</t>
  </si>
  <si>
    <t>La Información es Reservada, Clasificada o Pública?</t>
  </si>
  <si>
    <t>Ley 1581 de 2012
(Datos Personales)</t>
  </si>
  <si>
    <t>Estado y Custodia de la información (Disponibilidad)</t>
  </si>
  <si>
    <t>Propietario del activo
Área / Dependencia
Responsable de la Producción de la Información</t>
  </si>
  <si>
    <t>FECHA DE ELABORACIÓN/VALIDACIÓN:</t>
  </si>
  <si>
    <t>Proceso</t>
  </si>
  <si>
    <t>Interno/Externo</t>
  </si>
  <si>
    <t>Gerencia de Tecnología</t>
  </si>
  <si>
    <t>DATOS PERSONALES</t>
  </si>
  <si>
    <t>Tipo de Proceso</t>
  </si>
  <si>
    <t>Estratégico</t>
  </si>
  <si>
    <t>Misional</t>
  </si>
  <si>
    <t>Apoyo</t>
  </si>
  <si>
    <t>Evaluación_Control</t>
  </si>
  <si>
    <t>Direccionamiento_Estratégico</t>
  </si>
  <si>
    <t>Gestión_Integral_de_Riesgo</t>
  </si>
  <si>
    <t>Captura_de_Información</t>
  </si>
  <si>
    <t>Integración_de_Información</t>
  </si>
  <si>
    <t>Disposición_de_Información</t>
  </si>
  <si>
    <t>Gestión_del_Talento_Humano</t>
  </si>
  <si>
    <t>Gestión_de_Servicios_Administrativos</t>
  </si>
  <si>
    <t>Gestión_Jurídica</t>
  </si>
  <si>
    <t>Gestión_Contractual</t>
  </si>
  <si>
    <t>Gestión_Documental</t>
  </si>
  <si>
    <t>Gestión_Financiera</t>
  </si>
  <si>
    <t>Gestión_Comunicaciones</t>
  </si>
  <si>
    <t>Provisión_y_Soporte_de_Servicios_TI</t>
  </si>
  <si>
    <t>Medición_Análisis_y_Mejora</t>
  </si>
  <si>
    <t>Control_Disciplinario_Interno</t>
  </si>
  <si>
    <t>Procesos</t>
  </si>
  <si>
    <t>Dependencia</t>
  </si>
  <si>
    <t>Dirección</t>
  </si>
  <si>
    <t>Comunicaciones</t>
  </si>
  <si>
    <t>Observatorio Tecnico Catastral</t>
  </si>
  <si>
    <t>Oficina Asesora de Planeacion y Aseguramiento de Procesos</t>
  </si>
  <si>
    <t>Oficina Asesora Juridica</t>
  </si>
  <si>
    <t>Oficina Control Interno</t>
  </si>
  <si>
    <t>Oficina Control Disciplinario</t>
  </si>
  <si>
    <t>Gerencia de Informacion Catastral</t>
  </si>
  <si>
    <t>Subgerencia de Informacion Fisica y Juridica</t>
  </si>
  <si>
    <t>Subgerencia de Informacion Economica</t>
  </si>
  <si>
    <t>Gerencia de Gestion Corporativa</t>
  </si>
  <si>
    <t>Subgerencia  Administrativa y Financiera</t>
  </si>
  <si>
    <t>Gerencia Comercial y de Atencion al Usuario</t>
  </si>
  <si>
    <t>Gerencia Infraestructura de Datos Espaciales IDECA</t>
  </si>
  <si>
    <t>Subgerencia de Operaciones</t>
  </si>
  <si>
    <t>Subgerencia de Ingenieria de Software</t>
  </si>
  <si>
    <t>Subgerencia de Infraestructura Tecnologica</t>
  </si>
  <si>
    <t>Publicada en 
(link página web)</t>
  </si>
  <si>
    <t>Custodio 
de la información</t>
  </si>
  <si>
    <t xml:space="preserve">Activo de información
(Nombre o título de la información)
</t>
  </si>
  <si>
    <t>INSTRUMENTO DE GESTIÓN DE LA INFORMACIÓN PÚBLICA - UNIDAD ADMINISTRATIVA ESPECIAL DE CATASTRO DISTRITAL</t>
  </si>
  <si>
    <t>Frecuencia</t>
  </si>
  <si>
    <t>Publicado</t>
  </si>
  <si>
    <t>demanda</t>
  </si>
  <si>
    <r>
      <t>&lt;En este instrumento se deben registrar todas las categorías de información</t>
    </r>
    <r>
      <rPr>
        <vertAlign val="superscript"/>
        <sz val="11"/>
        <rFont val="Calibri"/>
        <family val="2"/>
      </rPr>
      <t>1</t>
    </r>
    <r>
      <rPr>
        <sz val="11"/>
        <rFont val="Calibri"/>
        <family val="2"/>
      </rPr>
      <t>, todo registro publicado en el sitio Web de la Unidad, todo registro disponible para ser solicitado por el público de la UAECD y debe ser diligenciado de acuerdo con los procedimientos y lineamientos definidos en su Programa de Gestión Documental</t>
    </r>
    <r>
      <rPr>
        <vertAlign val="superscript"/>
        <sz val="11"/>
        <rFont val="Calibri"/>
        <family val="2"/>
      </rPr>
      <t>2</t>
    </r>
    <r>
      <rPr>
        <sz val="11"/>
        <rFont val="Calibri"/>
        <family val="2"/>
      </rPr>
      <t>.</t>
    </r>
  </si>
  <si>
    <t>Disponible y publicado</t>
  </si>
  <si>
    <t>diaria</t>
  </si>
  <si>
    <r>
      <rPr>
        <vertAlign val="superscript"/>
        <sz val="11"/>
        <rFont val="Calibri"/>
        <family val="2"/>
      </rPr>
      <t>1</t>
    </r>
    <r>
      <rPr>
        <sz val="11"/>
        <rFont val="Calibri"/>
        <family val="2"/>
      </rPr>
      <t xml:space="preserve"> A nivel archivístico distrital, dicha categoría se reconoce como serie y subserie documental.</t>
    </r>
  </si>
  <si>
    <t>semanal</t>
  </si>
  <si>
    <r>
      <rPr>
        <vertAlign val="superscript"/>
        <sz val="11"/>
        <rFont val="Calibri"/>
        <family val="2"/>
      </rPr>
      <t>2</t>
    </r>
    <r>
      <rPr>
        <sz val="11"/>
        <rFont val="Calibri"/>
        <family val="2"/>
      </rPr>
      <t xml:space="preserve"> Programa de Gestión Documental: programa en el cual se establecen los procedimientos y lineamientos necesarios para la producción, distribución, organización, consulta y conservación de los documentos públicos. Este Programa debe integrarse con las funciones administrativas de la Unidad. Deben observarse los lineamientos y recomendaciones que el Archivo General de la Nación y demás entidades competentes expidan en la materia.</t>
    </r>
  </si>
  <si>
    <t>mensual</t>
  </si>
  <si>
    <t>bimestral</t>
  </si>
  <si>
    <t>Este instrumento es generado para dar cumplimiento a la Ley de Transparencia 1712 de 2014.</t>
  </si>
  <si>
    <t>trimestral</t>
  </si>
  <si>
    <t>Categoría de Información
(Serie Documental)</t>
  </si>
  <si>
    <t>Español</t>
  </si>
  <si>
    <t>Interno</t>
  </si>
  <si>
    <t>SI</t>
  </si>
  <si>
    <t>Media</t>
  </si>
  <si>
    <t>AIE0101</t>
  </si>
  <si>
    <t>AIE0102</t>
  </si>
  <si>
    <t>AIE0103</t>
  </si>
  <si>
    <t>CIRCULARES</t>
  </si>
  <si>
    <t>Circulares</t>
  </si>
  <si>
    <t>Papel - Disco Duro</t>
  </si>
  <si>
    <t>Documentos de Texto - PDF - Hojas de Cálculo</t>
  </si>
  <si>
    <t>Disponible y Publicada</t>
  </si>
  <si>
    <t>RESOLUCIONES</t>
  </si>
  <si>
    <t>AUTOS</t>
  </si>
  <si>
    <t>Resoluciones</t>
  </si>
  <si>
    <t xml:space="preserve">Autos
</t>
  </si>
  <si>
    <t>https://www.catastrobogota.gov.co/ y algunas en la Gaceta Distrital</t>
  </si>
  <si>
    <t>NO</t>
  </si>
  <si>
    <t>No Aplica</t>
  </si>
  <si>
    <t>Baja</t>
  </si>
  <si>
    <t>Respuestas a Requerimientos</t>
  </si>
  <si>
    <t>Sin Establecer</t>
  </si>
  <si>
    <t>AIE0104</t>
  </si>
  <si>
    <t>Documentos que se expiden por parte de la Dirección para conocimiento de toda la entidad y de la ciudadanía.</t>
  </si>
  <si>
    <t>Actos administrativos que se expiden por parte de la Dirección para conocimiento de toda la entidad y de la ciudadanía.</t>
  </si>
  <si>
    <t>Documentos (oficios, memorandos, comunicados)que se expiden por parte de la Dirección en respuesta a los requerimientos previos.</t>
  </si>
  <si>
    <t xml:space="preserve"> Dirección / Gestión Documental </t>
  </si>
  <si>
    <t>Archivo Gestión Documental / Fileserver /INFODOC</t>
  </si>
  <si>
    <t>NA</t>
  </si>
  <si>
    <t>https://www.catastrobogota.gov.co</t>
  </si>
  <si>
    <t>https://www.personeriabogota.gov.co/</t>
  </si>
  <si>
    <t>ilimitada</t>
  </si>
  <si>
    <t>Total</t>
  </si>
  <si>
    <t>ARTÍCULO 18. INFORMACIÓN EXCEPTUADA POR DAÑO DE DERECHOS A PERSONAS NATURALES O JURÍDICAS. Literal c)</t>
  </si>
  <si>
    <t>Parcial</t>
  </si>
  <si>
    <t>AIE0105</t>
  </si>
  <si>
    <t>Estadistica</t>
  </si>
  <si>
    <t xml:space="preserve">Disco Duro </t>
  </si>
  <si>
    <t>PDF - Hojas de Cálculo - Power point - Bases de datos (DBF, .txt, .SAS) - Documentos de Texto</t>
  </si>
  <si>
    <t>Dirección / Estadistica</t>
  </si>
  <si>
    <t>En los proyectos de estadistica se maneja información de avaluos que corresponde a información que no debe ser conocida por la ciudadania , y solo es utilizada por la UAECD en el core de su misionalidad. (secretos comerciales)</t>
  </si>
  <si>
    <t>Alta</t>
  </si>
  <si>
    <t>Fileserver / Estadistica</t>
  </si>
  <si>
    <t>Corresponde a los diferentes procesos que son llevados por parte del equipo estadistico de la Dirección de Catastro, dentro de los que se destacan ; Modelos econométricos; respuestas a requerimientos; archivos estadisticos entre otros.</t>
  </si>
  <si>
    <t>En los documentos de respuesta a los requerimientos se maneja información de avaluos, cabida y linderos e informacion del ciudadano. Que solo debe ser conocida por este o el ente judicial que lo requiera.</t>
  </si>
  <si>
    <t>ARTÍCULO 19.  Literal D; documentos que contienen datos sobre faltas disciplinarias.</t>
  </si>
  <si>
    <t>Ley 734-2002, Artículo 95. Reserva de la actuación disciplinaria. En el procedimiento ordinario las actuaciones disciplinarias serán reservadas hasta cuando se formule el pliego de cargos o la providencia que ordene el archivo definitivo, sin perjuicio de los derechos de los sujetos procesales. En el procedimiento especial ante el Procurador General de la Nación y en el procedimiento verbal, hasta la decisión de citar a audiencia.
El investigado estará obligado a guardar la reserva de las pruebas que por disposición de la Constitución o la ley tengan dicha condición.</t>
  </si>
  <si>
    <t>Los autos manejan informacion que no puede ser conocida por ninguna persona previa notificación de la Unidad con el fin de garantizar la reserva e intimidad del investigado.</t>
  </si>
  <si>
    <t>15 años</t>
  </si>
  <si>
    <t>Documento escrito que resuelve de fondo el proceso, mediante la emisión de una sanción o absolución y que contiene de manera exhaustiva y motivada todos los pormenores de la actuación y la inserción de esos considerandos en una parte resolutiva.</t>
  </si>
  <si>
    <t>Transversal</t>
  </si>
  <si>
    <t>DIRECCION</t>
  </si>
  <si>
    <t>AIE0106</t>
  </si>
  <si>
    <t>AIE0201</t>
  </si>
  <si>
    <t>AIE0202</t>
  </si>
  <si>
    <t>AIE0203</t>
  </si>
  <si>
    <t>AIE0204</t>
  </si>
  <si>
    <t>AIE0205</t>
  </si>
  <si>
    <t>AIE0206</t>
  </si>
  <si>
    <t>AIE0207</t>
  </si>
  <si>
    <t>GESTIÓN DE PROCESOS COMUNICACIONES</t>
  </si>
  <si>
    <t xml:space="preserve">Actas
</t>
  </si>
  <si>
    <t>Registros de las reuniones del Proceso</t>
  </si>
  <si>
    <t>Disco Duro</t>
  </si>
  <si>
    <t>Documento de Texto</t>
  </si>
  <si>
    <t>Fileserver</t>
  </si>
  <si>
    <t>No aplica</t>
  </si>
  <si>
    <t>Evidencias de Propuestas de Trabajo</t>
  </si>
  <si>
    <t>Registros de los trabajos que se desarrollan por mesas de servicio</t>
  </si>
  <si>
    <t xml:space="preserve">Documento de Texto - PDF - JPG - AI </t>
  </si>
  <si>
    <t>Material Audiovisual</t>
  </si>
  <si>
    <t>Fotos, audios y videos destinados a labores de comunicaciones</t>
  </si>
  <si>
    <t>JPG - PNG - PSD</t>
  </si>
  <si>
    <t>https://www.catastrobogota.gov.co/ o Redes sociales</t>
  </si>
  <si>
    <t>Artículo 18, literal a) ley 1712 de 2014</t>
  </si>
  <si>
    <t>Artículo 18, literal a) ley 1712 de 2014 y ley 1581 de 2012</t>
  </si>
  <si>
    <t>Este archivo contiene fotografias (datos biometricos ) de personas en general que son utilizadas para realizar las piezas gráficas</t>
  </si>
  <si>
    <t>Ilimitado</t>
  </si>
  <si>
    <t>Propuestas Gráficas</t>
  </si>
  <si>
    <t>Diseños de piezas gráficas para la comunicación en la entidad</t>
  </si>
  <si>
    <t xml:space="preserve">PDF - JPG - AI </t>
  </si>
  <si>
    <t>https://www.catastrobogota.gov.co/ o Redes sociales / Intranet</t>
  </si>
  <si>
    <t>Planes</t>
  </si>
  <si>
    <t>Plan de Comunicaciones y Plan de Medios de la entidad</t>
  </si>
  <si>
    <t>Hojas de Cálculo - PDF</t>
  </si>
  <si>
    <t>Intranet</t>
  </si>
  <si>
    <t>COMUNICACIONES</t>
  </si>
  <si>
    <t>INVESTIGACIONES CATASTRALES Y DE CIUDAD</t>
  </si>
  <si>
    <t>Soportes de Investigaciones Catastrales y de Ciudad</t>
  </si>
  <si>
    <t>Información necesaria para desarrollar las investigaciones</t>
  </si>
  <si>
    <t>Documentos de Texto - Hojas de Cálculo - PDF</t>
  </si>
  <si>
    <t>OTC</t>
  </si>
  <si>
    <t>Fileserver de OTC</t>
  </si>
  <si>
    <t>ARTÍCULO 18. INFORMACIÓN EXCEPTUADA POR DAÑO DE DERECHOS A PERSONAS NATURALES O JURÍDICAS. A) El derecho de toda persona a la intimidad.</t>
  </si>
  <si>
    <t>Ley 1581 de 2012</t>
  </si>
  <si>
    <t>En los soportes de las investigaciones catastrales y de ciudad se maneja información de ciudadanos que debe ser protegido su acceso por personal no autorizado.</t>
  </si>
  <si>
    <t>Estudio e Investigaciones Catastrales y de ciudad</t>
  </si>
  <si>
    <t>Documentos  que tienen como referente la información catastral y que sirven para la toma de decisiones de ciudad.</t>
  </si>
  <si>
    <t>https://www.catastrobogota.gov.co/ / http://www.inventariobogota.gov.co/</t>
  </si>
  <si>
    <t>Actas de OTC</t>
  </si>
  <si>
    <t>Documentos que recopilan los temas tratados y acuerdos o tareas definidos en las reuniones del área</t>
  </si>
  <si>
    <t>Documentos de Texto - PDF</t>
  </si>
  <si>
    <t>Archivo de Gestión de OTC / Fileserver de OTC</t>
  </si>
  <si>
    <t>En las actas de reunión reposa información de carácter personal a la que no puede tener acceso personal no autorizado</t>
  </si>
  <si>
    <t>Convenios</t>
  </si>
  <si>
    <t>Convenios de cooperación para el fomento de actividades científicas y tecnológicas supervisados por el OTC.</t>
  </si>
  <si>
    <t>OAJ</t>
  </si>
  <si>
    <t>OBSERVATORIO TÉCNICO CATASTRAL</t>
  </si>
  <si>
    <t>AIEC1401</t>
  </si>
  <si>
    <t>ACTAS</t>
  </si>
  <si>
    <t xml:space="preserve">Actas de Comité de Calidad
</t>
  </si>
  <si>
    <t>Documentos que contienen el registro de la información suministrada y tratada por el asesor de calidad,  responsables de proceso y demás asistentes en los Comités Internos de Calidad</t>
  </si>
  <si>
    <t>html</t>
  </si>
  <si>
    <t>OAPAP</t>
  </si>
  <si>
    <t>ISODOC</t>
  </si>
  <si>
    <t>Actas del Comité Institucional de Gestión y Desempeño</t>
  </si>
  <si>
    <t>Documentos que evidencian la realización del Comité Institucional de Gestión y Desempeño con asistentes, desarrollo y compromisos.</t>
  </si>
  <si>
    <t>Documento de texto - PDF</t>
  </si>
  <si>
    <t>Archivo de Gestión OAPAP / Fileserver OAPAP</t>
  </si>
  <si>
    <t>AIEC1402</t>
  </si>
  <si>
    <t>AUDITORIAS</t>
  </si>
  <si>
    <t>Auditorias Internas de Calidad</t>
  </si>
  <si>
    <t>Documentos que contienen el Plan de Auditoría Interna de Calidad,  Papeles de Trabajo, Listado de datos de auditores e Informes Finales de Auditoría Interna</t>
  </si>
  <si>
    <t>Documento de texto - PDF - xls - html</t>
  </si>
  <si>
    <t>Archivo de Gestión OAPAP / ISODOC / Fileserver OAPAP</t>
  </si>
  <si>
    <t>INFORMES</t>
  </si>
  <si>
    <t>Informes</t>
  </si>
  <si>
    <t>Documentos que evidencian la realización de la rendición de cuenta ante la Contraloría de Bogotá, y otros informes a otras entidades.</t>
  </si>
  <si>
    <t>Documento de Texto - pdf - xls</t>
  </si>
  <si>
    <t>Archivo de Gestión / Filserverver OAPAP / Cordis</t>
  </si>
  <si>
    <t>FURAG</t>
  </si>
  <si>
    <t>Documentos relacionados con el diligenciamiento del Informe Formulario Unico de Reporte de Avances a la Gestión, Formularios Autodiagnóstico, Certificado de Cumplimiento y Plan de Trabajo MIPG</t>
  </si>
  <si>
    <t>Fileserver OAPAP</t>
  </si>
  <si>
    <t>PLANES</t>
  </si>
  <si>
    <t>Documentos que contienen los planes estratégicos institucionales, los planes operativos, de gestión o de acción de la entidad, con sus respectivos soportes.</t>
  </si>
  <si>
    <t>Documento de Texto - PDF</t>
  </si>
  <si>
    <t>https://www.catastrobogota.gov.co/planeacion</t>
  </si>
  <si>
    <t>PROYECTOS</t>
  </si>
  <si>
    <t>Proyectos de Inversión</t>
  </si>
  <si>
    <t>Documentos que contienen los elementos de formulación, gestión y seguimiento de los proyectos de inversión de la entidad</t>
  </si>
  <si>
    <t>AIEC1403</t>
  </si>
  <si>
    <t>MIPG</t>
  </si>
  <si>
    <t>Instrumentos del SGI</t>
  </si>
  <si>
    <t>Documentos del Sistema de Gestión Integral SGI (Documentos Técnicos, Generalidades, Caracterizaciones, Procedimientos, Instructivos, Boletines del SGI, Socializaciones, Formatos de Levantamiento de Tiempos), Indicadores de Gestión, Acciones de Mejora e Informes de Producto No Conforme.</t>
  </si>
  <si>
    <t>Documento de texto - PDF - xls</t>
  </si>
  <si>
    <t>ISODOC / Fileserver OAPAP</t>
  </si>
  <si>
    <t>Matriz de Riegos</t>
  </si>
  <si>
    <t xml:space="preserve">Documento que detalla cada uno de los riesgos de proceso y de corrupción de los diferentes procesos de la entidad, con sus correspondientes controles, niveles de riesgo, planes de tratamiento y seguimientos. </t>
  </si>
  <si>
    <t>xls</t>
  </si>
  <si>
    <t>https://www.catastrobogota.gov.co/planeacion/mapas-de-riesgos</t>
  </si>
  <si>
    <t>PARTICIPACIÓN CIUDADANA Y RENDICIÓN DE CUENTAS</t>
  </si>
  <si>
    <t>Participación Ciudadana y Rendición de Cuentas</t>
  </si>
  <si>
    <t>Documentos en los que se detallan los Planes, Diagnósticos e Informes de Participación Ciudadana, Caracterización de Usuarios, Planes Anticorrupción y de Atención al Ciudadano y seguimientos, Informes de Rendición de Cuentas y sus correspondientes soportes.</t>
  </si>
  <si>
    <t>https://www.catastrobogota.gov.co/planeacion/planes</t>
  </si>
  <si>
    <t>Artículo 18. Información exceptuada por daño de derechos a personas naturales o jurídicas. a) el derecho de toda persona a la intimidad.</t>
  </si>
  <si>
    <t>En algunos documentos  reposa información de carácter personal de la ciudadanía y de los grupos de interés a la que no puede tener acceso personal no autorizado</t>
  </si>
  <si>
    <t>Ilimitada</t>
  </si>
  <si>
    <t>OFICINA ASESORA DE PLANEACIÓN Y ASEGURAMIENTO DE PROCESOS</t>
  </si>
  <si>
    <t>AIA1101</t>
  </si>
  <si>
    <t>CONTRATOS Y/O CONVENIOS</t>
  </si>
  <si>
    <t>Expediente Contractual</t>
  </si>
  <si>
    <t>Corresponde a la compilación de todos los documentos que soportan la elaboración , ejecución de un contrato.</t>
  </si>
  <si>
    <t xml:space="preserve">Papel - Disco Duro </t>
  </si>
  <si>
    <t xml:space="preserve">Documentos de texto - PDF - Hojas de Cálculo </t>
  </si>
  <si>
    <t>Archivo de Gestión OAJ / Fileserver / Secop II</t>
  </si>
  <si>
    <t>https://www.colombiacompra.gov.co/secop-ii</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</si>
  <si>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t>
  </si>
  <si>
    <t>El expediente contractual contiene información personal del contratista que no puede ser divulgada a terceros sin la debida autorización.</t>
  </si>
  <si>
    <t>AIA1102</t>
  </si>
  <si>
    <t>Plan Anual de Adquisiciones</t>
  </si>
  <si>
    <t>Corresponde a la relación de las necesidades de contratación de la Unidad.</t>
  </si>
  <si>
    <t>Hojas de Cáculo - PDF</t>
  </si>
  <si>
    <t>Archivo de Gestión de OAPAP / Fileserver OAPAP / Secop II</t>
  </si>
  <si>
    <t>AIA1103</t>
  </si>
  <si>
    <t>Libro consecutivo contratos</t>
  </si>
  <si>
    <t>Corresponde al registro de numeración de los contratos suscritos en la UAECD</t>
  </si>
  <si>
    <t>Papel</t>
  </si>
  <si>
    <t xml:space="preserve">Archivo de Gestión OAJ </t>
  </si>
  <si>
    <t>AIA1001</t>
  </si>
  <si>
    <t>ACCIONES CONSTITUCIONALES</t>
  </si>
  <si>
    <t>Expedientes de Acciones Constitucionales</t>
  </si>
  <si>
    <t>Son las acciones a las que tiene derecho una persona para reclamar sus derechos fundamentales. En estas se encuentran las acciones de grupo, acciones de tutela y acciones populares</t>
  </si>
  <si>
    <t>Externo</t>
  </si>
  <si>
    <t>Archivo de Gestión de OAJ / Fileserver OAJ / SIPROJ</t>
  </si>
  <si>
    <t>El expediente de acciones constitucionales  contiene información personal del ciudadano que coloca la acción, la cual no puede ser divulgada a terceros sin la debida autorización.</t>
  </si>
  <si>
    <t>AIA1002</t>
  </si>
  <si>
    <t xml:space="preserve">Actas de Comité Interno de Conciliación
</t>
  </si>
  <si>
    <t>Corresponde a los documentos que relacionan la información presentada por  la OAJ y las decisiones tomadas por el comité de conciliación.</t>
  </si>
  <si>
    <t>Archivo de Gestión de OAJ / SIPROJ</t>
  </si>
  <si>
    <t>Las actas contienen información personal de quien interpone la conciliación.</t>
  </si>
  <si>
    <t>AIA1003</t>
  </si>
  <si>
    <t>CONCILIACION PREJUDICIAL</t>
  </si>
  <si>
    <t>Expediente de Conciliación Prejudicial</t>
  </si>
  <si>
    <t>Corresponde a los documentos que soportan la presentación de una solicitud de conciliación ante la Unidad.</t>
  </si>
  <si>
    <t>El expediente de conciliación prejudicial  contiene información personal del ciudadano que interpone la conciliación, la cual no puede ser divulgada a terceros sin la debida autorización.</t>
  </si>
  <si>
    <t>AIA1004</t>
  </si>
  <si>
    <t>DERECHOS DE PETICION</t>
  </si>
  <si>
    <t>Derechos de Petición</t>
  </si>
  <si>
    <t>Corresponden a las solicitudes de información que realiza la ciudadanía o entes de control a la entidad.</t>
  </si>
  <si>
    <t>Documento de texto - PDF - Hojas de cálculo</t>
  </si>
  <si>
    <t>Archivo de Gestión OAJ / Fileserver / SDQS</t>
  </si>
  <si>
    <t>Los derechos de petición contiene información personal del ciudadano que presenta la solicitud, la cual no puede ser divulgada a terceros sin la debida autorización.</t>
  </si>
  <si>
    <t>AIA1005</t>
  </si>
  <si>
    <t>PROCESOS JUDICIALES</t>
  </si>
  <si>
    <t>Expediente de Procesos Judiciales</t>
  </si>
  <si>
    <t>Corresponde a los documentos que soportan un proceso judicial  inicado o en contra de la UAECD</t>
  </si>
  <si>
    <t>El expediente de procesos judiciales contiene información personal del ciudadano que interpone la demanda, la cual no puede ser divulgada a terceros sin la debida autorización.</t>
  </si>
  <si>
    <t>AIA1006</t>
  </si>
  <si>
    <t>CONCEPTOS</t>
  </si>
  <si>
    <t>Relatoria de conceptos</t>
  </si>
  <si>
    <t>Corresponde a la relación de los conceptos emitidos por la OAJ</t>
  </si>
  <si>
    <t>Documento de texto - PDF- Hojas de cálculo</t>
  </si>
  <si>
    <t>Archivo de Gestión de OAJ / Fileserver OAJ</t>
  </si>
  <si>
    <t>AIA1007</t>
  </si>
  <si>
    <t>GESTIÓN NORMATIVA</t>
  </si>
  <si>
    <t>Relación de trámites adelantados por la gestión normativa</t>
  </si>
  <si>
    <t>Corresponde a la relación de los trámites adelantados sobre la gestión normativa</t>
  </si>
  <si>
    <t>OFICINA ASESORA JURÍDICA Y CONTRACTUAL</t>
  </si>
  <si>
    <t>Actas Comité Institucional de Coordinación de Control Interno</t>
  </si>
  <si>
    <t>Corresponde a las actas de Comité Institucional de Coordinación de Control Interno</t>
  </si>
  <si>
    <t>OCI</t>
  </si>
  <si>
    <t>Archivo de Gestión OCI / Fileserver</t>
  </si>
  <si>
    <t>ARTÍCULO  18. Información exceptuada por daño de derechos a personas naturales o jurídicas. Literal c) Los secretos comerciales, industriales y profesionales</t>
  </si>
  <si>
    <t>En las actas de reunión se maneja información que exclusiva de la entidad.</t>
  </si>
  <si>
    <t>Actas de la Oficina de Control Interno</t>
  </si>
  <si>
    <t>Corresponde a las actas de la OCI, reuniones realizadas por el jefe OCI con el equipo de la OCI.</t>
  </si>
  <si>
    <t>Auditorias Externas</t>
  </si>
  <si>
    <t>Auditorías realizadas por la Contraloría de Bogotá u otras entidades de control</t>
  </si>
  <si>
    <t>PDF</t>
  </si>
  <si>
    <t>AIEC1404</t>
  </si>
  <si>
    <t>Auditorias Internas</t>
  </si>
  <si>
    <t>Documento preliminar y final que registra lo evidenciado en la evaluación o Auditoría de Gestión aprobado por el Jefe de la OCI.</t>
  </si>
  <si>
    <t>https://www.catastrobogota.gov.co/transparencia-y-acceso-a-la-informacion-publica</t>
  </si>
  <si>
    <t>AIEC1405</t>
  </si>
  <si>
    <t>Papeles de Trabajo</t>
  </si>
  <si>
    <t>Documentos soportes que se aportan o se elaboran en la oficina, utilizados como evidencia objetiva de la evaluación, seguimiento, Auditoría de Gestión</t>
  </si>
  <si>
    <t>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
N</t>
  </si>
  <si>
    <t>Algunos de los papeles de trabajo contienen datos personales de los funcionarios, información que no puede ser conocida por terceros sin la debida autorización.</t>
  </si>
  <si>
    <t>AIEC1406</t>
  </si>
  <si>
    <t>Documento preliminar y final que registra lo evidenciado según procedimientos, lineamientos, requerimientos, del tema de SCI-FURAG, Evaluación Institucional por Depencias, Control Interno Contable, Mapas de riesgos Institucionales, Plan mejoramiento Contraloría, derechos de autor y Software, establecidos en las normas que lo regulan.</t>
  </si>
  <si>
    <t>AIEC1407</t>
  </si>
  <si>
    <t>Plan Anual de Auditorias</t>
  </si>
  <si>
    <t xml:space="preserve">Plan definido para la vigencia por la OCI, contiene las actividades a realizar con su objetivo, alcance, recursos, cronograma y seguimiento mensual </t>
  </si>
  <si>
    <t>Documentos de Texto - Hoja de Cálculo</t>
  </si>
  <si>
    <t>OFICINA DE CONTROL INTERNO</t>
  </si>
  <si>
    <t>AIEC1501</t>
  </si>
  <si>
    <t>Actas</t>
  </si>
  <si>
    <t xml:space="preserve">Actas de reparto
</t>
  </si>
  <si>
    <t>Documento en el cual se realiza el reparto interno de los asuntos que conoce este despacho.</t>
  </si>
  <si>
    <t>OCD</t>
  </si>
  <si>
    <t>Archivo de Gestión OCD / Fileserver</t>
  </si>
  <si>
    <t>Artículo 19. Información exceptuada por daño a los intereses públicos. Es toda aquella información pública reservada, cuyo acceso podrá ser rechazado o denegado de manera motivada y por escrito en las siguientes circunstancias, siempre que dicho acceso estuviere expresamente prohibido por una norma legal o constitucional:d) La prevención, investigación y persecución de los delitos y las faltas disciplinarias, mientras que no se haga efectiva la medida de aseguramiento o se formule pliego de cargos, según el caso</t>
  </si>
  <si>
    <t xml:space="preserve">Articulo 95 de la Ley 734 de 2002 </t>
  </si>
  <si>
    <t>En el procedimiento ordinario las actuaciones disciplinarias serán reservadas hasta cuando se formule el pliego de cargos o la providencia que ordene el archivo definitivo, sin perjuicio de los derechos de los sujetos procesales.</t>
  </si>
  <si>
    <t>AIEC1502</t>
  </si>
  <si>
    <t>Expedientes Juridicos</t>
  </si>
  <si>
    <t>Expediente asesoria jurídica disciplinaria</t>
  </si>
  <si>
    <t>Documentación relacionada con los lineamientos entregados por la Dirección Distrital de Asuntos Disciplinarios del Distrito</t>
  </si>
  <si>
    <t>Archivo de Gestión OCD / Fileserver / Cordis</t>
  </si>
  <si>
    <t>AIEC1503</t>
  </si>
  <si>
    <t>Informes a otras entidades e informes de gestión</t>
  </si>
  <si>
    <t>Informes de la gestión disciplinaria requeridos por la Dirección u otras entidades o entes de Control.</t>
  </si>
  <si>
    <t>AIEC1504</t>
  </si>
  <si>
    <t xml:space="preserve">Procesos Disciplinarios </t>
  </si>
  <si>
    <t>Proceso disciplinario ordinario</t>
  </si>
  <si>
    <t xml:space="preserve">El que se imprime a la actuación disciplinaria cuando no concurren circunstancias que ameriten
su desarrollo mediante trámites especiales. </t>
  </si>
  <si>
    <t>Papel - Disco Duro - Video</t>
  </si>
  <si>
    <t>Documento de texto - PDF - mp4</t>
  </si>
  <si>
    <t>AIEC1505</t>
  </si>
  <si>
    <t>Proceso disciplinario verbal</t>
  </si>
  <si>
    <t>En todo caso, y cualquiera que fuere el sujeto disciplinable, si al momento de valorar sobre la
decisión de apertura de investigación estuvieren dados los requisitos sustanciales para proferir pliego de cargos se citará a
audiencia</t>
  </si>
  <si>
    <t>AIEC1506</t>
  </si>
  <si>
    <t>Proceso disciplinario segunda instancia</t>
  </si>
  <si>
    <t xml:space="preserve">Instancia superior que realiza un nuevo examen del asunto al resolver los recursos de apelación o el
grado de consulta en el caso de la suspensión provisional. </t>
  </si>
  <si>
    <t>AIEC1507</t>
  </si>
  <si>
    <t>Notificaciones por estado</t>
  </si>
  <si>
    <t>Notificaciones</t>
  </si>
  <si>
    <t>Acto jurídico mediante el cual se notifica la decisión en un lugar visible de la secretaría del despacho.</t>
  </si>
  <si>
    <t>Si aplica</t>
  </si>
  <si>
    <t>AIEC1508</t>
  </si>
  <si>
    <t>Planes de capacitacion de operadores disciplinarios</t>
  </si>
  <si>
    <t>Documentos relaciondos con el analisis, estudio y demas observaciones relacionadas con el cronograma de actividades preventivas de la OCD</t>
  </si>
  <si>
    <t>AIEC1509</t>
  </si>
  <si>
    <t>Politicas</t>
  </si>
  <si>
    <t xml:space="preserve">Políticas distritales de gestión disciplinaria </t>
  </si>
  <si>
    <t>Documentos relacionados con los lineamientos adoptados por la mesa técnica del comité de operadores disciplinarios del sector Hacienda</t>
  </si>
  <si>
    <t>OFICINA DE CONTROL DISCIPLINARIO</t>
  </si>
  <si>
    <t>AIM0301</t>
  </si>
  <si>
    <t>Administración de trámites catastrales</t>
  </si>
  <si>
    <t>Respuesta a trámites de Apelaciones</t>
  </si>
  <si>
    <t>Contiene los documentos técnicos, jurídicos y soportes del trámite de apelaciones</t>
  </si>
  <si>
    <t>Papel / Disco duro</t>
  </si>
  <si>
    <t xml:space="preserve">Hoja de cálculo .XLS / Base de datos </t>
  </si>
  <si>
    <t>Gerencia de Información Catastral - Dirección</t>
  </si>
  <si>
    <t>Archivo de gestión Gerencia de Información Catastral  / Aplicativo SIIC / Aplicativo CORDIS / Archivo de gestión Dirección / Buzón de correo / Computador puesto de trabajo</t>
  </si>
  <si>
    <t>Ley 1712 de 2014. art. 18 literal a)</t>
  </si>
  <si>
    <t>Resolución 070 de 2011 IGAC. Art. 157</t>
  </si>
  <si>
    <t>La información que está contenida en este activo de información corresponde a la atención de los trámites de apelación que requieren de la autorización de acceso por parte de los propietarios y poseedores.</t>
  </si>
  <si>
    <t>AIM0302</t>
  </si>
  <si>
    <t xml:space="preserve">Información Catastral </t>
  </si>
  <si>
    <t>Actualización Cartográfica</t>
  </si>
  <si>
    <t>Contiene información actualizada de la base cartográfica en el LPC  y soportes de la actualización en archivos electrónicos</t>
  </si>
  <si>
    <t>Disco duro</t>
  </si>
  <si>
    <t>Hoja de cálculo .XLS / Base de datos / Documento Texto .doc/</t>
  </si>
  <si>
    <t>Gerencia de Información Catastral/Gerencia de Tecnología</t>
  </si>
  <si>
    <t>Archivo de gestión Gerencia de Información Catastral  / Aplicativo SIIC / Aplicativo CORDIS / Buzón de correo / Computador puesto de trabajo de ténico operativo y profesional universitario / LPC / CT</t>
  </si>
  <si>
    <t>En la actualización cartografica se incluye información personal de los solicitantes , la cual no puede ser conocida por un tercero sin la debida autorización.</t>
  </si>
  <si>
    <t>AIM0303</t>
  </si>
  <si>
    <t>Peritazgo</t>
  </si>
  <si>
    <t>Contiene la información técnica producida y los soportes del trámite de peritazgos</t>
  </si>
  <si>
    <t>Hoja de cálculo .XLS / Base de datos / .PST</t>
  </si>
  <si>
    <t xml:space="preserve">Gerencia de Información Catastral </t>
  </si>
  <si>
    <t>Archivo de gestión Gerencia de Información Catastral  / Aplicativo SIIC / Aplicativo CORDIS / Buzón de correo / Computador puesto de trabajo</t>
  </si>
  <si>
    <t xml:space="preserve">Contiene información de propietarios y poseedores relacionados con trámites de peritazgos solicitados a la Unidad. </t>
  </si>
  <si>
    <t>AIM0304</t>
  </si>
  <si>
    <t>Nomenclatura vial y domiciliaria</t>
  </si>
  <si>
    <t>Tramites de Nomenclatura vial y domiciliaria</t>
  </si>
  <si>
    <t xml:space="preserve">Contiene información de la actualización y asignación de la nomenclatura vial, domiciliaria de la ciudad e información personal de los usuarios que solicitan el trámite </t>
  </si>
  <si>
    <t xml:space="preserve"> Hoja de cálculo .XLS / Base de datos / .PST </t>
  </si>
  <si>
    <t>Archivo de gestión Gerencia de Información Catastral  / Aplicativo SIIC / Aplicativo CORDIS / Buzón de correo / Computador puesto de trabajo / LPC / Visor cartográfico</t>
  </si>
  <si>
    <t>Contiene información de propietarios y poseedores relacionados con trámites de nomenclatura y no puede ser pubicada su información sin su debida autorización</t>
  </si>
  <si>
    <t>AIM0305</t>
  </si>
  <si>
    <t>Informes a organismos de control</t>
  </si>
  <si>
    <t xml:space="preserve">Contiene la información solicitada del proceso físico, jurídico y económico que se produce en la Gerencia de Información Catastral </t>
  </si>
  <si>
    <t>Papel / CD</t>
  </si>
  <si>
    <t xml:space="preserve">No aplica / Hoja de cálculo .XLS / Base de datos / .PST </t>
  </si>
  <si>
    <t>Archivo de gestión Gerencia de Información Catastral/ Aplicativo CORDIS / Aplicativo SIIC / Buzón de Correo</t>
  </si>
  <si>
    <t>Contiene información solicitada por los entes de Control sobre el proceso físico, jurídico y económico de los predios de la ciudad</t>
  </si>
  <si>
    <t>AIM0306</t>
  </si>
  <si>
    <t>Informes de gestión</t>
  </si>
  <si>
    <t>Contiene la información solicitada del proceso de gestión de la Gerencia de Información Cat.astral y sus subgerencias, cada vez que se requiere.</t>
  </si>
  <si>
    <t xml:space="preserve">No aplica / Hoja de Word .DOCX / Presentación Power Point .PWR/ .PST </t>
  </si>
  <si>
    <t>Contiene información de la gestión realizada en la Gerencia de Información Catastral y sus subgerencias cada vez que sea requerido.</t>
  </si>
  <si>
    <t>AIM0307</t>
  </si>
  <si>
    <t>Planificación y seguimiento del censo</t>
  </si>
  <si>
    <t>Contiene las actividades propias de la planificación y seguimiento al censo vigencia tras vigencia</t>
  </si>
  <si>
    <t>Papel / Disco duro / CD</t>
  </si>
  <si>
    <t xml:space="preserve">Hoja de Word .DOCX / Presentación Power Point .PWR / Hoja de cálculo .XLS / Base de datos / .PST </t>
  </si>
  <si>
    <t>Archivo de gestión Gerencia de Información Catastral / Aplicativo SIIC / Buzón de Correo / Computador puesto de trabajo de profesional especializado / LPC</t>
  </si>
  <si>
    <t>Contiene la planeación del censo inmobiliario para la vigencia, a traves del cronograma de actividades y el tablero de control de seguimiento</t>
  </si>
  <si>
    <t>AIM0308</t>
  </si>
  <si>
    <t>Seguimiento y control a trámites no inmediatos</t>
  </si>
  <si>
    <t>Contiene las actividades propias de seguimiento a los trámites de la Gerencia de Información Catastral y sus subgerencias para llevar un control de tiempos de respuesta, rendimientos y trazabilidad de los estados de las radicaciones.</t>
  </si>
  <si>
    <t>Aplicativo SIIC / Buzón de Correo / Computador puesto de trabajo de Profesional especializado grado 10 y Gerente de Información Catastral</t>
  </si>
  <si>
    <t>Contiene el estado de cada uno de los trámites que se trabajan en la Gerencia de información catastral y sus subgerencias, y la información personal de los usuarios que solictan el trámite donde su acceso requiere autorización de los mismos</t>
  </si>
  <si>
    <t>GERENCIA DE INFORMACIÓN CATASTRAL</t>
  </si>
  <si>
    <t>Administracion de tramites catastrales</t>
  </si>
  <si>
    <t>Tramites no inmediatos</t>
  </si>
  <si>
    <t>Contiene registro SIIC, relación radicaciones transferidas, memorandos, estudio previo, solicitudes ZHFG - valores, cartografía, actas comité, actos administrativos, registro control calidad, solicitud visita técnica, informe técnico, visita técnica puntual, correos electrónicos, oficios de respuesta, expedientes.</t>
  </si>
  <si>
    <t>Papel / 
Disco duro</t>
  </si>
  <si>
    <t>Documento en papel, pdf, hojas de calculo, discos duros</t>
  </si>
  <si>
    <t>Subgerencia de Información Física
Gerencia de Tecnología</t>
  </si>
  <si>
    <t>Archivo de Gestión SIFJ/Fileserver SIFJ/ SIIC</t>
  </si>
  <si>
    <t xml:space="preserve"> ley 1712 de 2014,Art. 18 literal a)</t>
  </si>
  <si>
    <t>Resolucion 070 de 2011 de IGAC, art. 157
Ley 1581 de 2012</t>
  </si>
  <si>
    <t>En virtud del Habeas Data, el acceso a la base de datos catastral es de carácter limitado, al contener información personal su divulgación solo se hará previa autorización del titular.</t>
  </si>
  <si>
    <t>Dinámica Urbana</t>
  </si>
  <si>
    <t xml:space="preserve">Actualización Predial
</t>
  </si>
  <si>
    <t>Contiene Base de datos SIIC, base datos fuentes información secundaria, ftos visita técnica puntual, fto solicitud desbloqueo de predios, mesas de servicio, tablas cargnota, LPC).</t>
  </si>
  <si>
    <t>Contiene informes a organismos de control / Informes de gestión</t>
  </si>
  <si>
    <t>Resoluciones Técnicas</t>
  </si>
  <si>
    <t>Contiene resoluciones producto del ejercicio de Actualización de la Información Catastral y de la Conservación y Atención de Trámites.</t>
  </si>
  <si>
    <t>Documento en papel, pdf, discos duros</t>
  </si>
  <si>
    <t>SUBGERENCIA DE INFORMACIÓN FÍSICA Y JURÍDICA</t>
  </si>
  <si>
    <t>ACTAS DE COMITÉ DE AVALÚOS Y PLUSVALÍA</t>
  </si>
  <si>
    <t>Contiene las actas de comité de avalúos y las planillas o listas de asistencia</t>
  </si>
  <si>
    <t>No aplica / .PDF</t>
  </si>
  <si>
    <t xml:space="preserve">Subgerencia de Información Económica - Gerencia de Tecnología </t>
  </si>
  <si>
    <t xml:space="preserve">Archivo de gestión Subgerencia de Información Económica - WCC </t>
  </si>
  <si>
    <t>En virtud a que en la atención de trámites que hacen parte de la base de datos del catastro se encuentra información personal de propietarios y poseedores, su acceso tiene límites fijados por el objeto y finalidad de la base de datos y para divulgar dicha información es pertinente obtener la autorización previa, expresa y libre de vicios del titular de los datos.</t>
  </si>
  <si>
    <t>ADMINISTRACIÓN DE TRÁMITES CATASTRALES</t>
  </si>
  <si>
    <t>TRÁMITES NO INMEDIATOS</t>
  </si>
  <si>
    <t xml:space="preserve">Contiene los documentos técnicos, resoluciones y documentos soporte de los trámites no inmediatos </t>
  </si>
  <si>
    <t>No aplica / Hoja de cálculo .XLS / Base de datos / .PST</t>
  </si>
  <si>
    <t>Subgerencia de Información Económica - Dirección</t>
  </si>
  <si>
    <t>Archivo de gestión Subgerencia de Información Económica / Aplicativo SIIC / Aplicativo CORDIS / Archivo de gestión Dirección / Buzón de correo / Carpeta compartida Fileserver / Computador puesto de trabajo</t>
  </si>
  <si>
    <t>AVALÚOS</t>
  </si>
  <si>
    <t>ASIGNACIÓN Y HOMOLOGACIÓN DE VALORES</t>
  </si>
  <si>
    <t>Contiene los documentos técnicos, resoluciones y documentos soporte relacionados con la asignación de valores de los trámites de la SIFJ</t>
  </si>
  <si>
    <t>No aplica / Hoja de cálculo .XLS / .PST</t>
  </si>
  <si>
    <t>EFECTO PLUSVALÍA</t>
  </si>
  <si>
    <t>Contiene los documentos técnicos, resoluciones y documentos soporte relacionados con el cálculo, liquidación y gestión del efecto plusvalía</t>
  </si>
  <si>
    <t>No aplica / Hoja de cálculo .XLS / .PST / Base de datos</t>
  </si>
  <si>
    <t>En virtud a que en la atención de trámites de plusvalía de predios que hacen parte de la base de datos del catastro se encuentra información personal de propietarios y poseedores, su acceso tiene límites fijados por el objeto y finalidad de la base de datos y para divulgar dicha información es pertinente obtener la autorización previa, expresa y libre de vicios del titular de los datos.</t>
  </si>
  <si>
    <t>MODELOS ECONOMÉTRICOS</t>
  </si>
  <si>
    <t>Contiene las actas de comité de avalúos, documentos técnicos y bases de datos utilizadas para los modelos econométricos y tipologías constructivas</t>
  </si>
  <si>
    <t>Archivo de gestión Subgerencia de Información Económica / Aplicativo SIIC / Archivo de gestión Dirección / Buzón de correo / Carpeta compartida Fileserver / Computador puesto de trabajo / Aplicativo SAS</t>
  </si>
  <si>
    <t>En virtud a que en la realización de los modelos econométricos se utiliza información de la base de datos del catastro y en esta se encuentra información personal de propietarios y poseedores, su acceso tiene límites fijados por el objeto y finalidad de la base de datos y para divulgar dicha información es pertinente obtener la autorización previa, expresa y libre de vicios del titular de los datos.</t>
  </si>
  <si>
    <t>SIN ESTABLECER</t>
  </si>
  <si>
    <t>INFORMACIÓN DEL PROCESO DE ACTUALIZACION CATASTRAL (ASPECTO ECONÓMICO)</t>
  </si>
  <si>
    <t xml:space="preserve">Contiene la información producida en ejecución del proceso de actualización catastral (aspecto económico),  en sus diferentes etapas. </t>
  </si>
  <si>
    <t xml:space="preserve">No aplica / Hoja de cálculo .XLS / .PST / Base de datos / </t>
  </si>
  <si>
    <t>Archivo de gestión Subgerencia de Información Económica / Aplicativo SIIC / Archivo de gestión Dirección / Buzón de correo / Carpeta compartida Fileserver / Computador puesto de trabajo / Aplicativo SAS / Aplicativo FOCA</t>
  </si>
  <si>
    <t>En virtud a que en la actualización de la información económica de la base de datos del catastro se encuentra asociada información personal de propietarios y poseedores, su acceso tiene límites fijados por el objeto y finalidad de la base de datos y para divulgar dicha información es pertinente obtener la autorización previa, expresa y libre de vicios del titular de los datos.</t>
  </si>
  <si>
    <t>OFERTAS INMOBILIARIAS</t>
  </si>
  <si>
    <t>Contiene la información de captura, ajuste, depuración, validación y control de calidad de las ofertas inmobiliarias</t>
  </si>
  <si>
    <t xml:space="preserve">Hoja de cálculo .XLS / .PST / Base de datos / </t>
  </si>
  <si>
    <t>Aplicativo FOCA / Buzón de correo / Carpeta compartida Fileserver / Computador puesto de trabajo</t>
  </si>
  <si>
    <t>En virtud a que en la gestión de las ofertas inmobiliaras de consulta informacion de la base de datos del catastro y en ella se encuentra información personal de propietarios y poseedores, su acceso tiene límites fijados por el objeto y finalidad de la base de datos y para divulgar dicha información es pertinente obtener la autorización previa, expresa y libre de vicios del titular de los datos.</t>
  </si>
  <si>
    <t>AIM0501</t>
  </si>
  <si>
    <t>AVALÚOS COMERCIALES</t>
  </si>
  <si>
    <t>Contiene los documentos técnicos, resoluciones y documentos soporte relacionados con la elaboración de avalúos comerciales</t>
  </si>
  <si>
    <t>Subgerencia de Información Económica</t>
  </si>
  <si>
    <t>Archivo de gestión Subgerencia de Información Económica / Aplicativo Avalúos Comerciales / Buzón de correo</t>
  </si>
  <si>
    <t xml:space="preserve">En virtud a que en la atención de trámites de avalúos comerciales se utiliza informacion de la base de datos del catastro, en la que se encuentra información personal de propietarios y poseedores, su acceso tiene límites fijados por el objeto y finalidad de la base de datos y para divulgar dicha información es pertinente obtener la autorización previa, expresa y libre de vicios del titular de los datos. Adicionalmente, la elaboración de avalúos comerciales está sujeta a los términos acordados en los contratos comerciales suscritos con los clientes de la Unidad. </t>
  </si>
  <si>
    <t>SUBGERENCIA DE INFORMACIÓN ECONÓMICA</t>
  </si>
  <si>
    <t>Resoluciones Administrativas</t>
  </si>
  <si>
    <t>Corresponde a los documentos  emitidos por la Gerencia de Gestión Corporativa, relacionados con temas de contratación y gestión de la dependenciacia que afecta a funcionarios de toda la Unidad.</t>
  </si>
  <si>
    <t>Documentos de texto - PDF</t>
  </si>
  <si>
    <t>GGC</t>
  </si>
  <si>
    <t>Centro de Documentación / Fileserver de la Dirección</t>
  </si>
  <si>
    <t>Articulo 18
Literal A</t>
  </si>
  <si>
    <t>Las resoluciones administrativas se maneja información personal de funcionarios la cual no debe ser conocida por terceros sin la debida autorización, como es el caso de resoluciones de licencias maternidad, primas técnicas, vacaciones entre otras.</t>
  </si>
  <si>
    <t>GERENCIA CORPORATIVA</t>
  </si>
  <si>
    <t>AIA0601</t>
  </si>
  <si>
    <t>Corresponden a las actas de comisión de personal y del comité paritario de salud ocupacional que se generan en la SRH</t>
  </si>
  <si>
    <t>SRH / Subgerente</t>
  </si>
  <si>
    <t>Archivo de gestión de SRH / Computador Secretaria SRH</t>
  </si>
  <si>
    <t>ARTÍCULO  18. Información exceptuada por daño de derechos a personas naturales o jurídicas. c) Los secretos comerciales, industriales y profesionales.</t>
  </si>
  <si>
    <t>En las actas de comité de comisión de personal y las de comité paritario de seguridad y salud en el trabajo se describen temas relacionados con información que solo debe ser de conocimiento interno de la entidad, reclamaciones de edl,  el seguimiento de salud a los servidores de la Unidad .</t>
  </si>
  <si>
    <t>AIA0602</t>
  </si>
  <si>
    <t>ELECCIONES DEL COMITÉ DE PERSONAL</t>
  </si>
  <si>
    <t>Expediente de Elecciones de la Comisión de Personal</t>
  </si>
  <si>
    <t>Corresponde a toda la documentación que soporta las elecciones de la comisión de personal.</t>
  </si>
  <si>
    <t>AIA0603</t>
  </si>
  <si>
    <t>ELECCIONES DEL COMITÉ  PARITARIO DE SALUD OCUPACIONAL</t>
  </si>
  <si>
    <t>Expediente de Elecciones de Comité Paritario de Seguridad y Salud en el Trabajo</t>
  </si>
  <si>
    <t>En este archivo digital reposa: acto administrativo de  convocatoria para pertenecer al Copasst, formatos de inscripción, lista de votantes, tarjetón electrónico, registro de electores, acta de cierre y escrutinio, acto administrativo conformación Copasst</t>
  </si>
  <si>
    <t>Archivo de gestión de SRH / Computador Técnico Operativo SST - SRH</t>
  </si>
  <si>
    <t>AIA0604</t>
  </si>
  <si>
    <t>HISTORIAS LABORALES</t>
  </si>
  <si>
    <t>Historias Laborales</t>
  </si>
  <si>
    <t>Son tipos documentales que contienen toda la información que se produce durante la vinculación y la trayectoria laboral de los servidores públicos.</t>
  </si>
  <si>
    <t>Archivo de gestión de SRH / WCC</t>
  </si>
  <si>
    <t>ARTÍCULO  18. Información exceptuada por daño de derechos a personas naturales o jurídicas. A)El derecho de toda persona a la intimidad
ARTICULO 19. INFORMACIÓN EXCEPTUADA POR DAÑO A LOS INTERESES PÚBLICOS d) La prevención, investigación y persecución de los delitos y las faltas disciplinarias, mientras que no se haga efectiva la medida de aseguramiento o se formule pliego de cargos, según el caso</t>
  </si>
  <si>
    <t>Ley 1581 de 2012 - Protección de Datos Personales</t>
  </si>
  <si>
    <t>Dentro de las historias laborales se encuentra información personal y sensible que debe ser debidamente protegida , blindada para la seguridad de cada funcionario, información de salud, información de menores de edad, información de pertenecia a sindicatos en tre otros.</t>
  </si>
  <si>
    <t>AIA0605</t>
  </si>
  <si>
    <t>Reportes a organos de control externos, rindiendo información frente a un requerimiento especifico</t>
  </si>
  <si>
    <t>Archivo de gestión de SRH / En equipos de funcionarios de la SRH</t>
  </si>
  <si>
    <t>AIA0606</t>
  </si>
  <si>
    <t>LIQUIDACIÓN A FONDOS DE CESANTÍAS</t>
  </si>
  <si>
    <t>Liquidación a Fondos de Cesantías</t>
  </si>
  <si>
    <t>Proceso mediante el cual se realiza la liquidación de las cesantías parciales o definitivas de los servidores de la Unidad (puede ser del régimen de prima media o régimen retroactivo)</t>
  </si>
  <si>
    <t>Documento de texto, Hoja de Cálculo</t>
  </si>
  <si>
    <t>Archivo de Gestión de la SRH / Equipo de profesional universitario Nomina - SRH</t>
  </si>
  <si>
    <t>ARTÍCULO  18. Información exceptuada por daño de derechos a personas naturales o jurídicas. A)El derecho de toda persona a la intimidad</t>
  </si>
  <si>
    <t>En los formatos de la liquidación de las cesantías se maneja información personal</t>
  </si>
  <si>
    <t>AIA0607</t>
  </si>
  <si>
    <t>LIQUIDACIONES Y PAGOS DE OBLIGACIONES DE PERSONAL</t>
  </si>
  <si>
    <t>Liquidaciones y pagos de obligaciones de Personal</t>
  </si>
  <si>
    <t xml:space="preserve">En este expediente se archivan todos los descuentos realizados a los servidores por créditos con cooperativas, embargos de juzgados, Planilla Pila, Reportes de descuentos a Fondos de cesantias, pensiones, FONCEP, Retención en la fuente (DIAN), Certificación pago de cesantías FNA </t>
  </si>
  <si>
    <t>Archivo de Gestión de la SRH</t>
  </si>
  <si>
    <t>En las liquidaciones y pagos de obligaciones al personal se maneja información personal sensible de los funcionarios, la cual no debe ser divulgada sin la debida autorización.</t>
  </si>
  <si>
    <t>AIA0608</t>
  </si>
  <si>
    <t>NÓMINA</t>
  </si>
  <si>
    <t>Nómina</t>
  </si>
  <si>
    <t>En este expediente reposan los archivos de la pre- nómina con los soportes de la nómina y los soportes de la seguridad social.</t>
  </si>
  <si>
    <t>HTML - Hoja de Cálculo</t>
  </si>
  <si>
    <t>Equipo de profesional especializado de Nomina - SRH / PERNO</t>
  </si>
  <si>
    <t>En la prenomina y en la nomina  se maneja información personal sensible de los funcionarios, la cual no debe ser divulgada sin la debida autorización.</t>
  </si>
  <si>
    <t>AIA0609</t>
  </si>
  <si>
    <t>NOVEDADES DE NÓMINA</t>
  </si>
  <si>
    <t>Novedades de Nómina</t>
  </si>
  <si>
    <t>En esta carpeta se incluyen todas las novedades que afectan mensualmente la liquidación de la nómina, así como todos los actos administrativos de las situaciones administrativas de los servidores que afectan la liquidación de esta como: nombramientos, retiros, encargos, primas técnicas y su ajuste, terminación de encargos, sanciones, vacaciones, suspensión de vacaciones, etc.)</t>
  </si>
  <si>
    <t>Documento de texto / Hoja de Cálculo</t>
  </si>
  <si>
    <t>En las novedades de que son insumo para la liquidación de la nómina  se maneja información personal sensible de los funcionarios, la cual no debe ser divulgada sin la debida autorización.</t>
  </si>
  <si>
    <t>AIA0610</t>
  </si>
  <si>
    <t>Plan de Bienestar e Incentivos, Plan Institucional de Capacitación</t>
  </si>
  <si>
    <t>En este expediente se archivan los planes de Bienestar e incentivos, Capacitación y los soportes de la ejecución de los mismos.</t>
  </si>
  <si>
    <t>Archivo de Gestión de la SRH / Equipos de profesionales especializados de Bienestar e Incentivos / profesional Capacitación de la SRH</t>
  </si>
  <si>
    <t>En los Planes de Bienestar y Planes Institucionales de Capacitación se maneja información personal sensible de los funcionarios, la cual no debe ser divulgada sin la debida autorización.</t>
  </si>
  <si>
    <t>AIA0611</t>
  </si>
  <si>
    <t>PROGRAMAS</t>
  </si>
  <si>
    <t>Programa de Incentivos, Programa de Seguridad y Salud en el Trabajo</t>
  </si>
  <si>
    <t>En la carpeta se archivan los programas de: Incentivos y Programa de Seguridad y Salud en el Trabajo</t>
  </si>
  <si>
    <t>Archivo de Gestión de la SRH / Equipo de profesional especializado de Bienestar - SRH</t>
  </si>
  <si>
    <t>En los programas se maneja información personal sensible de los funcionarios, la cual no debe ser divulgada sin la debida autorización.</t>
  </si>
  <si>
    <t>AIA0612</t>
  </si>
  <si>
    <t>PROVISIÓN DE PERSONAL</t>
  </si>
  <si>
    <t>Expedientes de Provisión de personal</t>
  </si>
  <si>
    <t xml:space="preserve">En estos expedientes se archivan las publicaciones en forma digital de los procesos de encargos y provisionales. 
</t>
  </si>
  <si>
    <t>Archivo de Gestión de la SRH / Equipo de profesional especializado de selección y vinculación de la SRH / Correo Electrónico de la SRH</t>
  </si>
  <si>
    <t>En los expedientes de provisión de personal se maneja información personal sensible de los funcionarios, la cual no debe ser divulgada sin la debida autorización.</t>
  </si>
  <si>
    <t>AIA0613</t>
  </si>
  <si>
    <t>Evaluación de Desempeño Laboral servidores de carrera administrativa</t>
  </si>
  <si>
    <t>En esta carpeta se encuentra la concertación de los compromisos que firma el evaluado (carrera administrativa)  y el evaluador para el período comprendido entre el 1 de febrero y el 31 de enero de cada vigencia</t>
  </si>
  <si>
    <t>Onedrive</t>
  </si>
  <si>
    <t>AIA0614</t>
  </si>
  <si>
    <t>Evaluación de Desempeño Laboral provisionales</t>
  </si>
  <si>
    <t>En esta carpeta se encuentra la concertación de los compromisos que firma el evaluado (provisionales)  y el evaluador para el período comprendido entre el 1 de febrero y el 31 de enero de cada vigencia</t>
  </si>
  <si>
    <t>AIA0615</t>
  </si>
  <si>
    <t>Expediente de Acuerdos de Gestión</t>
  </si>
  <si>
    <t xml:space="preserve">En este expediente reposan los acuerdos de gestión firmados por los servidores de libre nombramiento y remoción de la Unidad:  Gerentes, Subgerentes y Jefes de Oficina </t>
  </si>
  <si>
    <t>AIA0616</t>
  </si>
  <si>
    <t>Expediente de Evaluaciones parciales y definitivas</t>
  </si>
  <si>
    <t>En esta carpeta reposan en versión pdf las evaluaciones semestrales y definitivas de los servidores de carrera administrativa y provisionales de la Unidad</t>
  </si>
  <si>
    <t>AIA0617</t>
  </si>
  <si>
    <t>Pruebas psicotécnicas</t>
  </si>
  <si>
    <t>Pruebas realizadas por un contratista, las cuales contienen información personal de los servidores de carrera administrativa y son insumo para otorgar encargos.</t>
  </si>
  <si>
    <t>Documento en PDF</t>
  </si>
  <si>
    <t>Archivo de Gestión de SRH/Equipo de cómputo del Profesional Especializado del Subproceso de Selección, vinculación y retiro de personal</t>
  </si>
  <si>
    <t>En esta carpeta reposan todos los resultados de las pruebas psicotécnicas de los servidores de carrera con información personal de los funcionarios que no debe ser conocida sin la debida autorización.</t>
  </si>
  <si>
    <t>AIA0618</t>
  </si>
  <si>
    <t>Encuestas e Informes de Clima y cultura organizacional</t>
  </si>
  <si>
    <t xml:space="preserve">Encuestas e informes que se generan con la gestión que se realiza en forma anual, ejercicio que mide el clima y la cultura organizacional en forma anual. </t>
  </si>
  <si>
    <t>Documentos de texto y en PDF</t>
  </si>
  <si>
    <t>Archivo de Gestión de SRH/Equipo de cómputo del Profesional Especializado del Subproceso de Bienestar Social e Incentivos</t>
  </si>
  <si>
    <t>AIA0619</t>
  </si>
  <si>
    <t>Expediente de Teletrabajo</t>
  </si>
  <si>
    <t>Expediente donde se maneja toda la información de los funcionarios que solicitan la opción de teletrabajar donde se incluye: resolución, visita a lugar de trabajo, fotografia del funcionario en el puesto de trabajo donde va a desarrollar las actividades de teletrabajo y los informes que se generan por parte del teletrabajor.</t>
  </si>
  <si>
    <t>JPG, PDF, Hoja de Cálculo, Documento de texto</t>
  </si>
  <si>
    <t>En este activo de información se maneja información de las condiciones generales del sitio de trabajo donde va a desarrollar las labores de teletrabajo el funcionario, lo cual corresponde a información que no debeser conocida por terceras personas sin la debida autorización.</t>
  </si>
  <si>
    <t>SUBGERENCIA DE RECURSOS HUMANO</t>
  </si>
  <si>
    <t>AIA0801</t>
  </si>
  <si>
    <t>GESTION DOCUMENTAL</t>
  </si>
  <si>
    <t>CONSECUTIVO COMUNICACIONES OFICIALES</t>
  </si>
  <si>
    <t>COMUNICACIONES OFICIALES ENVIADAS</t>
  </si>
  <si>
    <t>Comunicación oficial para el  usuario como respuesta a una solicitud de un trámite o de solicitud de información (EE)</t>
  </si>
  <si>
    <t>PAPEL</t>
  </si>
  <si>
    <t>NO APLICA</t>
  </si>
  <si>
    <t xml:space="preserve"> SUBGERENCIA ADMINISTRATIVA Y FINANCIERA, SUBGERENTE ADMINISTRATIVO Y FINANCIERO</t>
  </si>
  <si>
    <t>DISPONIBLE</t>
  </si>
  <si>
    <t>ARCHIVO DE GESTIÓN- SAF</t>
  </si>
  <si>
    <t>Subgerencia Administrativa Y Financiera - Gestión Documental</t>
  </si>
  <si>
    <t>ARTÍCULO  18. Información exceptuada por daño de derechos a personas naturales o jurídicas. Literal a) El derecho de toda persona a la intimidad, bajo las limitaciones propias que impone la condición de servidor público, en concordancia con lo estipulado por el artículo 24 de la Ley 1437 de 2011.</t>
  </si>
  <si>
    <t>Tienen todas las respuestas que realiza Catastro en las cuales se incluye información personal que no debe ser conocida sin la debida autorización.</t>
  </si>
  <si>
    <t>13/08(2020</t>
  </si>
  <si>
    <t>AIA0802</t>
  </si>
  <si>
    <t>INSTRUMENTOS DE CONTROL</t>
  </si>
  <si>
    <t>PLANILLAS DE ENTREGA DE COMUNICACIONES EXTERNAS</t>
  </si>
  <si>
    <t>Documento en el cual se registran y se lleva control de las comunicaciones que envia  la UAECD a una entidad o ciudadano</t>
  </si>
  <si>
    <t>AIA0803</t>
  </si>
  <si>
    <t>CONSECUTIVO DE COMUNICACIONES OFICIALES</t>
  </si>
  <si>
    <t>MEMORANDO INTERNO</t>
  </si>
  <si>
    <t>Comunicación oficial interna breve mediante la cual se transmite o solicita información entre dependencias de la UAECD para comunicar alguna indicación, recomendación, instrucción, disposición</t>
  </si>
  <si>
    <t>Dentro de los memorandos se incluye información personal que no debe ser conocida sin la debida autorización</t>
  </si>
  <si>
    <t>AIA0804</t>
  </si>
  <si>
    <t>TABLAS DE RETENCIÓN DOCUMENTAL</t>
  </si>
  <si>
    <t>INSTRUMENTO DE CLASIFICACIÓN DOCUMENTAL</t>
  </si>
  <si>
    <t>Instrumento que identifica las características de la totalidad de la  producción documentación  (registros) de una entidad en virtud del cumplimiento de las funciones, procesos,
procedimientos y normativa aplicables</t>
  </si>
  <si>
    <t>AIA0805</t>
  </si>
  <si>
    <t>INVENTARIOS</t>
  </si>
  <si>
    <t>INVENTARIOS DOCUMENTALES</t>
  </si>
  <si>
    <t>Instrumento de recuperación de información que describe de manera exacta y precisa las series o asuntos de un fondo documental.</t>
  </si>
  <si>
    <t>Dentro de los inventarios documentales se maneja nformación personal de los funcionarios de catastro, especialmente informacion de Juridica, SRH, Dirección y OCD la cual no debe ser conocida sin la debida autorización</t>
  </si>
  <si>
    <t>AIA0806</t>
  </si>
  <si>
    <t>ENCUESTA DE SERVICIOS DOCUMENTALES</t>
  </si>
  <si>
    <t>Encuesta en el que se consigna información del área  en cuanto al conocimiento del Proceso de gestión Documental, medir cualitativamente y cuantitativamente conocimientos sobre el proceso, procedimientos con recomendaciones de mejora</t>
  </si>
  <si>
    <t>DISCO DURO</t>
  </si>
  <si>
    <t>HTML</t>
  </si>
  <si>
    <t>SGI</t>
  </si>
  <si>
    <t>AIA0807</t>
  </si>
  <si>
    <t>PRESTAMOS DOCUMENTALES</t>
  </si>
  <si>
    <t>PLANILLAS DE PRESTAMOS DOCUMENTALES</t>
  </si>
  <si>
    <t>Documentos en los que se registran los datos de los documentos/expedientes, Mapas, cartografia,  que se consultan y prestan. De igual forma, los datos de quienes los consultaron</t>
  </si>
  <si>
    <t>PUBLICADO Y DISPONIBLE</t>
  </si>
  <si>
    <t>http://www.catastrobogota.gov.co/es/tablas-de-retencion-documental</t>
  </si>
  <si>
    <t>Dentro de las planillas de préstamo documentales se incluye información personal de quien solicita el prestamo, la cual no debe ser conocida sin la debida autorización.</t>
  </si>
  <si>
    <t>AIA0808</t>
  </si>
  <si>
    <t>TRANSFERENCIAS DOCUMENTALES</t>
  </si>
  <si>
    <t>TRANSFERENCIAS DOCUMENTALES PRIMARIAS</t>
  </si>
  <si>
    <t>Comunicaciones oficiales internas e inventarios documentales con la que se realiza la transferencia documental Primaria o secundaria</t>
  </si>
  <si>
    <t>Dentro de las trasferencias documentales se envia expedientes con información personal de los funcionarios de la entidad la cual no puede ser conocida sin la debida autorización.</t>
  </si>
  <si>
    <t>AIA0809</t>
  </si>
  <si>
    <t>Dentro de los inventarios documentales se envia expedientes con información entregada por la oficina juridica o la SRH que puede contener información  personal de los funcionarios de la entidad la cual no puede ser conocida sin la debida autorización.</t>
  </si>
  <si>
    <t>N/A</t>
  </si>
  <si>
    <t>AIA0810</t>
  </si>
  <si>
    <t>INFORME ANUAL SEGUIMIENTO DECRETO 514</t>
  </si>
  <si>
    <t>Informe que se genera de seguimiento a la gestión documental de la entidad.</t>
  </si>
  <si>
    <t>HTML,Hoja de Cálculo</t>
  </si>
  <si>
    <t xml:space="preserve">Fileserver de GD </t>
  </si>
  <si>
    <t>SUBGERENCIA ADMINISTRATIVA Y FINANCIERA - GESTIÓN DOCUMENTAL</t>
  </si>
  <si>
    <t>AIA0901</t>
  </si>
  <si>
    <t>ACTAS DE ANULACIÓN DE CHEQUES</t>
  </si>
  <si>
    <t xml:space="preserve">Testimonio escrito en el cual se mencionan las razones de por qué se anularon los tituos valores </t>
  </si>
  <si>
    <t>SUBGERENCIA ADMINISTRATIVA Y FINANCIERA</t>
  </si>
  <si>
    <t>Archivo de Gestión de SAF / Fileserver SAF</t>
  </si>
  <si>
    <t>AIA0902</t>
  </si>
  <si>
    <t>ACTAS DE ARQUEO DE CAJA</t>
  </si>
  <si>
    <t>Actas en donde queda el registro todo lo tratado en una reunión de arqueo de caja</t>
  </si>
  <si>
    <t>AIA0903</t>
  </si>
  <si>
    <t>ACTAS DE COMITÉ TÉCNICO DE SOSTENIBILIDAD CONTABLE</t>
  </si>
  <si>
    <t>Actas de reunión de Comité Técnico de Sostenibilidad Contable</t>
  </si>
  <si>
    <t>SAF</t>
  </si>
  <si>
    <t>AIA0904</t>
  </si>
  <si>
    <t>ANTEPROYECTO DE PRESUPUESTO</t>
  </si>
  <si>
    <t>EXPEDIENTE ANTEPROYECTO DE PRESUPUESTO</t>
  </si>
  <si>
    <t>Documento en el cual se describe la proyección de ingresos y gastos presupuestados a ejecutarse durante la vigencia fiscal.</t>
  </si>
  <si>
    <t>Piso 11 costado occidental / archivo de gestión # 6</t>
  </si>
  <si>
    <t>AIA0905</t>
  </si>
  <si>
    <t>CERTIFICADOS DE DISPONIBILIDAD PRESUPUESTAL</t>
  </si>
  <si>
    <t>EXPEDIENTE CERTIFICADOS DE DISPONIBILIDAD PRESUPUESTAL</t>
  </si>
  <si>
    <t>Documento que garantiza la existencia de apropiación presupuestal disponible</t>
  </si>
  <si>
    <t>AIA0906</t>
  </si>
  <si>
    <t>CERTIFICADOS DE REGISTRO PRESUPUESTAL</t>
  </si>
  <si>
    <t>EXPEDIENTE CERTIFICADOS DE REGISTRO PRESUPUESTAL</t>
  </si>
  <si>
    <t>Documento en el que consta la existencia en el presupuesto de la Entidad de un monto de recursos.</t>
  </si>
  <si>
    <t>AIA0907</t>
  </si>
  <si>
    <t>CIERRE PRESUPUESTAL</t>
  </si>
  <si>
    <t>EXPEDIENTE CIERRE PRESUPUESTAL</t>
  </si>
  <si>
    <t>Documento realizado al finalizar cada vigencia fiscal, con el propósito de determinar el resultado de la ejecución presupuestal</t>
  </si>
  <si>
    <t>AIA0908</t>
  </si>
  <si>
    <t>COMPROBANTES DE CONTABILIDAD</t>
  </si>
  <si>
    <t>COMPROBANTES DE DIARIO</t>
  </si>
  <si>
    <t>Corresponde a los Comprobantes de Diario que soportan los registros contables realizados en la UAECD.</t>
  </si>
  <si>
    <t>AIA0909</t>
  </si>
  <si>
    <t>CONCILIACIONES</t>
  </si>
  <si>
    <t>CONCILIACIÓN BANCARIA</t>
  </si>
  <si>
    <t>Corresponde a las Conciliaciones Bancarias realizadas en el Subproceso Gestión Contable.</t>
  </si>
  <si>
    <t>AIA0910</t>
  </si>
  <si>
    <t>CONCILIACIONES DE OPERACIONES RECÍPROCAS</t>
  </si>
  <si>
    <t>Corresponde a la Conciliación de la Cuenta Única Distrital realizada por el Subproceso Gestión Contable.</t>
  </si>
  <si>
    <t>AIA0911</t>
  </si>
  <si>
    <t>CONCILIACIONES ESPECÍFICAS DE CADA ENTIDAD</t>
  </si>
  <si>
    <t>Corresponde a conciliaciones de saldos con otras entidades.</t>
  </si>
  <si>
    <t>Fileserver SAF</t>
  </si>
  <si>
    <t>AIA0912</t>
  </si>
  <si>
    <t>CUENTAS BANCARIAS</t>
  </si>
  <si>
    <t>EXPEDIENTE CUENTAS BANCARIAS</t>
  </si>
  <si>
    <t>Expediente en el cual se documentan los contratos financieros con una entidad bancaria en virtud del cual, se registran el
balance y los subsiguientes movimientos de dinero</t>
  </si>
  <si>
    <t>Articulo 18, literal A</t>
  </si>
  <si>
    <t>Articulo 18, literal A, Ley 1581 de 2012</t>
  </si>
  <si>
    <t>Las cuentas bancarias continen información clasificada dado que contiene información de los recursos que maneja la entidad</t>
  </si>
  <si>
    <t>AIA0913</t>
  </si>
  <si>
    <t>EMBARGOS</t>
  </si>
  <si>
    <t>EXPEDIENTE EMBARGOS</t>
  </si>
  <si>
    <t>Orden de suspensión o la retención de cualquier bien como un método de seguridad para asegurar el pago</t>
  </si>
  <si>
    <t>Contienen información clasificada de las personas que fueron afectadas con una decisión judicial</t>
  </si>
  <si>
    <t>AIA0914</t>
  </si>
  <si>
    <t>ESTADOS CONTABLES E INFORMES COMPLEMENTARIOS</t>
  </si>
  <si>
    <t>EXPEDIENTE ESTADOS CONTABLES E INFORMES COMPLEMENTARIOS</t>
  </si>
  <si>
    <t>Corresponde al paquete de Estados Financieros de la Entidad.</t>
  </si>
  <si>
    <t>Papel - Disco Duro - Página Web</t>
  </si>
  <si>
    <t>Archivo de Gestión de SAF / Fileserver SAF / Página Web de la UAECD</t>
  </si>
  <si>
    <t>https://www.catastrobogota.gov.co/presupuesto</t>
  </si>
  <si>
    <t>AIA0915</t>
  </si>
  <si>
    <t>GESTIÓN DE PAGOS</t>
  </si>
  <si>
    <t>ÓRDENES DE PAGOS</t>
  </si>
  <si>
    <t>Documento generado modulo Tesorería Financiero, mediante el cual el ordenador del gasto y el responsable de presupuesto autorizan a la Tesorería que pague o transfiera una suma de dinero a un beneficiario</t>
  </si>
  <si>
    <t>Las ordenes de pago incluye informacion personal de la persona a la cual se le realiza el pago tal como nuero de cuenta, cedula , nombre, dirección telefono,  información de embargos (si aplica) , y adicional contiene las firmas del responsable de presupuesto y de ordenador del gasto.</t>
  </si>
  <si>
    <t>AIA0916</t>
  </si>
  <si>
    <t>RELACIONES DE AUTORIZACIÓN</t>
  </si>
  <si>
    <t>Documento en el cual el ordenador del gasto y el responsable de presupuesto autorizan a la Tesorería que pague o transfiera una suma de dinero a un beneficiario</t>
  </si>
  <si>
    <t>La relación de autorizaciones contiene información personal como nombres y cédulas de contratistas titulares de las cuentas bancarias.</t>
  </si>
  <si>
    <t>AIA0917</t>
  </si>
  <si>
    <t>INFORMES A ORGANISMOS DE CONTROL</t>
  </si>
  <si>
    <t>Corresponde a los informes reglamentados por norma, con destino a Organismos de Control.</t>
  </si>
  <si>
    <t>AIA0918</t>
  </si>
  <si>
    <t>INFORMES A OTRAS ENTIDADES</t>
  </si>
  <si>
    <t>Corresponde a las declaraciones tributarias presentadas por la UAECD.</t>
  </si>
  <si>
    <t>AIA0919</t>
  </si>
  <si>
    <t>INFORMES DE EJECUCIÓN PRESUPUESTAL</t>
  </si>
  <si>
    <t>Documento en el que se plasman las acciones destinadas a la utilización óptima de los recursos financieros.</t>
  </si>
  <si>
    <t>AIA0920</t>
  </si>
  <si>
    <t>LIBROS DE CONTABILIDAD</t>
  </si>
  <si>
    <t>LIBRO AUXILIAR</t>
  </si>
  <si>
    <t>Corresponde a los libros auxiliares de contabilidad.</t>
  </si>
  <si>
    <t>AIA0921</t>
  </si>
  <si>
    <t>LIBRO DIARIO</t>
  </si>
  <si>
    <t>Corresponde a libro diario de contabilidad.</t>
  </si>
  <si>
    <t>AIA0922</t>
  </si>
  <si>
    <t>LIBRO MAYOR Y BALANCES</t>
  </si>
  <si>
    <t>Corresponde a libro mayor y de balances de contabilidad.</t>
  </si>
  <si>
    <t>AIA0923</t>
  </si>
  <si>
    <t>MODIFICACIONES PRESUPUESTALES</t>
  </si>
  <si>
    <t>REDUCCIONES PRESUPUESTALES</t>
  </si>
  <si>
    <t>Registro de la disminución de las partidas apropiadas en el presupuesto de inversión de un proyecto.</t>
  </si>
  <si>
    <t>AIA0924</t>
  </si>
  <si>
    <t>SUSPENSIONES O APLAZAMIENTOS PRESUPUESTALES</t>
  </si>
  <si>
    <t xml:space="preserve">Documento transitorio en el cual se comunica la Suspensión establecida por circular emitida por SHD </t>
  </si>
  <si>
    <t>AIA0925</t>
  </si>
  <si>
    <t>TRASLADOS PRESUPUESTALES QUE AFECTAN LOS AGREGADOS</t>
  </si>
  <si>
    <t>Documento en que autoriza los traslados presupuestales dentro de los agregados, entendiéndose que solo se puede realizar dentro de cada uno de estos enunciados: gasto de personal,  bienes y servicios e inversión este último con VB de la SDP</t>
  </si>
  <si>
    <t>AIA0926</t>
  </si>
  <si>
    <t>TRASLADOS PRESUPUESTALES QUE NO AFECTAN LOS AGREGADOS</t>
  </si>
  <si>
    <t>Documento de evidencia los traslados presupuestales mediante resolución y que no requieren de autorización de ninguna entidad</t>
  </si>
  <si>
    <t>AIA0927</t>
  </si>
  <si>
    <t>MOVIMIENTO DIARIO DE CAJA</t>
  </si>
  <si>
    <t>EXPEDIENTE MOVIMIENTO DIARIO DE CAJA</t>
  </si>
  <si>
    <t>Documento en el que se observa el comportamiento diario del movimiento de caja, tanto de entradas como salidas en un lapso de tiempo</t>
  </si>
  <si>
    <t>AIA0928</t>
  </si>
  <si>
    <t>PROGRAMACIÓN ANUAL - MENSUALIZADO DE CAJA PAC</t>
  </si>
  <si>
    <t>EXPEDIENTE PROGRAMACIÓN ANUAL - MENSUALIZADO DE CAJA PAC</t>
  </si>
  <si>
    <t>Documento en el cual se define el monto mensual de fondos disponibles en la Cuenta Única para efectuar el pago de los compromisos asumidos</t>
  </si>
  <si>
    <t>AIA0929</t>
  </si>
  <si>
    <t>RECAUDO Y DEPURACIÓN DE CARTERA</t>
  </si>
  <si>
    <t>EXPEDIENTE RECAUDO Y DEPURACIÓN DE CARTERA</t>
  </si>
  <si>
    <t>Corresponde a los soportes de recaudo y depuración de cartera.</t>
  </si>
  <si>
    <t>,</t>
  </si>
  <si>
    <t>AIA0930</t>
  </si>
  <si>
    <t>RELACIONES DE GIRO</t>
  </si>
  <si>
    <t>EXPEDIENTE RELACIONES DE GIRO</t>
  </si>
  <si>
    <t>Documento cual el responsable de la SAF remite al Tesorero las órdenes de pago con el cumplido de los requisitos legales</t>
  </si>
  <si>
    <t>AIA0931</t>
  </si>
  <si>
    <t>REPORTES</t>
  </si>
  <si>
    <t>EXPEDIENTE REPORTES</t>
  </si>
  <si>
    <t>Registros que se hacen para mostrar comportamientos de hechos económicos, datos o cifras de la contabilidad.</t>
  </si>
  <si>
    <t>AIA0932</t>
  </si>
  <si>
    <t>SANEAMIENTO CONTABLE/DEPURACIÓN</t>
  </si>
  <si>
    <t>GUÍAS DE SANEAMIENTO CONTABLE</t>
  </si>
  <si>
    <t>Corresponde al expediente de saneamiento contable.</t>
  </si>
  <si>
    <t>AIA0933</t>
  </si>
  <si>
    <t>CARPETA DIGITAL EXPEDIENTE CONTRATOS</t>
  </si>
  <si>
    <t>Contienen documentos relacionados con un contrato de ejecución de recursos presupuestales de una vigencia</t>
  </si>
  <si>
    <t>Articulo 19, literal G</t>
  </si>
  <si>
    <t>Ley 1581 de 2012 - Articulo 19, literal - G Ley 1712 de 2014</t>
  </si>
  <si>
    <t>Esta carpeta contiene información personal de los contratistas y puede contener información de niños, niñas y adolescentes.</t>
  </si>
  <si>
    <t>SUBGERENCIA ADMINISTRATIVA Y FINANCIERA - FINANCIERA</t>
  </si>
  <si>
    <t>AIA0701</t>
  </si>
  <si>
    <t xml:space="preserve">Actas de Comité de Compras
</t>
  </si>
  <si>
    <t>Corresponde a un Acta de Reunión y sus anexos.</t>
  </si>
  <si>
    <t>Archivo de Gestión de SAF</t>
  </si>
  <si>
    <t>AIA0702</t>
  </si>
  <si>
    <t xml:space="preserve">Actas de Comité de Inventarios
</t>
  </si>
  <si>
    <t>AIA0703</t>
  </si>
  <si>
    <t>ADMINISTRACIÓN DE RESIDUOS</t>
  </si>
  <si>
    <t>Expediente de Manejo de Residuos</t>
  </si>
  <si>
    <t>Corresponde a documentos para el tratamiento de residuos.</t>
  </si>
  <si>
    <t>AIA0704</t>
  </si>
  <si>
    <t>ADMINISTRACIÓN DE VIGILANCIA Y SEGURIDAD</t>
  </si>
  <si>
    <t>Expediente de Gestión de Vigilancia y Seguridad</t>
  </si>
  <si>
    <t>Corresponde a Bitacoras, minutas y documentos relacionados con vigilancia.</t>
  </si>
  <si>
    <t>Documentos de texto</t>
  </si>
  <si>
    <t>Articulo 18 Literal A</t>
  </si>
  <si>
    <t>En las bitacoras y minutas se incluye información personal de los visitantes que ingresan a la UAECD, la cual no puede ser compartida sin su debida autorización.</t>
  </si>
  <si>
    <t>AIA0705</t>
  </si>
  <si>
    <t>BAJA DE BIENES</t>
  </si>
  <si>
    <t>Expediente de Baja de Bienes</t>
  </si>
  <si>
    <t>Corresponde a documentos para la baja de bienes no utilizables o inservibles.</t>
  </si>
  <si>
    <t>AIA0706</t>
  </si>
  <si>
    <t>CAJA MENOR</t>
  </si>
  <si>
    <t>Expediente Caja Menor</t>
  </si>
  <si>
    <t xml:space="preserve">Corresponde a documentos libros, rembolso y constitución caja menor. </t>
  </si>
  <si>
    <t>AIA0707</t>
  </si>
  <si>
    <t>CONTROL DE PARQUE AUTOMOTOR</t>
  </si>
  <si>
    <t>Expediente Control de Parque Automotor</t>
  </si>
  <si>
    <t>Corresponde a controles del servicio de automotor</t>
  </si>
  <si>
    <t>AIA0708</t>
  </si>
  <si>
    <t>CUENTA MENSUAL DE ALMACEN</t>
  </si>
  <si>
    <t>Expediente Cuenta Mensual de Almacen</t>
  </si>
  <si>
    <t>Corresponde a documentos y soportes mensuales de almacen.</t>
  </si>
  <si>
    <t>AIA0709</t>
  </si>
  <si>
    <t>DATOS DEL APLICATIVO DEL MANEJO DE INVENTARIOS Y DEVOLUCIONES</t>
  </si>
  <si>
    <t>Expediente manejo de inventarios y devoluciones</t>
  </si>
  <si>
    <t>Corresponde a documentos, soportes e informes de inventarios y devoluciones</t>
  </si>
  <si>
    <t>AIA0710</t>
  </si>
  <si>
    <t>HISTORIA DE EQUIPO Y MAQUINARIA</t>
  </si>
  <si>
    <t>Expediente historia de equipo y maquinaria</t>
  </si>
  <si>
    <t>Corresponde a documentos de equipos y maquinaria.</t>
  </si>
  <si>
    <t>AIA0711</t>
  </si>
  <si>
    <t>HISTORIA DEL VEHICULO</t>
  </si>
  <si>
    <t xml:space="preserve"> Expediente historia del vehiculo</t>
  </si>
  <si>
    <t>Corresponde a documentos y soportes de cada vehiculo.</t>
  </si>
  <si>
    <t>AIA0712</t>
  </si>
  <si>
    <t>Expediente Informes Mantenimiento, Vigilancia e Inventario.</t>
  </si>
  <si>
    <t>Corresponde a informes de los servicios administrativos.</t>
  </si>
  <si>
    <t>AIA0713</t>
  </si>
  <si>
    <t>INGRESOS DE ALMACEN</t>
  </si>
  <si>
    <t>Expediente ingresos de almacen</t>
  </si>
  <si>
    <t>Corresponde a documentos de almacen</t>
  </si>
  <si>
    <t>AIA0714</t>
  </si>
  <si>
    <t>INSTRUMENTO DE CONTROL</t>
  </si>
  <si>
    <t>Expediente instrumento de control</t>
  </si>
  <si>
    <t>Corresponde a documentos de control de servicios administrativos.</t>
  </si>
  <si>
    <t>Ley 1591 de 2012</t>
  </si>
  <si>
    <t>Dentro de los instrumentos de control se maneja un listado de personal de la entidad, donde se registra información personal que no debe ser conocida por terceros sin la debida autorización</t>
  </si>
  <si>
    <t>Limitado</t>
  </si>
  <si>
    <t>AIA0715</t>
  </si>
  <si>
    <t>Expediente inventario general de bienes y por responsable</t>
  </si>
  <si>
    <t>Corresponde a documentos de toma fisica.</t>
  </si>
  <si>
    <t>AIA0716</t>
  </si>
  <si>
    <t>MANTENIMIENTOS CORRECTIVOS</t>
  </si>
  <si>
    <t>Expediente mantenimientos correctivos de infraestuctura, locativos y aseo.</t>
  </si>
  <si>
    <t>Corresponde a documentos y soporte de mantenimiento de servicios administrativos.</t>
  </si>
  <si>
    <t>AIA0717</t>
  </si>
  <si>
    <t>PAGOS DE SERVICIOS PUBLICOS Y TELEFONIA MOVIL</t>
  </si>
  <si>
    <t>Expediente pagos de servicios públicos y telefonía móvil</t>
  </si>
  <si>
    <t>Corresponde a documentos y soporte de pago.</t>
  </si>
  <si>
    <t>AIA0718</t>
  </si>
  <si>
    <t>Expediente plan de compras, mantenimiento y parque automotor.</t>
  </si>
  <si>
    <t>Corresponde a documentos y soportes de plan de servicios administrativos.</t>
  </si>
  <si>
    <t>AIA0719</t>
  </si>
  <si>
    <t>SALIDAS DE ALMACEN</t>
  </si>
  <si>
    <t>Expediente de salida de bienes por hurto, caso fortuito o fueza mayor o comodato y traslado de bienes entre dependencias, servidores y bodega</t>
  </si>
  <si>
    <t>Corresponde a documentos y soportes de control de bienes .</t>
  </si>
  <si>
    <t>SUBGERENCIA ADMINISTRATIVA Y FINANCIERA - SERVICIOS ADMINISTRATIVOS</t>
  </si>
  <si>
    <t>Trámites Inmediatos</t>
  </si>
  <si>
    <t xml:space="preserve">Son solicitudes de los
ciudadanos que se
atienden de manera
inmediata. </t>
  </si>
  <si>
    <t>GIC-GT-GCAU</t>
  </si>
  <si>
    <t xml:space="preserve"> Archivo de Gestión GCAU / SIIC</t>
  </si>
  <si>
    <t>ARTÍCULO 18. INFORMACIÓN EXCEPTUADA POR DAÑO DE DERECHOS A PERSONAS NATURALES O JURÍDICAS. A) El derecho de toda persona a la intimidad</t>
  </si>
  <si>
    <t>En los trámites inmediatos se maneja información personal de un ciudadano , la cual debe ser de conocimiento unicamente para este y de sebe establecer la reservada</t>
  </si>
  <si>
    <t xml:space="preserve">Ilimitado </t>
  </si>
  <si>
    <t>Trámites No Inmediatos</t>
  </si>
  <si>
    <t>Son solicitudes de los ciudadanos que requieren estudio y gestión en las áreas tecnicas por lo cual el trámite no es inmediato.</t>
  </si>
  <si>
    <t>En los trámites no inmediatos se maneja información personal de un ciudadano , la cual debe ser de conocimiento unicamente para este y de sebe establecer la reservada</t>
  </si>
  <si>
    <t>Documento que
contiene una
presentación de hechos
o el registro
de algunos
procedimientos,
investigación de
sucesos</t>
  </si>
  <si>
    <t>GCAU</t>
  </si>
  <si>
    <t xml:space="preserve"> Archivo de Gestión GCAU / Correo Electrónico</t>
  </si>
  <si>
    <t>Según el topo de informe, puede tener informacióm de personal de usurios</t>
  </si>
  <si>
    <t>Instrumentos de Control</t>
  </si>
  <si>
    <t>Archivos donde se registra el control de productos no conforme; correspondencia devuelta y atención virtual de la gestión a usuarios.</t>
  </si>
  <si>
    <t>Documentos de XLS - PDF</t>
  </si>
  <si>
    <t>Fileserver de la GCAU</t>
  </si>
  <si>
    <t>PETICIONES QUEJAS RECLAMOS Y SOLUCIONES PQRS</t>
  </si>
  <si>
    <t>Peticiones-quejas-reclamos y soluciones PQRS</t>
  </si>
  <si>
    <t>Son las solicitudes de los usuarios que se reciben por la plataforma de Bogotá te escucha.</t>
  </si>
  <si>
    <t>Publicada</t>
  </si>
  <si>
    <t xml:space="preserve"> Archivo de Gestión GCAU / CORDIS - Plataforma Bogotá Te escucha</t>
  </si>
  <si>
    <t>Plataforma Bogotá Te Escucha</t>
  </si>
  <si>
    <t>En los reportes de quejas y reclamos se puede incluir datos personales</t>
  </si>
  <si>
    <t>PRODUCTOS Y SERVICIOS</t>
  </si>
  <si>
    <t>Venta Directa de Productos y Servicios Presencial</t>
  </si>
  <si>
    <t>Corresponde a la venta de productos y servicios que ofrece la unidad en el portafolio.</t>
  </si>
  <si>
    <t>GIC  - GT - GCAU</t>
  </si>
  <si>
    <t>Archivo de Gestión Tesoreria / Sicapital (Modulo de Facturación)</t>
  </si>
  <si>
    <t>En las ventas directas se maneja información personal de los clientes, la cual no debe ser divulgada sin la debida autorizacion.</t>
  </si>
  <si>
    <t>AIM0502</t>
  </si>
  <si>
    <t>Ventas a traves de contratos</t>
  </si>
  <si>
    <t xml:space="preserve">Comprende las interacciones de la entidad con otras entidades distritales para la adquisición de productos y
servicios requeridos para el desarrollo de sus objetivos estrategicos. Gestiona la provisión productos y servicios y verifica el
cumplimiento de las obligaciones pactadas. </t>
  </si>
  <si>
    <t>GCAU-GIC</t>
  </si>
  <si>
    <t>Archivo de Gestión Juridica- GCAU/ Secop II</t>
  </si>
  <si>
    <t>www.colombiacompra.gov.co ( se publican los contratos)</t>
  </si>
  <si>
    <t>En las ventas a traves de contrato se maneja información que no puede ser conocida sin la debida autorización.</t>
  </si>
  <si>
    <t>AIM0503</t>
  </si>
  <si>
    <t>Mercadeo de Productos y Servicios</t>
  </si>
  <si>
    <t xml:space="preserve">Es trabajar en la gestión comercial de la entidad para retener, fidelizar a los clientes e introducir nuevos productos. </t>
  </si>
  <si>
    <t>Archivo de Gestión GCAU/ Comercial / CRM</t>
  </si>
  <si>
    <t>En el proceso de mercadeo de productos y servicios que comercializa la entidad, se maneja información personal de los clientes potenciales que no puede ser divulgada sin la debida autorización.</t>
  </si>
  <si>
    <t>AIM0504</t>
  </si>
  <si>
    <t>Solicitudes de Acceso de Información</t>
  </si>
  <si>
    <t>Corresponde a las solicitudes de información realizadas por entidades previo cumplimiento de los requisitos establecidos.</t>
  </si>
  <si>
    <t>Archivo de Gestión GCAU / Equipo de funcionario asignado / CORDIS</t>
  </si>
  <si>
    <t>GERENCIA COMERCIAL Y DE ATENCIÓN AL USUARIO</t>
  </si>
  <si>
    <t>AIM0401</t>
  </si>
  <si>
    <t>Documentos que registra los asistentes, orden del día, desarrollo de la reunión, conclusiones  y acuerdos obtenidos en las reuniones sostenidas al interior de la Unidad y con entidades externas. Se incluyen las actas de reunión al interior de la Gerencia y  las realizadas con externos.</t>
  </si>
  <si>
    <t>Ideca</t>
  </si>
  <si>
    <t>Archivo de Gestión IDECA / Fileserver</t>
  </si>
  <si>
    <t>Artículo 18. Información Exceptuada por daño de derechos a personas naturales o jurídicas. Literal a) El derecho de toda persona a la intimidad, y c) Los secretos comerciales, industriales y profesionales.</t>
  </si>
  <si>
    <t>Artículo 18. Información Exceptuada por daño de derechos a personas naturales o jurídicas. Literal a) El derecho de toda persona a la intimidad, y c) Los secretos comerciales, industriales y profesionales.
Ley 1581 de 2012</t>
  </si>
  <si>
    <t>Las actas de reunión, pueden contener información personal, que no se pueden entregar a toda la ciudadnía que lo requiera</t>
  </si>
  <si>
    <t>AIM0402</t>
  </si>
  <si>
    <t>Contratos y Convenios</t>
  </si>
  <si>
    <t xml:space="preserve">Expedientes de Contratos y Convenios </t>
  </si>
  <si>
    <t>Corresponde a la información que se genera de los contratos y convenios realizados por la Gerencia Ideca. Esta información corresponde a un respaldo de información de los contratos y convenios, incluyendo los productos entregados.</t>
  </si>
  <si>
    <t>AIM0403</t>
  </si>
  <si>
    <t>Corresponden a los informes generado por la Gerencia Ideca para entes de control, informes de gestión e informes de seguimiento.</t>
  </si>
  <si>
    <t>AIM0404</t>
  </si>
  <si>
    <t>Inventarios</t>
  </si>
  <si>
    <t>Catálogo de Recursos Geográficos</t>
  </si>
  <si>
    <t>Corresponde al registro de activos de datos geoespaciales del distrito.</t>
  </si>
  <si>
    <t>Hoja de Calculo</t>
  </si>
  <si>
    <t>Articulo 18
Literal C</t>
  </si>
  <si>
    <t>El Catálogo de Recursos Geográficos contiene información de empresas de servicios públicos , privadas que se catalogan como secretos comerciales que no pueden ser conocidos por terceros sin la debida autorización.</t>
  </si>
  <si>
    <t>AIM0405</t>
  </si>
  <si>
    <t>Corresponden al plan anual de trabajo y al Plan Estratégico Comisión Ideca</t>
  </si>
  <si>
    <t>https://www.ideca.gov.co/</t>
  </si>
  <si>
    <t>AIM0406</t>
  </si>
  <si>
    <t>Políticas</t>
  </si>
  <si>
    <t>Políticas de Informacion Geográfica</t>
  </si>
  <si>
    <t xml:space="preserve">Directriz que conlleven a una adecuada y eficiente gestión y utilización de los recursos geoespaciales del Distrito Capital.
</t>
  </si>
  <si>
    <t>AIM0407</t>
  </si>
  <si>
    <t>Proyectos</t>
  </si>
  <si>
    <t>Proyectos de Investigación e Información Geográfica</t>
  </si>
  <si>
    <t>Corresponde a los proyectos de investigación y proyectos de información geografica realizados por la Gerencia Ideca, tambien se incluye todos los insumos para los conceptos técnicos realizados por la Gerencia de Ideca. En estos insumos se maneja información personal de los posedores de bienes, la cual es utilizada para el fin especifico del concepto.</t>
  </si>
  <si>
    <t xml:space="preserve">Documentos de texto, PDF, </t>
  </si>
  <si>
    <t>Articulo 18 
Literal A</t>
  </si>
  <si>
    <t>Ley 1581 de 2012
Decreto 653 de 2011 - Art. 16
Acuerdo 130 de 2004 - Art. 5</t>
  </si>
  <si>
    <t>Los proyectos llevados a cabo pueden manejar datos sensibles asociados a titulares, por ejemplo estado de salud asociado al titular y referenciar lso datos de nombre, cédula, dirección, etc.</t>
  </si>
  <si>
    <t>AIM0408</t>
  </si>
  <si>
    <t>Conceptos</t>
  </si>
  <si>
    <t>Conceptos Técnicos de Información Geográfica</t>
  </si>
  <si>
    <t>Corresponde a los conceptos técnicos de información geográfica.</t>
  </si>
  <si>
    <t>AIM0409</t>
  </si>
  <si>
    <t>Desarrollo y Fortalecimiento de las Capacidades de la Comunidad Ideca</t>
  </si>
  <si>
    <t>Estrategia para el desarrollo y fortalecimiento de capacidades técnicas</t>
  </si>
  <si>
    <t>Documento que define los ejes de intervención, estrategias y alcance a desarrollar.</t>
  </si>
  <si>
    <t>AIM0410</t>
  </si>
  <si>
    <t>Matriz de ideas de escenarios de promoción Ideca</t>
  </si>
  <si>
    <t xml:space="preserve">Documentos donde se registran los escenarios que permiten evidenciar posibles escenarios de participación y que permiten adquirir o brindar conocimientos sobre el uso  de los productos y servicios de IDECA. 
</t>
  </si>
  <si>
    <t>Documento de texto - PDF - Hoja de Calculo</t>
  </si>
  <si>
    <t>AIM0411</t>
  </si>
  <si>
    <t>Alianzas y Proyectos de Innovación</t>
  </si>
  <si>
    <t xml:space="preserve">Alianzas estratégicas con grupos de interés y organismos de cooperación, tanto nacionales como internacionales. </t>
  </si>
  <si>
    <t>Articulo 18
Literal A y C</t>
  </si>
  <si>
    <t>En las alianzas y proyectos de innovación se maneja información personal de los aliados estrategicos, la cual no puede ser conocida por terceros sin la debida autorización.</t>
  </si>
  <si>
    <t>AIM0412</t>
  </si>
  <si>
    <t>Administración y Coordinación Ideca</t>
  </si>
  <si>
    <t xml:space="preserve">Instrumentos Técnicos y Juridicos </t>
  </si>
  <si>
    <t>Documentos relacionados a la gestión de datos espaciales de tipo técnico que determinan, definen, aclaran o guían  y de tipo jurídico orden legal o jurídico.</t>
  </si>
  <si>
    <t>AIM0413</t>
  </si>
  <si>
    <t>Matriz de exploración de proyectos de innovación y oportunidades</t>
  </si>
  <si>
    <t>Registro de oportunidades de proyectos de innovación y/o posibles aliados potenciales para alianzas estratégicas</t>
  </si>
  <si>
    <t>Articulo 18 
Literal C Los secretos comerciales, industriales y profesionales.</t>
  </si>
  <si>
    <t>En la matriz de exploración de proyectos se maneja información de secretos comerciales de interes para la administracion distrital.</t>
  </si>
  <si>
    <t>AIM0415</t>
  </si>
  <si>
    <t>Matriz de monitoreo de uso y manejo de recursos geográficos</t>
  </si>
  <si>
    <t>Matriz donde se realiza el registro de requerimientos que son atendidos en las plataformas de información geográfica . Se incluye la información personal de los solicitantes de información y quien atiende el requerimiento. La finalidad de la misma es conocer y monitorear quien y para que se estan utilizando los datos de IDECA.</t>
  </si>
  <si>
    <t>En la Matriz de monitoreo de uso y manejo de recursos geográficos se incluye información personal de los solicitantes y personal que atiende los requerimientos de información, la cual no debe ser conocida sin la debida autorización</t>
  </si>
  <si>
    <t>AIM0416</t>
  </si>
  <si>
    <t>Tablero de Metricas</t>
  </si>
  <si>
    <t xml:space="preserve">Este contiene las mediciones que permiten evaluar  los estados de calidad, disposición de servicios, cantidad de servicios certificados, errores en los enlaces, etc. </t>
  </si>
  <si>
    <t>IDECA</t>
  </si>
  <si>
    <t>Documentos que registran las observaciones obtenidas en las reuniones internas de la Subgerencia y las reuniones sostenidas con entidades externas.</t>
  </si>
  <si>
    <t>CONTRATOS Y CONVENIOS</t>
  </si>
  <si>
    <t xml:space="preserve">Corresponde a la información que se genera de los contratos y convenios realizados por Subgerencia. Esta información corresponde a un respaldo de información de los contratos y convenios </t>
  </si>
  <si>
    <t>Corresponden a los informes generado por la Subgerencia para entes de control, informes de gestión e informes de seguimiento.</t>
  </si>
  <si>
    <t>Proyectos de Información Geográfica</t>
  </si>
  <si>
    <t>Corresponde a los proyectos de información geografica realizados por la Subgerencia.</t>
  </si>
  <si>
    <t>GESTIÓN DE ACCESO, USO E INTERCAMBIO DE INFORMACIÓN GEOGRÁFICA</t>
  </si>
  <si>
    <t>Instrumentos de estandarización</t>
  </si>
  <si>
    <t>Documentos técnicos que soportan la información relacionada con los metadatos, reportes de calidad, interpretación y disposición de los datos.</t>
  </si>
  <si>
    <t>Documento de texto - Hoja de Excel - PDF</t>
  </si>
  <si>
    <t>Documentos para la administración de servicios y aplicaciones geográficas</t>
  </si>
  <si>
    <t>Documentos que soportan la gestión de los servicios y aplicaciones geográficas en la cual se incluyen : documentos de especificaciones de servicios, metadatos, guias, manuales, guiones y matrices de pruebas, inventario de servicios web geográfico, historias de usuario entre otros.</t>
  </si>
  <si>
    <t>PDF y Hoja de Cálculo</t>
  </si>
  <si>
    <t xml:space="preserve">Los Documentos para la administración de servicios y aplicaciones geográficas contienen información de la gestión que realiza IDECA a los servicios que presta (Secretos comerciales y profesionales ) e información personal de los funcionarios/contratistas que realizan los desarrollos o pruebas que no pueden ser dispuestos a toda la ciudadanía sin la debida autorización. </t>
  </si>
  <si>
    <t>SUBGERENCIA DE OPERACIONES</t>
  </si>
  <si>
    <t>AIA1301</t>
  </si>
  <si>
    <t xml:space="preserve">Actas de Reunión de Gerencia de Tecnología
</t>
  </si>
  <si>
    <t>Corresponde a todas las actas de reunión generadas por los  procesos de Provisión y Soporte de Servicios de TI y Gestión Integral del Riesgo entre las que se encuentran actas internas, actas de articulación entre gerencias.</t>
  </si>
  <si>
    <t>Archivo de gestión TI / Fileserver</t>
  </si>
  <si>
    <t>AIA1302</t>
  </si>
  <si>
    <t xml:space="preserve">Actas de Comité de Cambios
</t>
  </si>
  <si>
    <t>Corresponden a las actas de los comités de cambio realizados por la Gerencia de Tecnología</t>
  </si>
  <si>
    <t>Archivo de gestión GT / Fileserver</t>
  </si>
  <si>
    <t>En las actas de reunión se puede incluir información que compromete la seguridad de la infraestructura tecnológica de la entidad.</t>
  </si>
  <si>
    <t>AIA1303</t>
  </si>
  <si>
    <t>Gestión Tecnológica</t>
  </si>
  <si>
    <t>Documentos Estratégicos de Gerencia de Tecnología</t>
  </si>
  <si>
    <t>Contiene los documentos que soportan la estrategia de la Gerencia de TI dentro de los que se incluyen
- Estrategia de Uso y apropiación de TI 
- Matriz Modelo operativo Gerencia de Tecnología 
- Politicas TI
- Copias - matriz de copias de respaldo 
- Programación de Mantenimientos preventivos</t>
  </si>
  <si>
    <t>Fileserver de TI/ Sharepoint</t>
  </si>
  <si>
    <t>AIA1304</t>
  </si>
  <si>
    <t>Documentos operativos de la Gerencia de Tecnología</t>
  </si>
  <si>
    <t xml:space="preserve">Contiene los documentos que soportan la gestión operativa de los servicios de TI de la Unidad dentro de los que se encuentran:
- Catálogo de Servicios de TI 
- Catálogo de Sistemas de Información 
- Catálogo de componentes de información
- Inventario de Infraestructura de TI 
- Presentaciones, encuestas y evidencias de asistencia que soportan la ejecución de la estrategia de uso y apropiación de TI
- Plan de mantenimiento preventivo y correctivo
- Informes 
- Evaluación viabilidad del mantenimiento 
- Análisis de requerimientos 
- Guía de instalación  
- Guion de pruebas 
- Acta paso a producción - Solicitud de cambio o actualización de aplicaciones 
- Matriz de liquidación y control de desarrollo de intangibles 
- Instructivo versionamiento de soluciones de software 
- Solicitud de Cambio o Actualización de Aplicaciones 
- Mantenimiento a la Solución de Software 
- Historias de Usuario 
 - Gestión de Accesos - soportes de depuraciones mensuales, semestrales y cuatrimestrales
- Inventario Parque de servidores - 
- Diagramas de infraestructura Tecnológica
- Matriz de Vulnerabilidades
- Instructivos de la Operación SIT
</t>
  </si>
  <si>
    <t>Hoja de Cálculo</t>
  </si>
  <si>
    <t>Fileserver de TI / Sharepoint / https://catastrobogotacol.sharepoint.com/sites/o365gt</t>
  </si>
  <si>
    <t>En los documentos operativos de la Gerencia de tecnología se manejan información clasificada como modelos de datos, información de coías de respaldo que no deben ser conocidas sin la debida autorización.</t>
  </si>
  <si>
    <t>AIA1305</t>
  </si>
  <si>
    <t>Documentos en la Mesa de Servicios</t>
  </si>
  <si>
    <t>Contiene los documentos que soportan las solicitudes del proceso realizado por la mesa de servicios de TI dentro de los que se encuentran;  
- ordenes de cambio para mantenimiento o desarrollo a las soluciones de software o la infraestructura tecnológica de la UAECD, 
 - incidentes, requerimientos, 
- gestión de conocimiento, 
- gestión de configuración, 
 - gestión de acceso, 
- manuales tecnicos y de usuario.
- catalogo de servicio de incidentes y requerimientos</t>
  </si>
  <si>
    <t xml:space="preserve">PDF - Hoja de Cálculo </t>
  </si>
  <si>
    <t>Mesa de Servicios de TI - CA / Fileserver de TI / Sharepoint</t>
  </si>
  <si>
    <t>En los documentos de mesa de servicio se manejan documentos que contienen información que solo puede ser conocida por la Gerencia de Tecnología (Ips, Código fuente, Modelos de datos, Solicitudes de cambios de información en BD entre otros). Esta información no puede ser conocida por un tercero sin la debida autorización.</t>
  </si>
  <si>
    <t xml:space="preserve">Gestión de Seguridad y Continuidad del Negocio </t>
  </si>
  <si>
    <t>Documentos Estratégicos de
Continuidad del Negocio</t>
  </si>
  <si>
    <t>Contiene los documentos que soportan la planeación y gestión del Sistema de continuidad del Negocio de la Entidad dentro de los que se encuentran la planificación y la estrategia de continuidad.</t>
  </si>
  <si>
    <t>\\fileserver\TI\37_SI_CN\IP_37_1_ DocEstrategicos\CONTINUIDAD</t>
  </si>
  <si>
    <t>https://catastrobogotacol-my.sharepoint.com/personal/jvillarraga_catastrobogota_gov_co/_layouts/15/onedrive.aspx?id=/personal/jvillarraga_catastrobogota_gov_co/Documents/DOCUMENTOSSGCN</t>
  </si>
  <si>
    <t>Documentos operativos de Continuidad del Negocio</t>
  </si>
  <si>
    <t>Contiene los documentos que soportan la gestión operativa del sistema de continuidad del negocio tales los análisis de impacto al negocio (BIA), análisis de riesgo y , Los documentos RA - analisis de riesgo de todos los procesos.</t>
  </si>
  <si>
    <t xml:space="preserve"> Documento de Texto - PDF - Hoja de Cálculo</t>
  </si>
  <si>
    <t>\\fileserver\TI\37_SI_CN\IP_37_3_DocOperativos\CONTINUIDAD\BIA</t>
  </si>
  <si>
    <t>Dentro de este activo se encuentra información privada de la entidad donde se identican debilidades de todos los procesos, la cual no puede ser conocida por terceros sin la debida autorización.</t>
  </si>
  <si>
    <t>Documentos tácticos de 
 Continuidad del Negocio</t>
  </si>
  <si>
    <t>Contiene los documentos donde se establece los protocolos que se deben seguir para activar una contingencia dentro de los que se incluyen planes de continuidad, los planes de recuperación, documento de planificación.</t>
  </si>
  <si>
    <t>\\fileserver\TI\37_SI_CN\IP_37_2_DocTacticos</t>
  </si>
  <si>
    <t>ARTÍCULO  18. Información exceptuada por daño de derechos a personas naturales o jurídicas. Literal c) Los secretos comerciales, industriales y profesionales
Ley 1581 de 2012</t>
  </si>
  <si>
    <t>Dentro de este activo se maneja información personal (NOMbre y Telefono) de los funcionarios que actuan en los planes de continuidad del negocio, información que no puede ser conocida sin la debida autorización.</t>
  </si>
  <si>
    <t>Documentos Estratégicos de Seguridad 
de la Información</t>
  </si>
  <si>
    <t>Contiene los documentos que soportan la estrategia de seguridad de la Información de la Unidad, dentro del que se incluyen la definición del alcance del SGSI, Las politicas de seguridad de la Información; los roles y responsabilidades de seguridad.</t>
  </si>
  <si>
    <t xml:space="preserve"> Sharepoint
https://catastrobogotacol.sharepoint.com/sites/GerenciaTecnologa-GOBIERNODIGITAL/Shared%20Documents/Forms/AllItems.aspx?FolderCTID=0x012000ACB235DA450CEE49B9144ABDB139115A&amp;viewid=4533fa81%2D00d2%2D4782%2Db5ee%2D9dc013c09bad&amp;id=%2Fsites%2FGerenciaTecnologa%2DGOBIERNODIGITAL%2FShared%20Documents%2FGOBIERNO%20DIGITAL%2FGobierno%20Digital%2F3%2E%20SegInf%2F3%2E1%20Doc%5FEstrat</t>
  </si>
  <si>
    <t xml:space="preserve">Documentos operativos de Seguridad de la Información 
</t>
  </si>
  <si>
    <t>Contiene los documentos que soportan la gestión operativa del sistema de gestión de seguridad de la información, dentro de los que se incluyen los siguientes; declaración de aplicabilidad, los instrumentos de información publica, instrumentos de inventario general de activos trabajados con los  procesos de la Unidad; las matrices de riesgos de seguridad de la información de cada uno de los procesos de la Unidad; la documentación de uso y apropiación en SI, los documentos que soportan los controles a implementar dentro del SGSI de la Unidad y los documentos que soportan la gestión de los incidentes de seguridad de la información que se presentan en la Unidad.}</t>
  </si>
  <si>
    <t>Sharepoint
https://catastrobogotacol.sharepoint.com/sites/GerenciaTecnologa-GOBIERNODIGITAL/Shared%20Documents/Forms/AllItems.aspx?FolderCTID=0x012000ACB235DA450CEE49B9144ABDB139115A&amp;viewid=4533fa81%2D00d2%2D4782%2Db5ee%2D9dc013c09bad&amp;id=%2Fsites%2FGerenciaTecnologa%2DGOBIERNODIGITAL%2FShared%20Documents%2FGOBIERNO%20DIGITAL%2FGobierno%20Digital%2F3%2E%20SegInf%2F3%2E3%20Doc%5FOper</t>
  </si>
  <si>
    <t>Ley 1712 de 2014
Articulo 18 Literal C</t>
  </si>
  <si>
    <t xml:space="preserve">Dentro de los documentos operativos se encuentra el instrumento de inventario general de activos donde se incluyen todos los activos de información tipo hardware y software de la Unidad indicando su localización fisica de los mismos. </t>
  </si>
  <si>
    <t xml:space="preserve">Documentos tácticos de Seguridad de la Información 
</t>
  </si>
  <si>
    <t>Contiene los documentos de planes de Seguridad de la Información, Plan de tratamiento de riesgos de Seguridad de la Información, Plan de divulgación de SI, indicadores de Si y auditorias realizadas al SGSI.</t>
  </si>
  <si>
    <t>Documento de texto  - PDF</t>
  </si>
  <si>
    <t>Sharepoint
https://catastrobogotacol.sharepoint.com/sites/GerenciaTecnologa-GOBIERNODIGITAL/Shared%20Documents/Forms/AllItems.aspx?FolderCTID=0x012000ACB235DA450CEE49B9144ABDB139115A&amp;viewid=4533fa81%2D00d2%2D4782%2Db5ee%2D9dc013c09bad&amp;id=%2Fsites%2FGerenciaTecnologa%2DGOBIERNODIGITAL%2FShared%20Documents%2FGOBIERNO%20DIGITAL%2FGobierno%20Digital%2F3%2E%20SegInf%2F3%2E2%20Doc%5FTact</t>
  </si>
  <si>
    <t>Articulo 18  - Información exceptuada por daño de derechos a personas naturales o jurídicas.Literal A - El derecho de toda persona a la intimidad</t>
  </si>
  <si>
    <t>Los documentos de gestión y tratamientos de datos personales contienen información personal de los titulares que realizan reclamaciones ante la UAECD.</t>
  </si>
  <si>
    <t>Documentos de Gestión y Tratamiento de Datos Personales</t>
  </si>
  <si>
    <t>Contiene los documentos que corresponden a reclamaciones de titulares respecto al proceso de tratamiento de datos personales y las bases de datos que se reportan a la SIC-RNBD.</t>
  </si>
  <si>
    <t>Hoja de Cálculo - Documento - PDF</t>
  </si>
  <si>
    <t>Cordis /SDQS/Plataforma Bogotá Te Escucha/Correo Electrónico (datospersonales@catastrobogota.gov.co)</t>
  </si>
  <si>
    <t>AIA1306</t>
  </si>
  <si>
    <t>Documentos de Gestión GT</t>
  </si>
  <si>
    <t xml:space="preserve">Contiene la información de apoyo de la Gestión que realiza la GT, donde se encuentra lo siguiente:
- Evidencias de Ejecución de contratistas y proveedores
- Evaluaciones de Desempeño
- PLan Anual de Adquisisiones
- Proyeccion del PAC
</t>
  </si>
  <si>
    <t>Fileserver de TI</t>
  </si>
  <si>
    <t>Dentro del activo se maneja información de contratos que puede corresponder a temas que deben ser de conocimiento exclusivo de la Gerencia de Tecnología, toda vez que existe información técnica de la infraestructura y desarrollos de software realizados.</t>
  </si>
  <si>
    <t>GESTIÓN TECNOLÓGICA</t>
  </si>
  <si>
    <t xml:space="preserve">Plan Estratégico de Tecnología – PETI </t>
  </si>
  <si>
    <t>Corresponde al plan estrategico de Tecnologías de la Información</t>
  </si>
  <si>
    <t>GERENCIA DE TECNOLOGÍA</t>
  </si>
  <si>
    <t>31 de agosto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</si>
</sst>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d&quot;, &quot;mmmm\ dd&quot;, &quot;yyyy"/>
    <numFmt numFmtId="165" formatCode="yyyy\-mm\-dd;@"/>
  </numFmts>
  <fonts count="37"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rgb="FF000000"/>
      <name val="Tahoma"/>
      <family val="2"/>
    </font>
    <font>
      <sz val="9"/>
      <color rgb="FF000000"/>
      <name val="Tahoma"/>
      <family val="2"/>
    </font>
    <font>
      <sz val="11"/>
      <name val="Calibri"/>
      <family val="2"/>
      <scheme val="minor"/>
    </font>
    <font>
      <sz val="11"/>
      <color rgb="FF000000"/>
      <name val="Arial"/>
      <family val="2"/>
    </font>
    <font>
      <sz val="11"/>
      <name val="Arial"/>
      <family val="2"/>
    </font>
    <font>
      <sz val="8"/>
      <name val="Calibri"/>
      <family val="2"/>
      <scheme val="minor"/>
    </font>
    <font>
      <b/>
      <sz val="9"/>
      <color indexed="81"/>
      <name val="Tahoma"/>
      <family val="2"/>
    </font>
    <font>
      <b/>
      <sz val="12"/>
      <color theme="0"/>
      <name val="Arial"/>
      <family val="2"/>
    </font>
    <font>
      <sz val="10"/>
      <color theme="1"/>
      <name val="Arial"/>
      <family val="2"/>
    </font>
    <font>
      <b/>
      <sz val="9"/>
      <color indexed="8"/>
      <name val="Tahoma"/>
      <family val="2"/>
    </font>
    <font>
      <sz val="9"/>
      <color indexed="8"/>
      <name val="Tahoma"/>
      <family val="2"/>
    </font>
    <font>
      <b/>
      <sz val="10"/>
      <name val="Arial"/>
      <family val="2"/>
    </font>
    <font>
      <b/>
      <sz val="11"/>
      <name val="Calibri"/>
      <family val="2"/>
      <scheme val="minor"/>
    </font>
    <font>
      <sz val="11"/>
      <color rgb="FFFF0000"/>
      <name val="Calibri"/>
      <family val="2"/>
      <scheme val="minor"/>
    </font>
    <font>
      <b/>
      <sz val="14"/>
      <color rgb="FF000000"/>
      <name val="Calibri"/>
      <family val="2"/>
      <scheme val="minor"/>
    </font>
    <font>
      <b/>
      <sz val="12"/>
      <color theme="0"/>
      <name val="Calibri"/>
      <family val="2"/>
      <scheme val="minor"/>
    </font>
    <font>
      <sz val="11"/>
      <color rgb="FF000000"/>
      <name val="Calibri"/>
      <family val="2"/>
      <scheme val="minor"/>
    </font>
    <font>
      <b/>
      <i/>
      <sz val="9"/>
      <color rgb="FF000000"/>
      <name val="Tahoma"/>
      <family val="2"/>
    </font>
    <font>
      <sz val="11"/>
      <color theme="1"/>
      <name val="Calibri"/>
      <family val="2"/>
      <scheme val="minor"/>
    </font>
    <font>
      <b/>
      <sz val="11"/>
      <color theme="0"/>
      <name val="Calibri"/>
      <family val="2"/>
      <scheme val="minor"/>
    </font>
    <font>
      <sz val="11"/>
      <color theme="0"/>
      <name val="Calibri"/>
      <family val="2"/>
      <scheme val="minor"/>
    </font>
    <font>
      <b/>
      <sz val="32"/>
      <color rgb="FF000000"/>
      <name val="Calibri"/>
      <family val="2"/>
      <scheme val="minor"/>
    </font>
    <font>
      <sz val="8"/>
      <color theme="0"/>
      <name val="Calibri"/>
      <family val="2"/>
      <scheme val="minor"/>
    </font>
    <font>
      <sz val="10"/>
      <color theme="0"/>
      <name val="Tahoma"/>
      <family val="2"/>
    </font>
    <font>
      <vertAlign val="superscript"/>
      <sz val="11"/>
      <name val="Calibri"/>
      <family val="2"/>
    </font>
    <font>
      <sz val="11"/>
      <name val="Calibri"/>
      <family val="2"/>
    </font>
    <font>
      <b/>
      <sz val="14"/>
      <color theme="1"/>
      <name val="Calibri"/>
      <family val="2"/>
      <scheme val="minor"/>
    </font>
    <font>
      <b/>
      <sz val="14"/>
      <name val="Calibri"/>
      <family val="2"/>
      <scheme val="minor"/>
    </font>
    <font>
      <sz val="10"/>
      <color theme="1"/>
      <name val="Calibri"/>
      <family val="2"/>
      <scheme val="minor"/>
    </font>
    <font>
      <sz val="10"/>
      <name val="Calibri"/>
      <family val="2"/>
      <scheme val="minor"/>
    </font>
    <font>
      <sz val="10"/>
      <color rgb="FF000000"/>
      <name val="Arial"/>
      <family val="2"/>
    </font>
    <font>
      <u/>
      <sz val="11"/>
      <color theme="10"/>
      <name val="Calibri"/>
      <family val="2"/>
      <scheme val="minor"/>
    </font>
    <font>
      <sz val="9"/>
      <name val="Calibri"/>
      <family val="2"/>
      <scheme val="minor"/>
    </font>
  </fonts>
  <fills count="17">
    <fill>
      <patternFill patternType="none"/>
    </fill>
    <fill>
      <patternFill patternType="gray125"/>
    </fill>
    <fill>
      <patternFill patternType="solid">
        <fgColor theme="7" tint="-0.249977111117893"/>
        <bgColor indexed="64"/>
      </patternFill>
    </fill>
    <fill>
      <patternFill patternType="solid">
        <fgColor theme="4" tint="0.39997558519241921"/>
        <bgColor indexed="23"/>
      </patternFill>
    </fill>
    <fill>
      <patternFill patternType="solid">
        <fgColor theme="7" tint="0.39997558519241921"/>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7" tint="0.39997558519241921"/>
        <bgColor indexed="31"/>
      </patternFill>
    </fill>
    <fill>
      <patternFill patternType="solid">
        <fgColor theme="7" tint="0.39997558519241921"/>
        <bgColor indexed="23"/>
      </patternFill>
    </fill>
    <fill>
      <patternFill patternType="solid">
        <fgColor theme="0"/>
        <bgColor indexed="64"/>
      </patternFill>
    </fill>
    <fill>
      <patternFill patternType="solid">
        <fgColor indexed="9"/>
        <bgColor indexed="26"/>
      </patternFill>
    </fill>
    <fill>
      <patternFill patternType="solid">
        <fgColor theme="0"/>
        <bgColor rgb="FFFFFFCC"/>
      </patternFill>
    </fill>
    <fill>
      <patternFill patternType="solid">
        <fgColor theme="0" tint="-0.14999847407452621"/>
        <bgColor indexed="64"/>
      </patternFill>
    </fill>
    <fill>
      <patternFill patternType="solid">
        <fgColor rgb="FFFFFFFF"/>
        <bgColor rgb="FFFFFFCC"/>
      </patternFill>
    </fill>
  </fills>
  <borders count="2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s>
  <cellStyleXfs count="4">
    <xf numFmtId="0" fontId="0" fillId="0" borderId="0"/>
    <xf numFmtId="164" fontId="2" fillId="0" borderId="0"/>
    <xf numFmtId="0" fontId="35" fillId="0" borderId="0" applyNumberFormat="0" applyFill="0" applyBorder="0" applyAlignment="0" applyProtection="0"/>
    <xf numFmtId="0" fontId="35" fillId="0" borderId="0" applyNumberFormat="0" applyFill="0" applyBorder="0" applyAlignment="0" applyProtection="0"/>
  </cellStyleXfs>
  <cellXfs count="153">
    <xf numFmtId="0" fontId="0" fillId="0" borderId="0" xfId="0"/>
    <xf numFmtId="0" fontId="0" fillId="0" borderId="2" xfId="0" applyBorder="1"/>
    <xf numFmtId="0" fontId="12" fillId="0" borderId="2" xfId="0" applyFont="1" applyBorder="1"/>
    <xf numFmtId="0" fontId="15" fillId="8"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11" fillId="7" borderId="12" xfId="0" applyFont="1" applyFill="1" applyBorder="1" applyAlignment="1">
      <alignment horizontal="center" vertical="center" wrapText="1"/>
    </xf>
    <xf numFmtId="0" fontId="19" fillId="7" borderId="0" xfId="0" applyFont="1" applyFill="1" applyAlignment="1">
      <alignment horizontal="center"/>
    </xf>
    <xf numFmtId="0" fontId="0" fillId="0" borderId="2" xfId="0" applyFill="1" applyBorder="1"/>
    <xf numFmtId="0" fontId="20" fillId="0" borderId="2" xfId="0" applyFont="1" applyBorder="1" applyAlignment="1">
      <alignment wrapText="1"/>
    </xf>
    <xf numFmtId="0" fontId="12" fillId="0" borderId="2" xfId="0" applyFont="1" applyFill="1" applyBorder="1"/>
    <xf numFmtId="0" fontId="6" fillId="0" borderId="0" xfId="0" applyFont="1" applyProtection="1">
      <protection locked="0"/>
    </xf>
    <xf numFmtId="164" fontId="16" fillId="0" borderId="0" xfId="1" applyFont="1" applyAlignment="1" applyProtection="1">
      <alignment vertical="center" wrapText="1"/>
      <protection locked="0"/>
    </xf>
    <xf numFmtId="164" fontId="1" fillId="0" borderId="0" xfId="1" applyFont="1" applyAlignment="1" applyProtection="1">
      <alignment vertical="center" wrapText="1"/>
      <protection locked="0"/>
    </xf>
    <xf numFmtId="164" fontId="26" fillId="0" borderId="0" xfId="1" applyFont="1" applyAlignment="1" applyProtection="1">
      <alignment vertical="top" wrapText="1"/>
      <protection locked="0"/>
    </xf>
    <xf numFmtId="164" fontId="26" fillId="0" borderId="0" xfId="1" applyFont="1" applyAlignment="1" applyProtection="1">
      <alignment horizontal="left" vertical="top" wrapText="1"/>
      <protection locked="0"/>
    </xf>
    <xf numFmtId="164" fontId="23" fillId="0" borderId="0" xfId="1" applyFont="1" applyAlignment="1" applyProtection="1">
      <alignment vertical="center" wrapText="1"/>
      <protection locked="0"/>
    </xf>
    <xf numFmtId="164" fontId="16" fillId="0" borderId="0" xfId="1" applyFont="1" applyAlignment="1" applyProtection="1">
      <alignment horizontal="left" vertical="center" wrapText="1"/>
      <protection locked="0"/>
    </xf>
    <xf numFmtId="14" fontId="16" fillId="0" borderId="0" xfId="1" applyNumberFormat="1" applyFont="1" applyAlignment="1" applyProtection="1">
      <alignment horizontal="left" vertical="center" wrapText="1"/>
      <protection locked="0"/>
    </xf>
    <xf numFmtId="0" fontId="16" fillId="0" borderId="0" xfId="1" applyNumberFormat="1" applyFont="1" applyAlignment="1" applyProtection="1">
      <alignment horizontal="left" vertical="center" wrapText="1"/>
      <protection locked="0"/>
    </xf>
    <xf numFmtId="164" fontId="16" fillId="0" borderId="0" xfId="1" applyFont="1" applyAlignment="1" applyProtection="1">
      <alignment horizontal="center" vertical="center" wrapText="1"/>
      <protection locked="0"/>
    </xf>
    <xf numFmtId="164" fontId="1" fillId="0" borderId="0" xfId="1" applyFont="1" applyAlignment="1" applyProtection="1">
      <alignment horizontal="center" vertical="center" wrapText="1"/>
      <protection locked="0"/>
    </xf>
    <xf numFmtId="164" fontId="26" fillId="0" borderId="0" xfId="1" applyFont="1" applyAlignment="1" applyProtection="1">
      <alignment horizontal="center" vertical="top" wrapText="1"/>
      <protection locked="0"/>
    </xf>
    <xf numFmtId="0" fontId="27" fillId="0" borderId="0" xfId="0" applyFont="1" applyProtection="1">
      <protection locked="0"/>
    </xf>
    <xf numFmtId="164" fontId="6" fillId="0" borderId="0" xfId="1" applyFont="1" applyAlignment="1" applyProtection="1">
      <alignment vertical="center" wrapText="1"/>
      <protection locked="0"/>
    </xf>
    <xf numFmtId="164" fontId="22" fillId="0" borderId="0" xfId="1" applyFont="1" applyAlignment="1" applyProtection="1">
      <alignment vertical="center" wrapText="1"/>
      <protection locked="0"/>
    </xf>
    <xf numFmtId="164" fontId="24" fillId="0" borderId="0" xfId="1" applyFont="1" applyAlignment="1" applyProtection="1">
      <alignment vertical="center" wrapText="1"/>
      <protection locked="0"/>
    </xf>
    <xf numFmtId="0" fontId="20" fillId="12" borderId="0" xfId="0" applyFont="1" applyFill="1" applyBorder="1" applyProtection="1">
      <protection locked="0"/>
    </xf>
    <xf numFmtId="0" fontId="6" fillId="0" borderId="0" xfId="0" applyFont="1" applyBorder="1" applyProtection="1">
      <protection locked="0"/>
    </xf>
    <xf numFmtId="0" fontId="18" fillId="0" borderId="22" xfId="0" applyFont="1" applyBorder="1" applyAlignment="1" applyProtection="1">
      <alignment vertical="center"/>
      <protection locked="0"/>
    </xf>
    <xf numFmtId="0" fontId="8"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protection locked="0"/>
    </xf>
    <xf numFmtId="0" fontId="0" fillId="0" borderId="2" xfId="0" applyFill="1" applyBorder="1" applyAlignment="1" applyProtection="1">
      <alignment horizontal="center" vertical="center" wrapText="1"/>
      <protection locked="0"/>
    </xf>
    <xf numFmtId="14" fontId="6" fillId="0" borderId="2" xfId="0" applyNumberFormat="1" applyFont="1" applyFill="1" applyBorder="1" applyAlignment="1" applyProtection="1">
      <alignment horizontal="center" vertical="center" wrapText="1"/>
      <protection locked="0"/>
    </xf>
    <xf numFmtId="164" fontId="6" fillId="0" borderId="0" xfId="1" applyFont="1" applyAlignment="1" applyProtection="1">
      <alignment horizontal="left" vertical="center" wrapText="1"/>
      <protection locked="0"/>
    </xf>
    <xf numFmtId="0" fontId="1" fillId="6" borderId="2" xfId="0" applyFont="1" applyFill="1" applyBorder="1" applyAlignment="1" applyProtection="1">
      <alignment horizontal="center" vertical="center"/>
      <protection locked="0"/>
    </xf>
    <xf numFmtId="0" fontId="1" fillId="10" borderId="9" xfId="0" applyFont="1" applyFill="1" applyBorder="1" applyAlignment="1" applyProtection="1">
      <alignment horizontal="center" vertical="center" wrapText="1"/>
      <protection locked="0"/>
    </xf>
    <xf numFmtId="0" fontId="16" fillId="0" borderId="0" xfId="0" applyFont="1" applyProtection="1">
      <protection locked="0"/>
    </xf>
    <xf numFmtId="0" fontId="1" fillId="6" borderId="2" xfId="0" applyFont="1" applyFill="1" applyBorder="1" applyAlignment="1" applyProtection="1">
      <alignment horizontal="center" vertical="center" wrapText="1"/>
      <protection locked="0"/>
    </xf>
    <xf numFmtId="0" fontId="1" fillId="6" borderId="2" xfId="0" applyFont="1" applyFill="1" applyBorder="1" applyAlignment="1" applyProtection="1">
      <alignment horizontal="center"/>
      <protection locked="0"/>
    </xf>
    <xf numFmtId="0" fontId="0" fillId="0" borderId="2" xfId="0" applyFill="1" applyBorder="1" applyAlignment="1" applyProtection="1">
      <alignment horizontal="center" vertical="center"/>
      <protection locked="0"/>
    </xf>
    <xf numFmtId="0" fontId="0" fillId="0" borderId="0" xfId="0" applyFill="1" applyAlignment="1" applyProtection="1">
      <alignment horizontal="center" vertical="center"/>
      <protection locked="0"/>
    </xf>
    <xf numFmtId="0" fontId="0" fillId="0" borderId="0" xfId="0" applyFill="1" applyProtection="1">
      <protection locked="0"/>
    </xf>
    <xf numFmtId="0" fontId="0" fillId="0" borderId="0" xfId="0" applyProtection="1">
      <protection locked="0"/>
    </xf>
    <xf numFmtId="0" fontId="0" fillId="0" borderId="2" xfId="0" applyFill="1" applyBorder="1" applyAlignment="1" applyProtection="1">
      <alignment horizontal="center" vertical="center"/>
    </xf>
    <xf numFmtId="0" fontId="17" fillId="0" borderId="2" xfId="0" applyFont="1" applyFill="1" applyBorder="1" applyAlignment="1" applyProtection="1">
      <alignment horizontal="center" vertical="center"/>
    </xf>
    <xf numFmtId="0" fontId="12" fillId="0" borderId="2" xfId="0" applyFont="1" applyFill="1" applyBorder="1" applyAlignment="1" applyProtection="1">
      <alignment horizontal="center" vertical="center" wrapText="1"/>
    </xf>
    <xf numFmtId="0" fontId="6" fillId="0" borderId="2"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1" fillId="10" borderId="2" xfId="0" applyFont="1" applyFill="1" applyBorder="1" applyAlignment="1" applyProtection="1">
      <alignment horizontal="center" vertical="center" wrapText="1"/>
      <protection locked="0"/>
    </xf>
    <xf numFmtId="0" fontId="1" fillId="10" borderId="1" xfId="0" applyFont="1" applyFill="1" applyBorder="1" applyAlignment="1" applyProtection="1">
      <alignment horizontal="center" vertical="center" wrapText="1"/>
      <protection locked="0"/>
    </xf>
    <xf numFmtId="0" fontId="1" fillId="10" borderId="11" xfId="0" applyFont="1" applyFill="1" applyBorder="1" applyAlignment="1" applyProtection="1">
      <alignment horizontal="center" vertical="center" wrapText="1"/>
      <protection locked="0"/>
    </xf>
    <xf numFmtId="0" fontId="1" fillId="10" borderId="8" xfId="0" applyFont="1" applyFill="1" applyBorder="1" applyAlignment="1" applyProtection="1">
      <alignment horizontal="center" vertical="center" wrapText="1"/>
      <protection locked="0"/>
    </xf>
    <xf numFmtId="0" fontId="1" fillId="10" borderId="9" xfId="0" applyFont="1" applyFill="1" applyBorder="1" applyAlignment="1" applyProtection="1">
      <alignment horizontal="center" vertical="center" wrapText="1"/>
      <protection locked="0"/>
    </xf>
    <xf numFmtId="0" fontId="1" fillId="10" borderId="6" xfId="0" applyFont="1" applyFill="1" applyBorder="1" applyAlignment="1" applyProtection="1">
      <alignment horizontal="center" vertical="center" wrapText="1"/>
      <protection locked="0"/>
    </xf>
    <xf numFmtId="0" fontId="1" fillId="10" borderId="7" xfId="0" applyFont="1" applyFill="1" applyBorder="1" applyAlignment="1" applyProtection="1">
      <alignment horizontal="center" vertical="center" wrapText="1"/>
      <protection locked="0"/>
    </xf>
    <xf numFmtId="0" fontId="1" fillId="10" borderId="2" xfId="0" applyFont="1" applyFill="1" applyBorder="1" applyAlignment="1" applyProtection="1">
      <alignment horizontal="center" vertical="center" textRotation="90" wrapText="1"/>
      <protection locked="0"/>
    </xf>
    <xf numFmtId="0" fontId="16" fillId="3" borderId="2" xfId="0" applyFont="1" applyFill="1" applyBorder="1" applyAlignment="1" applyProtection="1">
      <alignment horizontal="center" vertical="center" wrapText="1"/>
      <protection locked="0"/>
    </xf>
    <xf numFmtId="0" fontId="16" fillId="3" borderId="9" xfId="0" applyFont="1" applyFill="1" applyBorder="1" applyAlignment="1" applyProtection="1">
      <alignment horizontal="center" vertical="center" wrapText="1"/>
      <protection locked="0"/>
    </xf>
    <xf numFmtId="0" fontId="1" fillId="11" borderId="2" xfId="0" applyFont="1" applyFill="1" applyBorder="1" applyAlignment="1" applyProtection="1">
      <alignment horizontal="center" vertical="center" wrapText="1"/>
      <protection locked="0"/>
    </xf>
    <xf numFmtId="0" fontId="1" fillId="6" borderId="2" xfId="0" applyFont="1" applyFill="1" applyBorder="1" applyAlignment="1" applyProtection="1">
      <alignment horizontal="center" vertical="center"/>
      <protection locked="0"/>
    </xf>
    <xf numFmtId="0" fontId="15" fillId="4" borderId="2" xfId="0" applyFont="1" applyFill="1" applyBorder="1" applyAlignment="1" applyProtection="1">
      <alignment horizontal="center" vertical="center" wrapText="1"/>
      <protection locked="0"/>
    </xf>
    <xf numFmtId="0" fontId="15" fillId="9" borderId="1" xfId="0" applyFont="1" applyFill="1" applyBorder="1" applyAlignment="1" applyProtection="1">
      <alignment horizontal="center" vertical="center" wrapText="1"/>
      <protection locked="0"/>
    </xf>
    <xf numFmtId="0" fontId="15" fillId="9" borderId="8" xfId="0" applyFont="1" applyFill="1" applyBorder="1" applyAlignment="1" applyProtection="1">
      <alignment horizontal="center" vertical="center" wrapText="1"/>
      <protection locked="0"/>
    </xf>
    <xf numFmtId="0" fontId="15" fillId="8" borderId="1" xfId="0" applyFont="1" applyFill="1" applyBorder="1" applyAlignment="1" applyProtection="1">
      <alignment horizontal="center" vertical="center" wrapText="1"/>
      <protection locked="0"/>
    </xf>
    <xf numFmtId="0" fontId="15" fillId="8" borderId="8" xfId="0" applyFont="1" applyFill="1" applyBorder="1" applyAlignment="1" applyProtection="1">
      <alignment horizontal="center" vertical="center" wrapText="1"/>
      <protection locked="0"/>
    </xf>
    <xf numFmtId="0" fontId="1" fillId="6" borderId="2" xfId="0" applyFont="1" applyFill="1" applyBorder="1" applyAlignment="1" applyProtection="1">
      <alignment horizontal="center" vertical="center" wrapText="1"/>
      <protection locked="0"/>
    </xf>
    <xf numFmtId="164" fontId="1" fillId="5" borderId="0" xfId="1" applyFont="1" applyFill="1" applyAlignment="1" applyProtection="1">
      <alignment horizontal="center" vertical="center" wrapText="1"/>
      <protection locked="0"/>
    </xf>
    <xf numFmtId="0" fontId="1" fillId="10" borderId="3" xfId="0" applyFont="1" applyFill="1" applyBorder="1" applyAlignment="1" applyProtection="1">
      <alignment horizontal="center" vertical="center" wrapText="1"/>
      <protection locked="0"/>
    </xf>
    <xf numFmtId="0" fontId="1" fillId="10" borderId="5" xfId="0" applyFont="1" applyFill="1" applyBorder="1" applyAlignment="1" applyProtection="1">
      <alignment horizontal="center" vertical="center" wrapText="1"/>
      <protection locked="0"/>
    </xf>
    <xf numFmtId="0" fontId="1" fillId="10" borderId="4" xfId="0" applyFont="1" applyFill="1" applyBorder="1" applyAlignment="1" applyProtection="1">
      <alignment horizontal="center" vertical="center" wrapText="1"/>
      <protection locked="0"/>
    </xf>
    <xf numFmtId="164" fontId="1" fillId="4" borderId="9" xfId="1" applyFont="1" applyFill="1" applyBorder="1" applyAlignment="1" applyProtection="1">
      <alignment horizontal="center" vertical="center" wrapText="1"/>
      <protection locked="0"/>
    </xf>
    <xf numFmtId="164" fontId="1" fillId="4" borderId="6" xfId="1" applyFont="1" applyFill="1" applyBorder="1" applyAlignment="1" applyProtection="1">
      <alignment horizontal="center" vertical="center" wrapText="1"/>
      <protection locked="0"/>
    </xf>
    <xf numFmtId="164" fontId="1" fillId="4" borderId="7" xfId="1" applyFont="1" applyFill="1" applyBorder="1" applyAlignment="1" applyProtection="1">
      <alignment horizontal="center" vertical="center" wrapText="1"/>
      <protection locked="0"/>
    </xf>
    <xf numFmtId="164" fontId="1" fillId="2" borderId="10" xfId="1" applyFont="1" applyFill="1" applyBorder="1" applyAlignment="1" applyProtection="1">
      <alignment horizontal="center" vertical="center" wrapText="1"/>
      <protection locked="0"/>
    </xf>
    <xf numFmtId="164" fontId="1" fillId="2" borderId="13" xfId="1" applyFont="1" applyFill="1" applyBorder="1" applyAlignment="1" applyProtection="1">
      <alignment horizontal="center" vertical="center" wrapText="1"/>
      <protection locked="0"/>
    </xf>
    <xf numFmtId="0" fontId="25" fillId="0" borderId="16" xfId="0" applyFont="1" applyBorder="1" applyAlignment="1" applyProtection="1">
      <alignment horizontal="center" vertical="center"/>
      <protection locked="0"/>
    </xf>
    <xf numFmtId="0" fontId="25" fillId="0" borderId="17"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25" fillId="0" borderId="19" xfId="0" applyFont="1" applyBorder="1" applyAlignment="1" applyProtection="1">
      <alignment horizontal="center" vertical="center"/>
      <protection locked="0"/>
    </xf>
    <xf numFmtId="0" fontId="25" fillId="0" borderId="20" xfId="0" applyFont="1" applyBorder="1" applyAlignment="1" applyProtection="1">
      <alignment horizontal="center" vertical="center"/>
      <protection locked="0"/>
    </xf>
    <xf numFmtId="0" fontId="25" fillId="0" borderId="21" xfId="0" applyFont="1" applyBorder="1" applyAlignment="1" applyProtection="1">
      <alignment horizontal="center" vertical="center"/>
      <protection locked="0"/>
    </xf>
    <xf numFmtId="164" fontId="16" fillId="7" borderId="10" xfId="1" applyFont="1" applyFill="1" applyBorder="1" applyAlignment="1" applyProtection="1">
      <alignment horizontal="center" vertical="center" wrapText="1"/>
      <protection locked="0"/>
    </xf>
    <xf numFmtId="164" fontId="16" fillId="7" borderId="13" xfId="1" applyFont="1" applyFill="1" applyBorder="1" applyAlignment="1" applyProtection="1">
      <alignment horizontal="center" vertical="center" wrapText="1"/>
      <protection locked="0"/>
    </xf>
    <xf numFmtId="165" fontId="6" fillId="0" borderId="0" xfId="1" applyNumberFormat="1" applyFont="1" applyAlignment="1" applyProtection="1">
      <alignment horizontal="center" vertical="center" wrapText="1"/>
      <protection locked="0"/>
    </xf>
    <xf numFmtId="164" fontId="6" fillId="0" borderId="0" xfId="1" applyFont="1" applyAlignment="1" applyProtection="1">
      <alignment horizontal="left" vertical="center" wrapText="1"/>
      <protection locked="0"/>
    </xf>
    <xf numFmtId="164" fontId="29" fillId="0" borderId="0" xfId="1" applyFont="1" applyAlignment="1" applyProtection="1">
      <alignment horizontal="left" vertical="center" wrapText="1"/>
      <protection locked="0"/>
    </xf>
    <xf numFmtId="0" fontId="18" fillId="0" borderId="14"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5" fillId="2" borderId="9" xfId="0" applyFont="1" applyFill="1" applyBorder="1" applyAlignment="1" applyProtection="1">
      <alignment horizontal="center" vertical="center" wrapText="1"/>
      <protection locked="0"/>
    </xf>
    <xf numFmtId="0" fontId="15" fillId="2" borderId="6"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protection locked="0"/>
    </xf>
    <xf numFmtId="0" fontId="1" fillId="0" borderId="2" xfId="0" applyFont="1" applyFill="1" applyBorder="1" applyAlignment="1" applyProtection="1">
      <alignment horizontal="center"/>
      <protection locked="0"/>
    </xf>
    <xf numFmtId="0" fontId="16" fillId="0" borderId="0" xfId="0" applyFont="1" applyFill="1" applyProtection="1">
      <protection locked="0"/>
    </xf>
    <xf numFmtId="0" fontId="30" fillId="2" borderId="9" xfId="0" applyFont="1" applyFill="1" applyBorder="1" applyAlignment="1" applyProtection="1">
      <alignment horizontal="left" vertical="center" wrapText="1"/>
      <protection locked="0"/>
    </xf>
    <xf numFmtId="0" fontId="30" fillId="2" borderId="6" xfId="0" applyFont="1" applyFill="1" applyBorder="1" applyAlignment="1" applyProtection="1">
      <alignment horizontal="left" vertical="center" wrapText="1"/>
      <protection locked="0"/>
    </xf>
    <xf numFmtId="0" fontId="30" fillId="2" borderId="7" xfId="0" applyFont="1" applyFill="1" applyBorder="1" applyAlignment="1" applyProtection="1">
      <alignment horizontal="left" vertical="center" wrapText="1"/>
      <protection locked="0"/>
    </xf>
    <xf numFmtId="0" fontId="7"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0" fillId="0" borderId="2" xfId="0" applyBorder="1" applyAlignment="1">
      <alignment horizontal="center" vertical="center"/>
    </xf>
    <xf numFmtId="0" fontId="0" fillId="0" borderId="2" xfId="0" applyBorder="1" applyAlignment="1" applyProtection="1">
      <alignment horizontal="center" vertical="center"/>
      <protection locked="0"/>
    </xf>
    <xf numFmtId="0" fontId="17" fillId="0" borderId="2" xfId="0" applyFont="1" applyBorder="1" applyAlignment="1">
      <alignment horizontal="center" vertical="center"/>
    </xf>
    <xf numFmtId="0" fontId="12" fillId="0" borderId="2" xfId="0" applyFont="1" applyBorder="1" applyAlignment="1">
      <alignment horizontal="center" vertical="center" wrapText="1"/>
    </xf>
    <xf numFmtId="14" fontId="6" fillId="0" borderId="2" xfId="0" applyNumberFormat="1" applyFont="1" applyBorder="1" applyAlignment="1" applyProtection="1">
      <alignment horizontal="center" vertical="center" wrapText="1"/>
      <protection locked="0"/>
    </xf>
    <xf numFmtId="0" fontId="31" fillId="2" borderId="9" xfId="0" applyFont="1" applyFill="1" applyBorder="1" applyAlignment="1" applyProtection="1">
      <alignment horizontal="left" vertical="center"/>
      <protection locked="0"/>
    </xf>
    <xf numFmtId="0" fontId="31" fillId="2" borderId="6" xfId="0" applyFont="1" applyFill="1" applyBorder="1" applyAlignment="1" applyProtection="1">
      <alignment horizontal="left" vertical="center"/>
      <protection locked="0"/>
    </xf>
    <xf numFmtId="0" fontId="31" fillId="2" borderId="7" xfId="0" applyFont="1" applyFill="1" applyBorder="1" applyAlignment="1" applyProtection="1">
      <alignment horizontal="left" vertical="center"/>
      <protection locked="0"/>
    </xf>
    <xf numFmtId="0" fontId="0" fillId="0" borderId="0" xfId="0" applyAlignment="1" applyProtection="1">
      <alignment horizontal="center" vertical="center"/>
      <protection locked="0"/>
    </xf>
    <xf numFmtId="0" fontId="31" fillId="2" borderId="3" xfId="0" applyFont="1" applyFill="1" applyBorder="1" applyAlignment="1" applyProtection="1">
      <alignment horizontal="left" vertical="center"/>
      <protection locked="0"/>
    </xf>
    <xf numFmtId="0" fontId="31" fillId="2" borderId="5" xfId="0" applyFont="1" applyFill="1" applyBorder="1" applyAlignment="1" applyProtection="1">
      <alignment horizontal="left" vertical="center"/>
      <protection locked="0"/>
    </xf>
    <xf numFmtId="0" fontId="31" fillId="2" borderId="4" xfId="0" applyFont="1" applyFill="1" applyBorder="1" applyAlignment="1" applyProtection="1">
      <alignment horizontal="left" vertical="center"/>
      <protection locked="0"/>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17" fillId="0" borderId="1" xfId="0" applyFont="1" applyBorder="1" applyAlignment="1">
      <alignment horizontal="center" vertical="center"/>
    </xf>
    <xf numFmtId="0" fontId="12" fillId="0" borderId="1" xfId="0" applyFont="1" applyBorder="1" applyAlignment="1">
      <alignment horizontal="center" vertical="center" wrapText="1"/>
    </xf>
    <xf numFmtId="0" fontId="32" fillId="13" borderId="2" xfId="0" applyFont="1" applyFill="1" applyBorder="1" applyAlignment="1" applyProtection="1">
      <alignment horizontal="left" vertical="center" wrapText="1"/>
      <protection locked="0"/>
    </xf>
    <xf numFmtId="0" fontId="32" fillId="0" borderId="2" xfId="0" applyFont="1" applyBorder="1" applyAlignment="1" applyProtection="1">
      <alignment horizontal="left" vertical="center" wrapText="1"/>
      <protection locked="0"/>
    </xf>
    <xf numFmtId="0" fontId="32" fillId="0" borderId="2" xfId="0" applyFont="1" applyBorder="1" applyAlignment="1" applyProtection="1">
      <alignment horizontal="center" vertical="center" wrapText="1"/>
      <protection locked="0"/>
    </xf>
    <xf numFmtId="0" fontId="32" fillId="13" borderId="2" xfId="0" applyFont="1" applyFill="1" applyBorder="1" applyAlignment="1" applyProtection="1">
      <alignment horizontal="center" vertical="center" wrapText="1"/>
      <protection locked="0"/>
    </xf>
    <xf numFmtId="0" fontId="33" fillId="13" borderId="2" xfId="0" applyFont="1" applyFill="1" applyBorder="1" applyAlignment="1" applyProtection="1">
      <alignment horizontal="center" vertical="center" wrapText="1"/>
      <protection locked="0"/>
    </xf>
    <xf numFmtId="0" fontId="33" fillId="0" borderId="2" xfId="0" applyFont="1" applyBorder="1" applyAlignment="1" applyProtection="1">
      <alignment horizontal="left" vertical="center" wrapText="1"/>
      <protection locked="0"/>
    </xf>
    <xf numFmtId="0" fontId="34" fillId="0" borderId="2" xfId="0" applyFont="1" applyBorder="1" applyAlignment="1" applyProtection="1">
      <alignment horizontal="left" vertical="center" wrapText="1"/>
      <protection locked="0"/>
    </xf>
    <xf numFmtId="0" fontId="35" fillId="0" borderId="2" xfId="2" applyFill="1" applyBorder="1" applyAlignment="1" applyProtection="1">
      <alignment horizontal="center" vertical="center" wrapText="1"/>
      <protection locked="0"/>
    </xf>
    <xf numFmtId="0" fontId="35" fillId="0" borderId="0" xfId="2"/>
    <xf numFmtId="0" fontId="8" fillId="14" borderId="2" xfId="0" applyFont="1" applyFill="1" applyBorder="1" applyAlignment="1" applyProtection="1">
      <alignment horizontal="center" vertical="center" wrapText="1"/>
      <protection locked="0"/>
    </xf>
    <xf numFmtId="0" fontId="8" fillId="13" borderId="2" xfId="0" applyFont="1" applyFill="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36" fillId="0" borderId="24" xfId="0" applyFont="1" applyBorder="1" applyAlignment="1" applyProtection="1">
      <alignment horizontal="center" vertical="center" wrapText="1"/>
      <protection locked="0"/>
    </xf>
    <xf numFmtId="0" fontId="12" fillId="15" borderId="2" xfId="0" applyFont="1" applyFill="1" applyBorder="1" applyAlignment="1">
      <alignment horizontal="center" vertical="center" wrapText="1"/>
    </xf>
    <xf numFmtId="0" fontId="36" fillId="0" borderId="24" xfId="0" applyFont="1" applyBorder="1" applyAlignment="1">
      <alignment horizontal="center" vertical="center" wrapText="1"/>
    </xf>
    <xf numFmtId="14" fontId="6" fillId="0" borderId="24" xfId="0" applyNumberFormat="1" applyFont="1" applyBorder="1" applyAlignment="1" applyProtection="1">
      <alignment horizontal="center" vertical="center" wrapText="1"/>
      <protection locked="0"/>
    </xf>
    <xf numFmtId="0" fontId="7" fillId="0" borderId="2" xfId="0" applyFont="1" applyBorder="1" applyAlignment="1" applyProtection="1">
      <alignment vertical="center" wrapText="1"/>
      <protection locked="0"/>
    </xf>
    <xf numFmtId="14" fontId="36" fillId="0" borderId="24" xfId="0" applyNumberFormat="1" applyFont="1" applyBorder="1" applyAlignment="1" applyProtection="1">
      <alignment horizontal="center" vertical="center" wrapText="1"/>
      <protection locked="0"/>
    </xf>
    <xf numFmtId="0" fontId="0" fillId="0" borderId="2" xfId="0" applyBorder="1" applyAlignment="1">
      <alignment horizontal="center" vertical="center" wrapText="1"/>
    </xf>
    <xf numFmtId="0" fontId="7" fillId="16" borderId="2" xfId="0" applyFont="1" applyFill="1" applyBorder="1" applyAlignment="1" applyProtection="1">
      <alignment horizontal="center" vertical="center" wrapText="1"/>
      <protection locked="0"/>
    </xf>
    <xf numFmtId="0" fontId="35" fillId="0" borderId="23" xfId="3" applyBorder="1" applyAlignment="1" applyProtection="1">
      <alignment horizontal="center" vertical="center" wrapText="1"/>
      <protection locked="0"/>
    </xf>
    <xf numFmtId="0" fontId="35" fillId="0" borderId="2" xfId="3" applyBorder="1" applyAlignment="1" applyProtection="1">
      <alignment horizontal="center" vertical="center" wrapText="1"/>
      <protection locked="0"/>
    </xf>
    <xf numFmtId="0" fontId="35" fillId="0" borderId="2" xfId="2" applyBorder="1" applyAlignment="1" applyProtection="1">
      <alignment horizontal="center" vertical="center" wrapText="1"/>
      <protection locked="0"/>
    </xf>
    <xf numFmtId="0" fontId="8" fillId="16" borderId="2" xfId="0" applyFont="1" applyFill="1" applyBorder="1" applyAlignment="1" applyProtection="1">
      <alignment horizontal="center" vertical="center" wrapText="1"/>
      <protection locked="0"/>
    </xf>
    <xf numFmtId="0" fontId="6" fillId="0" borderId="24" xfId="0" applyFont="1" applyBorder="1" applyAlignment="1">
      <alignment horizontal="center" vertical="center" wrapText="1"/>
    </xf>
    <xf numFmtId="0" fontId="0" fillId="0" borderId="0" xfId="0" applyAlignment="1">
      <alignment horizontal="center" vertical="center" wrapText="1"/>
    </xf>
    <xf numFmtId="0" fontId="6" fillId="0" borderId="0" xfId="0" applyFont="1" applyBorder="1" applyAlignment="1" applyProtection="1">
      <alignment horizontal="center"/>
      <protection locked="0"/>
    </xf>
    <xf numFmtId="0" fontId="6" fillId="0" borderId="0" xfId="0" applyFont="1" applyAlignment="1" applyProtection="1">
      <alignment horizontal="center"/>
      <protection locked="0"/>
    </xf>
    <xf numFmtId="164" fontId="6" fillId="0" borderId="0" xfId="1" applyFont="1" applyAlignment="1" applyProtection="1">
      <alignment horizontal="center" vertical="center" wrapText="1"/>
      <protection locked="0"/>
    </xf>
    <xf numFmtId="0" fontId="0" fillId="12" borderId="2" xfId="0" applyFill="1" applyBorder="1" applyAlignment="1" applyProtection="1">
      <alignment horizontal="center" vertical="center"/>
      <protection locked="0"/>
    </xf>
    <xf numFmtId="0" fontId="0" fillId="0" borderId="0" xfId="0" applyAlignment="1" applyProtection="1">
      <alignment horizontal="center"/>
      <protection locked="0"/>
    </xf>
  </cellXfs>
  <cellStyles count="4">
    <cellStyle name="Hipervínculo" xfId="2" builtinId="8"/>
    <cellStyle name="Hyperlink" xfId="3" xr:uid="{F886EA11-74AC-40EC-B4F2-D92765230465}"/>
    <cellStyle name="Normal" xfId="0" builtinId="0"/>
    <cellStyle name="Normal 3" xfId="1" xr:uid="{00000000-0005-0000-0000-000001000000}"/>
  </cellStyles>
  <dxfs count="178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202406</xdr:colOff>
      <xdr:row>0</xdr:row>
      <xdr:rowOff>95251</xdr:rowOff>
    </xdr:from>
    <xdr:to>
      <xdr:col>2</xdr:col>
      <xdr:colOff>130968</xdr:colOff>
      <xdr:row>1</xdr:row>
      <xdr:rowOff>429402</xdr:rowOff>
    </xdr:to>
    <xdr:pic>
      <xdr:nvPicPr>
        <xdr:cNvPr id="3" name="Imagen 2">
          <a:extLst>
            <a:ext uri="{FF2B5EF4-FFF2-40B4-BE49-F238E27FC236}">
              <a16:creationId xmlns:a16="http://schemas.microsoft.com/office/drawing/2014/main" id="{0A45DF28-7FFA-4260-AC80-92EBFE0670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2406" y="95251"/>
          <a:ext cx="2024062" cy="85802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strobogotacol.sharepoint.com/sites/GerenciaTecnologa-GOBIERNODIGITAL/Shared%20Documents/Forms/AllItems.aspx?FolderCTID=0x012000ACB235DA450CEE49B9144ABDB139115A&amp;viewid=4533fa81%2D00d2%2D4782%2Db5ee%2D9dc013c09bad&amp;id=%2Fsites%2FGerenciaTecnologa%2DGOBIERNODIGITAL%2FShared%20Documents%2FGOBIERNO%20DIGITAL%2FGobierno%20Digital%2F3%2E%20SegInf%2F3%2E3%20Doc%5FOper" TargetMode="External"/><Relationship Id="rId13" Type="http://schemas.openxmlformats.org/officeDocument/2006/relationships/drawing" Target="../drawings/drawing1.xml"/><Relationship Id="rId3" Type="http://schemas.openxmlformats.org/officeDocument/2006/relationships/hyperlink" Target="../../../../../../../jvillarraga_catastrobogota_gov_co/_layouts/15/onedrive.aspx?id=/personal/jvillarraga_catastrobogota_gov_co/Documents/DOCUMENTOSSGCN" TargetMode="External"/><Relationship Id="rId7" Type="http://schemas.openxmlformats.org/officeDocument/2006/relationships/hyperlink" Target="../../../../../../../jvillarraga_catastrobogota_gov_co/_layouts/15/onedrive.aspx?id=/personal/jvillarraga_catastrobogota_gov_co/Documents/DOCUMENTOSSGCN" TargetMode="External"/><Relationship Id="rId12" Type="http://schemas.openxmlformats.org/officeDocument/2006/relationships/printerSettings" Target="../printerSettings/printerSettings1.bin"/><Relationship Id="rId2" Type="http://schemas.openxmlformats.org/officeDocument/2006/relationships/hyperlink" Target="https://www.ideca.gov.co/" TargetMode="External"/><Relationship Id="rId16" Type="http://schemas.openxmlformats.org/officeDocument/2006/relationships/comments" Target="../comments1.xml"/><Relationship Id="rId1" Type="http://schemas.openxmlformats.org/officeDocument/2006/relationships/hyperlink" Target="https://www.ideca.gov.co/" TargetMode="External"/><Relationship Id="rId6" Type="http://schemas.openxmlformats.org/officeDocument/2006/relationships/hyperlink" Target="file:///\\fileserver\TI\37_SI_CN\IP_37_3_DocOperativos\CONTINUIDAD\BIA" TargetMode="External"/><Relationship Id="rId11" Type="http://schemas.openxmlformats.org/officeDocument/2006/relationships/hyperlink" Target="https://www.catastrobogota.gov.co/planeacion/planes" TargetMode="External"/><Relationship Id="rId5" Type="http://schemas.openxmlformats.org/officeDocument/2006/relationships/hyperlink" Target="file:///\\fileserver\TI\37_SI_CN\IP_37_2_DocTacticos" TargetMode="External"/><Relationship Id="rId15" Type="http://schemas.openxmlformats.org/officeDocument/2006/relationships/vmlDrawing" Target="../drawings/vmlDrawing2.vml"/><Relationship Id="rId10" Type="http://schemas.openxmlformats.org/officeDocument/2006/relationships/hyperlink" Target="https://www.catastrobogota.gov.co/transparencia-y-acceso-a-la-informacion-publica" TargetMode="External"/><Relationship Id="rId4" Type="http://schemas.openxmlformats.org/officeDocument/2006/relationships/hyperlink" Target="file:///\\fileserver\TI\37_SI_CN\IP_37_1_%20DocEstrategicos\CONTINUIDAD" TargetMode="External"/><Relationship Id="rId9" Type="http://schemas.openxmlformats.org/officeDocument/2006/relationships/hyperlink" Target="https://www.catastrobogota.gov.co/transparencia-y-acceso-a-la-informacion-publica" TargetMode="External"/><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230"/>
  <sheetViews>
    <sheetView tabSelected="1" topLeftCell="A3" zoomScale="80" zoomScaleNormal="80" zoomScalePageLayoutView="30" workbookViewId="0">
      <selection activeCell="D5" sqref="D5"/>
    </sheetView>
  </sheetViews>
  <sheetFormatPr baseColWidth="10" defaultRowHeight="15" x14ac:dyDescent="0.25"/>
  <cols>
    <col min="1" max="1" width="11.42578125" style="44"/>
    <col min="2" max="2" width="20" style="44" bestFit="1" customWidth="1"/>
    <col min="3" max="3" width="42.28515625" style="44" customWidth="1"/>
    <col min="4" max="4" width="26" style="43" bestFit="1" customWidth="1"/>
    <col min="5" max="5" width="57" style="152" bestFit="1" customWidth="1"/>
    <col min="6" max="6" width="21.5703125" style="44" customWidth="1"/>
    <col min="7" max="7" width="11.42578125" style="44"/>
    <col min="8" max="9" width="6.28515625" style="44" customWidth="1"/>
    <col min="10" max="10" width="14" style="44" customWidth="1"/>
    <col min="11" max="11" width="14.140625" style="44" customWidth="1"/>
    <col min="12" max="12" width="13.42578125" style="44" customWidth="1"/>
    <col min="13" max="13" width="11.42578125" style="44"/>
    <col min="14" max="14" width="24.42578125" style="44" bestFit="1" customWidth="1"/>
    <col min="15" max="15" width="11.7109375" style="44" bestFit="1" customWidth="1"/>
    <col min="16" max="16" width="29.85546875" style="44" bestFit="1" customWidth="1"/>
    <col min="17" max="17" width="16.5703125" style="44" bestFit="1" customWidth="1"/>
    <col min="18" max="18" width="23.42578125" style="44" customWidth="1"/>
    <col min="19" max="19" width="15" style="44" customWidth="1"/>
    <col min="20" max="20" width="18.42578125" style="44" customWidth="1"/>
    <col min="21" max="21" width="21.140625" style="44" customWidth="1"/>
    <col min="22" max="28" width="14.42578125" style="44" customWidth="1"/>
    <col min="29" max="29" width="17" style="44" customWidth="1"/>
    <col min="30" max="30" width="0.42578125" style="44" customWidth="1"/>
    <col min="31" max="31" width="22" style="44" customWidth="1"/>
    <col min="32" max="32" width="0.42578125" style="44" customWidth="1"/>
    <col min="33" max="33" width="15.42578125" style="44" customWidth="1"/>
    <col min="34" max="34" width="0.5703125" style="44" customWidth="1"/>
    <col min="35" max="35" width="18.7109375" style="44" customWidth="1"/>
    <col min="36" max="36" width="0.42578125" style="44" customWidth="1"/>
    <col min="37" max="37" width="0.140625" style="44" customWidth="1"/>
    <col min="38" max="38" width="15.7109375" style="44" customWidth="1"/>
    <col min="39" max="40" width="0.5703125" style="44" hidden="1" customWidth="1"/>
    <col min="41" max="41" width="15.85546875" style="44" customWidth="1"/>
    <col min="42" max="16384" width="11.42578125" style="44"/>
  </cols>
  <sheetData>
    <row r="1" spans="1:41" s="27" customFormat="1" ht="41.25" customHeight="1" x14ac:dyDescent="0.25">
      <c r="A1" s="77" t="s">
        <v>92</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8"/>
      <c r="AN1" s="78"/>
      <c r="AO1" s="79"/>
    </row>
    <row r="2" spans="1:41" s="27" customFormat="1" ht="42.75" customHeight="1" thickBot="1" x14ac:dyDescent="0.3">
      <c r="A2" s="80"/>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2"/>
    </row>
    <row r="3" spans="1:41" s="28" customFormat="1" x14ac:dyDescent="0.25">
      <c r="E3" s="148"/>
    </row>
    <row r="4" spans="1:41" s="11" customFormat="1" ht="15.75" thickBot="1" x14ac:dyDescent="0.3">
      <c r="E4" s="149"/>
    </row>
    <row r="5" spans="1:41" s="11" customFormat="1" ht="18.75" customHeight="1" thickBot="1" x14ac:dyDescent="0.3">
      <c r="A5" s="88" t="s">
        <v>45</v>
      </c>
      <c r="B5" s="89"/>
      <c r="C5" s="89"/>
      <c r="D5" s="29" t="s">
        <v>1094</v>
      </c>
      <c r="E5" s="20"/>
      <c r="F5" s="85"/>
      <c r="G5" s="85"/>
      <c r="H5" s="85"/>
      <c r="I5" s="85"/>
      <c r="J5" s="85"/>
      <c r="K5" s="85"/>
      <c r="L5" s="85"/>
      <c r="M5" s="85"/>
      <c r="N5" s="85"/>
      <c r="O5" s="85"/>
      <c r="P5" s="85"/>
      <c r="Q5" s="85"/>
      <c r="R5" s="85"/>
      <c r="S5" s="12"/>
      <c r="T5" s="12"/>
      <c r="U5" s="13"/>
      <c r="V5" s="13"/>
      <c r="W5" s="13"/>
      <c r="X5" s="13"/>
      <c r="Y5" s="13"/>
      <c r="Z5" s="13"/>
      <c r="AA5" s="13"/>
      <c r="AB5" s="13"/>
      <c r="AC5" s="14" t="s">
        <v>22</v>
      </c>
      <c r="AD5" s="15" t="s">
        <v>39</v>
      </c>
      <c r="AE5" s="16" t="s">
        <v>93</v>
      </c>
      <c r="AF5" s="16"/>
      <c r="AG5" s="13"/>
    </row>
    <row r="6" spans="1:41" s="11" customFormat="1" ht="101.25" x14ac:dyDescent="0.25">
      <c r="A6" s="17"/>
      <c r="B6" s="17"/>
      <c r="C6" s="17"/>
      <c r="D6" s="17"/>
      <c r="E6" s="20"/>
      <c r="F6" s="18"/>
      <c r="G6" s="19"/>
      <c r="H6" s="19"/>
      <c r="I6" s="19"/>
      <c r="J6" s="20"/>
      <c r="K6" s="20"/>
      <c r="L6" s="20"/>
      <c r="M6" s="20"/>
      <c r="N6" s="20"/>
      <c r="O6" s="20"/>
      <c r="P6" s="20"/>
      <c r="Q6" s="20"/>
      <c r="R6" s="20"/>
      <c r="S6" s="20"/>
      <c r="T6" s="20"/>
      <c r="U6" s="21"/>
      <c r="V6" s="21"/>
      <c r="W6" s="21"/>
      <c r="X6" s="21"/>
      <c r="Y6" s="21"/>
      <c r="Z6" s="21"/>
      <c r="AA6" s="21"/>
      <c r="AB6" s="21"/>
      <c r="AC6" s="22"/>
      <c r="AD6" s="15" t="s">
        <v>94</v>
      </c>
      <c r="AE6" s="23" t="s">
        <v>95</v>
      </c>
      <c r="AF6" s="23"/>
      <c r="AG6" s="21"/>
    </row>
    <row r="7" spans="1:41" s="11" customFormat="1" ht="35.25" customHeight="1" x14ac:dyDescent="0.25">
      <c r="A7" s="86" t="s">
        <v>96</v>
      </c>
      <c r="B7" s="86"/>
      <c r="C7" s="86"/>
      <c r="D7" s="86"/>
      <c r="E7" s="86"/>
      <c r="F7" s="86"/>
      <c r="G7" s="86"/>
      <c r="H7" s="86"/>
      <c r="I7" s="86"/>
      <c r="J7" s="86"/>
      <c r="K7" s="86"/>
      <c r="L7" s="86"/>
      <c r="M7" s="86"/>
      <c r="N7" s="86"/>
      <c r="O7" s="86"/>
      <c r="P7" s="86"/>
      <c r="Q7" s="86"/>
      <c r="R7" s="86"/>
      <c r="S7" s="24"/>
      <c r="T7" s="24"/>
      <c r="U7" s="25"/>
      <c r="V7" s="25"/>
      <c r="W7" s="25"/>
      <c r="X7" s="25"/>
      <c r="Y7" s="25"/>
      <c r="Z7" s="25"/>
      <c r="AA7" s="25"/>
      <c r="AB7" s="25"/>
      <c r="AC7" s="14"/>
      <c r="AD7" s="15" t="s">
        <v>97</v>
      </c>
      <c r="AE7" s="26" t="s">
        <v>98</v>
      </c>
      <c r="AF7" s="26"/>
      <c r="AG7" s="25"/>
    </row>
    <row r="8" spans="1:41" s="11" customFormat="1" ht="15.75" customHeight="1" x14ac:dyDescent="0.25">
      <c r="A8" s="86" t="s">
        <v>99</v>
      </c>
      <c r="B8" s="86"/>
      <c r="C8" s="86"/>
      <c r="D8" s="86"/>
      <c r="E8" s="86"/>
      <c r="F8" s="86"/>
      <c r="G8" s="86"/>
      <c r="H8" s="86"/>
      <c r="I8" s="86"/>
      <c r="J8" s="86"/>
      <c r="K8" s="86"/>
      <c r="L8" s="86"/>
      <c r="M8" s="86"/>
      <c r="N8" s="86"/>
      <c r="O8" s="86"/>
      <c r="P8" s="86"/>
      <c r="Q8" s="86"/>
      <c r="R8" s="86"/>
      <c r="S8" s="24"/>
      <c r="T8" s="24"/>
      <c r="U8" s="25"/>
      <c r="V8" s="25"/>
      <c r="W8" s="25"/>
      <c r="X8" s="25"/>
      <c r="Y8" s="25"/>
      <c r="Z8" s="25"/>
      <c r="AA8" s="25"/>
      <c r="AB8" s="25"/>
      <c r="AC8" s="14"/>
      <c r="AD8" s="15"/>
      <c r="AE8" s="26" t="s">
        <v>100</v>
      </c>
      <c r="AF8" s="26"/>
      <c r="AG8" s="25"/>
    </row>
    <row r="9" spans="1:41" s="11" customFormat="1" ht="32.25" customHeight="1" x14ac:dyDescent="0.25">
      <c r="A9" s="87" t="s">
        <v>101</v>
      </c>
      <c r="B9" s="86"/>
      <c r="C9" s="86"/>
      <c r="D9" s="86"/>
      <c r="E9" s="86"/>
      <c r="F9" s="86"/>
      <c r="G9" s="86"/>
      <c r="H9" s="86"/>
      <c r="I9" s="86"/>
      <c r="J9" s="86"/>
      <c r="K9" s="86"/>
      <c r="L9" s="86"/>
      <c r="M9" s="86"/>
      <c r="N9" s="86"/>
      <c r="O9" s="86"/>
      <c r="P9" s="86"/>
      <c r="Q9" s="86"/>
      <c r="R9" s="86"/>
      <c r="S9" s="24"/>
      <c r="T9" s="24"/>
      <c r="U9" s="25"/>
      <c r="V9" s="25"/>
      <c r="W9" s="25"/>
      <c r="X9" s="25"/>
      <c r="Y9" s="25"/>
      <c r="Z9" s="25"/>
      <c r="AA9" s="25"/>
      <c r="AB9" s="25"/>
      <c r="AC9" s="14"/>
      <c r="AD9" s="15"/>
      <c r="AE9" s="26" t="s">
        <v>102</v>
      </c>
      <c r="AF9" s="26"/>
      <c r="AG9" s="25"/>
    </row>
    <row r="10" spans="1:41" s="11" customFormat="1" ht="12" customHeight="1" x14ac:dyDescent="0.25">
      <c r="A10" s="35"/>
      <c r="B10" s="35"/>
      <c r="C10" s="35"/>
      <c r="D10" s="35"/>
      <c r="E10" s="150"/>
      <c r="F10" s="35"/>
      <c r="G10" s="35"/>
      <c r="H10" s="35"/>
      <c r="I10" s="35"/>
      <c r="J10" s="35"/>
      <c r="K10" s="35"/>
      <c r="L10" s="35"/>
      <c r="M10" s="35"/>
      <c r="N10" s="35"/>
      <c r="O10" s="35"/>
      <c r="P10" s="35"/>
      <c r="Q10" s="35"/>
      <c r="R10" s="35"/>
      <c r="S10" s="24"/>
      <c r="T10" s="24"/>
      <c r="U10" s="25"/>
      <c r="V10" s="25"/>
      <c r="W10" s="25"/>
      <c r="X10" s="25"/>
      <c r="Y10" s="25"/>
      <c r="Z10" s="25"/>
      <c r="AA10" s="25"/>
      <c r="AB10" s="25"/>
      <c r="AC10" s="14"/>
      <c r="AD10" s="15"/>
      <c r="AE10" s="26" t="s">
        <v>103</v>
      </c>
      <c r="AF10" s="26"/>
      <c r="AG10" s="25"/>
    </row>
    <row r="11" spans="1:41" s="11" customFormat="1" ht="15.75" customHeight="1" x14ac:dyDescent="0.25">
      <c r="A11" s="86" t="s">
        <v>104</v>
      </c>
      <c r="B11" s="86"/>
      <c r="C11" s="86"/>
      <c r="D11" s="86"/>
      <c r="E11" s="86"/>
      <c r="F11" s="86"/>
      <c r="G11" s="86"/>
      <c r="H11" s="86"/>
      <c r="I11" s="86"/>
      <c r="J11" s="86"/>
      <c r="K11" s="86"/>
      <c r="L11" s="86"/>
      <c r="M11" s="86"/>
      <c r="N11" s="86"/>
      <c r="O11" s="86"/>
      <c r="P11" s="86"/>
      <c r="Q11" s="86"/>
      <c r="R11" s="86"/>
      <c r="S11" s="24"/>
      <c r="T11" s="24"/>
      <c r="U11" s="25"/>
      <c r="V11" s="25"/>
      <c r="W11" s="25"/>
      <c r="X11" s="25"/>
      <c r="Y11" s="25"/>
      <c r="Z11" s="25"/>
      <c r="AA11" s="25"/>
      <c r="AB11" s="25"/>
      <c r="AC11" s="14"/>
      <c r="AD11" s="15"/>
      <c r="AE11" s="26" t="s">
        <v>105</v>
      </c>
      <c r="AF11" s="26"/>
      <c r="AG11" s="25"/>
    </row>
    <row r="12" spans="1:41" s="38" customFormat="1" ht="52.5" customHeight="1" x14ac:dyDescent="0.25">
      <c r="A12" s="75" t="s">
        <v>21</v>
      </c>
      <c r="B12" s="75"/>
      <c r="C12" s="75"/>
      <c r="D12" s="75"/>
      <c r="E12" s="75"/>
      <c r="F12" s="75"/>
      <c r="G12" s="75"/>
      <c r="H12" s="75"/>
      <c r="I12" s="75"/>
      <c r="J12" s="75"/>
      <c r="K12" s="75"/>
      <c r="L12" s="75"/>
      <c r="M12" s="75"/>
      <c r="N12" s="75"/>
      <c r="O12" s="75"/>
      <c r="P12" s="75"/>
      <c r="Q12" s="75"/>
      <c r="R12" s="76"/>
      <c r="S12" s="90" t="s">
        <v>49</v>
      </c>
      <c r="T12" s="91"/>
      <c r="U12" s="91"/>
      <c r="V12" s="83" t="s">
        <v>38</v>
      </c>
      <c r="W12" s="83"/>
      <c r="X12" s="83"/>
      <c r="Y12" s="83"/>
      <c r="Z12" s="83"/>
      <c r="AA12" s="83"/>
      <c r="AB12" s="84"/>
      <c r="AC12" s="68" t="s">
        <v>20</v>
      </c>
      <c r="AD12" s="68"/>
      <c r="AE12" s="68"/>
      <c r="AF12" s="68"/>
      <c r="AG12" s="68"/>
      <c r="AH12" s="68"/>
      <c r="AI12" s="68"/>
      <c r="AJ12" s="68"/>
      <c r="AK12" s="68"/>
      <c r="AL12" s="68"/>
      <c r="AM12" s="68"/>
      <c r="AN12" s="68"/>
      <c r="AO12" s="68"/>
    </row>
    <row r="13" spans="1:41" s="38" customFormat="1" ht="26.25" customHeight="1" x14ac:dyDescent="0.25">
      <c r="A13" s="50" t="s">
        <v>8</v>
      </c>
      <c r="B13" s="51" t="s">
        <v>50</v>
      </c>
      <c r="C13" s="50" t="s">
        <v>46</v>
      </c>
      <c r="D13" s="54" t="s">
        <v>9</v>
      </c>
      <c r="E13" s="55"/>
      <c r="F13" s="55"/>
      <c r="G13" s="56"/>
      <c r="H13" s="69" t="s">
        <v>10</v>
      </c>
      <c r="I13" s="70"/>
      <c r="J13" s="70"/>
      <c r="K13" s="70"/>
      <c r="L13" s="71"/>
      <c r="M13" s="37" t="s">
        <v>11</v>
      </c>
      <c r="N13" s="72" t="s">
        <v>43</v>
      </c>
      <c r="O13" s="73"/>
      <c r="P13" s="73"/>
      <c r="Q13" s="73"/>
      <c r="R13" s="74"/>
      <c r="S13" s="62" t="s">
        <v>42</v>
      </c>
      <c r="T13" s="62"/>
      <c r="U13" s="62"/>
      <c r="V13" s="3" t="s">
        <v>23</v>
      </c>
      <c r="W13" s="58" t="s">
        <v>29</v>
      </c>
      <c r="X13" s="58" t="s">
        <v>30</v>
      </c>
      <c r="Y13" s="58" t="s">
        <v>31</v>
      </c>
      <c r="Z13" s="58" t="s">
        <v>32</v>
      </c>
      <c r="AA13" s="59" t="s">
        <v>33</v>
      </c>
      <c r="AB13" s="59" t="s">
        <v>34</v>
      </c>
      <c r="AC13" s="61" t="s">
        <v>0</v>
      </c>
      <c r="AD13" s="61"/>
      <c r="AE13" s="61" t="s">
        <v>1</v>
      </c>
      <c r="AF13" s="61"/>
      <c r="AG13" s="61" t="s">
        <v>2</v>
      </c>
      <c r="AH13" s="61"/>
      <c r="AI13" s="61"/>
      <c r="AJ13" s="61"/>
      <c r="AK13" s="61"/>
      <c r="AL13" s="61"/>
      <c r="AM13" s="61"/>
      <c r="AN13" s="61"/>
      <c r="AO13" s="67" t="s">
        <v>4</v>
      </c>
    </row>
    <row r="14" spans="1:41" s="38" customFormat="1" ht="11.25" customHeight="1" x14ac:dyDescent="0.25">
      <c r="A14" s="50"/>
      <c r="B14" s="52"/>
      <c r="C14" s="50"/>
      <c r="D14" s="51" t="s">
        <v>106</v>
      </c>
      <c r="E14" s="51" t="s">
        <v>91</v>
      </c>
      <c r="F14" s="50" t="s">
        <v>12</v>
      </c>
      <c r="G14" s="50" t="s">
        <v>13</v>
      </c>
      <c r="H14" s="57" t="s">
        <v>14</v>
      </c>
      <c r="I14" s="57" t="s">
        <v>15</v>
      </c>
      <c r="J14" s="57" t="s">
        <v>16</v>
      </c>
      <c r="K14" s="50" t="s">
        <v>28</v>
      </c>
      <c r="L14" s="50" t="s">
        <v>17</v>
      </c>
      <c r="M14" s="57" t="s">
        <v>47</v>
      </c>
      <c r="N14" s="60" t="s">
        <v>90</v>
      </c>
      <c r="O14" s="60" t="s">
        <v>18</v>
      </c>
      <c r="P14" s="60" t="s">
        <v>19</v>
      </c>
      <c r="Q14" s="60" t="s">
        <v>89</v>
      </c>
      <c r="R14" s="60" t="s">
        <v>44</v>
      </c>
      <c r="S14" s="63" t="s">
        <v>35</v>
      </c>
      <c r="T14" s="63" t="s">
        <v>36</v>
      </c>
      <c r="U14" s="63" t="s">
        <v>37</v>
      </c>
      <c r="V14" s="65" t="s">
        <v>41</v>
      </c>
      <c r="W14" s="58"/>
      <c r="X14" s="58"/>
      <c r="Y14" s="58"/>
      <c r="Z14" s="58"/>
      <c r="AA14" s="59"/>
      <c r="AB14" s="59"/>
      <c r="AC14" s="61"/>
      <c r="AD14" s="61"/>
      <c r="AE14" s="61"/>
      <c r="AF14" s="61"/>
      <c r="AG14" s="61"/>
      <c r="AH14" s="61"/>
      <c r="AI14" s="61"/>
      <c r="AJ14" s="61"/>
      <c r="AK14" s="61"/>
      <c r="AL14" s="61"/>
      <c r="AM14" s="61"/>
      <c r="AN14" s="61"/>
      <c r="AO14" s="67"/>
    </row>
    <row r="15" spans="1:41" s="38" customFormat="1" ht="71.25" customHeight="1" x14ac:dyDescent="0.25">
      <c r="A15" s="50"/>
      <c r="B15" s="53"/>
      <c r="C15" s="50"/>
      <c r="D15" s="53"/>
      <c r="E15" s="53"/>
      <c r="F15" s="50"/>
      <c r="G15" s="50"/>
      <c r="H15" s="57"/>
      <c r="I15" s="57"/>
      <c r="J15" s="57"/>
      <c r="K15" s="50"/>
      <c r="L15" s="50"/>
      <c r="M15" s="57"/>
      <c r="N15" s="60"/>
      <c r="O15" s="60"/>
      <c r="P15" s="60"/>
      <c r="Q15" s="60"/>
      <c r="R15" s="60"/>
      <c r="S15" s="64"/>
      <c r="T15" s="64"/>
      <c r="U15" s="64"/>
      <c r="V15" s="66"/>
      <c r="W15" s="58"/>
      <c r="X15" s="58"/>
      <c r="Y15" s="58"/>
      <c r="Z15" s="58"/>
      <c r="AA15" s="59"/>
      <c r="AB15" s="59"/>
      <c r="AC15" s="61"/>
      <c r="AD15" s="61"/>
      <c r="AE15" s="61"/>
      <c r="AF15" s="61"/>
      <c r="AG15" s="39" t="s">
        <v>5</v>
      </c>
      <c r="AH15" s="40"/>
      <c r="AI15" s="39" t="s">
        <v>6</v>
      </c>
      <c r="AJ15" s="40"/>
      <c r="AK15" s="40" t="s">
        <v>3</v>
      </c>
      <c r="AL15" s="39" t="s">
        <v>7</v>
      </c>
      <c r="AM15" s="39"/>
      <c r="AN15" s="36"/>
      <c r="AO15" s="67"/>
    </row>
    <row r="16" spans="1:41" s="95" customFormat="1" ht="33" customHeight="1" x14ac:dyDescent="0.25">
      <c r="A16" s="96" t="s">
        <v>158</v>
      </c>
      <c r="B16" s="97"/>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8"/>
      <c r="AC16" s="93"/>
      <c r="AD16" s="93"/>
      <c r="AE16" s="93"/>
      <c r="AF16" s="93"/>
      <c r="AG16" s="92"/>
      <c r="AH16" s="94"/>
      <c r="AI16" s="92"/>
      <c r="AJ16" s="94"/>
      <c r="AK16" s="94"/>
      <c r="AL16" s="92"/>
      <c r="AM16" s="92"/>
      <c r="AN16" s="93"/>
      <c r="AO16" s="92"/>
    </row>
    <row r="17" spans="1:41" s="42" customFormat="1" ht="50.1" customHeight="1" x14ac:dyDescent="0.25">
      <c r="A17" s="32" t="s">
        <v>111</v>
      </c>
      <c r="B17" s="48" t="s">
        <v>157</v>
      </c>
      <c r="C17" s="49" t="s">
        <v>157</v>
      </c>
      <c r="D17" s="4" t="s">
        <v>114</v>
      </c>
      <c r="E17" s="33" t="s">
        <v>115</v>
      </c>
      <c r="F17" s="4" t="s">
        <v>130</v>
      </c>
      <c r="G17" s="30" t="s">
        <v>107</v>
      </c>
      <c r="H17" s="30" t="s">
        <v>22</v>
      </c>
      <c r="I17" s="30" t="s">
        <v>22</v>
      </c>
      <c r="J17" s="30" t="s">
        <v>22</v>
      </c>
      <c r="K17" s="30" t="s">
        <v>116</v>
      </c>
      <c r="L17" s="30" t="s">
        <v>117</v>
      </c>
      <c r="M17" s="30" t="s">
        <v>108</v>
      </c>
      <c r="N17" s="31" t="s">
        <v>133</v>
      </c>
      <c r="O17" s="30" t="s">
        <v>118</v>
      </c>
      <c r="P17" s="31" t="s">
        <v>134</v>
      </c>
      <c r="Q17" s="30" t="s">
        <v>136</v>
      </c>
      <c r="R17" s="31" t="s">
        <v>72</v>
      </c>
      <c r="S17" s="5" t="s">
        <v>124</v>
      </c>
      <c r="T17" s="5" t="s">
        <v>124</v>
      </c>
      <c r="U17" s="5" t="s">
        <v>124</v>
      </c>
      <c r="V17" s="30" t="s">
        <v>26</v>
      </c>
      <c r="W17" s="31" t="s">
        <v>125</v>
      </c>
      <c r="X17" s="31" t="s">
        <v>125</v>
      </c>
      <c r="Y17" s="31" t="s">
        <v>125</v>
      </c>
      <c r="Z17" s="31" t="s">
        <v>125</v>
      </c>
      <c r="AA17" s="31" t="s">
        <v>125</v>
      </c>
      <c r="AB17" s="31" t="s">
        <v>125</v>
      </c>
      <c r="AC17" s="45" t="str">
        <f>IF(V17="Información Pública Reservada","Alta",IF(V17="Información Pública Clasificada","Media",IF(V17="Información Pública","Baja")))</f>
        <v>Baja</v>
      </c>
      <c r="AD17" s="45">
        <f>IF(AC17="Baja",1,IF(AC17="Media",2,IF(AC17="Alta",3,"")))</f>
        <v>1</v>
      </c>
      <c r="AE17" s="41" t="s">
        <v>126</v>
      </c>
      <c r="AF17" s="45">
        <f>IF(AE17="Baja",1,IF(AE17="Media",2,IF(AE17="Alta",3,"")))</f>
        <v>1</v>
      </c>
      <c r="AG17" s="41" t="s">
        <v>126</v>
      </c>
      <c r="AH17" s="46">
        <f>IF(AG17="Baja",1,IF(AG17="Media",2,IF(AG17="Alta",3,IF(AG17="No Clasificada",0,""))))</f>
        <v>1</v>
      </c>
      <c r="AI17" s="41" t="s">
        <v>126</v>
      </c>
      <c r="AJ17" s="45">
        <f>IF(AI17="Baja",1,IF(AI17="Media",2,IF(AI17="Alta",3,IF(AI17="No Clasificada",0,""))))</f>
        <v>1</v>
      </c>
      <c r="AK17" s="45">
        <f>IFERROR(SUM(AH17+AJ17)," ")</f>
        <v>2</v>
      </c>
      <c r="AL17" s="45" t="str">
        <f>IF(AK17=3,"Baja",IF(AK17=2,"Baja",IF(AK17=1,"Baja",IF(AK17=4,"Media",IF(AK17&gt;=5,"Alta")))))</f>
        <v>Baja</v>
      </c>
      <c r="AM17" s="45">
        <f>IF(AL17="Baja",1,IF(AL17="Media",2,IF(AL17="Alta",3,"0")))</f>
        <v>1</v>
      </c>
      <c r="AN17" s="45">
        <f>IFERROR(SUM(+AD17+AF17+AM17),"")</f>
        <v>3</v>
      </c>
      <c r="AO17" s="47" t="str">
        <f>IF(AND(AC17="ALTA"),"ALTA",IF(AND(AE17="ALTA",AL17="ALTA"),"ALTA",IF(AND(AC17="MEDIA",AE17="ALTA",AL17="MEDIA"),"MEDIA",IF(AND(AC17="MEDIA",AE17="MEDIA",AL17="ALTA"),"MEDIA",IF(AND(AC17="MEDIA",AE17="MEDIA",AL17="BAJA"),"MEDIA",IF(AND(AC17="MEDIA",AE17="MEDIA",AL17="MEDIA"),"MEDIA",IF(AND(AC17="MEDIA",AE17="BAJA",AL17="MEDIA"),"MEDIA",IF(AND(AC17="BAJA",AE17="MEDIA",AL17="MEDIA"),"MEDIA",IF(AND(AC17="BAJA",AE17="BAJA",AL17="MEDIA"),"MEDIA",IF(AND(AC17="BAJA",AE17="MEDIA",AL17="BAJA"),"MEDIA",IF(AND(AC17="MEDIA",AE17="BAJA",AL17="BAJA"),"MEDIA",IF(AND(AC17="BAJA",AE17="ALTA",AL17="BAJA"),"MEDIA",IF(AND(AC17="BAJA",AE17="BAJA",AL17="ALTA"),"MEDIA",IF(AND(AC17="MEDIA",AE17="ALTA",AL17="BAJA"),"MEDIA",IF(AND(AC17="MEDIA",AE17="BAJA",AL17="ALTA"),"MEDIA",IF(AND(AC17="BAJA",AE17="ALTA",AL17="MEDIA"),"MEDIA",IF(AND(AC17="BAJA",AE17="MEDIA",AL17="ALTA"),"MEDIA",IF(AND(AC17="BAJA",AE17="BAJA",AL17="BAJA"),"BAJA","Por Clasificar"))))))))))))))))))</f>
        <v>BAJA</v>
      </c>
    </row>
    <row r="18" spans="1:41" s="42" customFormat="1" ht="50.1" customHeight="1" x14ac:dyDescent="0.25">
      <c r="A18" s="32" t="s">
        <v>112</v>
      </c>
      <c r="B18" s="48" t="s">
        <v>157</v>
      </c>
      <c r="C18" s="49" t="s">
        <v>157</v>
      </c>
      <c r="D18" s="4" t="s">
        <v>119</v>
      </c>
      <c r="E18" s="33" t="s">
        <v>121</v>
      </c>
      <c r="F18" s="4" t="s">
        <v>131</v>
      </c>
      <c r="G18" s="30" t="s">
        <v>107</v>
      </c>
      <c r="H18" s="30" t="s">
        <v>22</v>
      </c>
      <c r="I18" s="30" t="s">
        <v>22</v>
      </c>
      <c r="J18" s="30" t="s">
        <v>22</v>
      </c>
      <c r="K18" s="30" t="s">
        <v>116</v>
      </c>
      <c r="L18" s="30" t="s">
        <v>117</v>
      </c>
      <c r="M18" s="30" t="s">
        <v>108</v>
      </c>
      <c r="N18" s="31" t="s">
        <v>133</v>
      </c>
      <c r="O18" s="30" t="s">
        <v>118</v>
      </c>
      <c r="P18" s="30" t="s">
        <v>123</v>
      </c>
      <c r="Q18" s="30" t="s">
        <v>123</v>
      </c>
      <c r="R18" s="31" t="s">
        <v>72</v>
      </c>
      <c r="S18" s="5" t="s">
        <v>109</v>
      </c>
      <c r="T18" s="5" t="s">
        <v>124</v>
      </c>
      <c r="U18" s="5" t="s">
        <v>124</v>
      </c>
      <c r="V18" s="30" t="s">
        <v>26</v>
      </c>
      <c r="W18" s="31" t="s">
        <v>125</v>
      </c>
      <c r="X18" s="31" t="s">
        <v>125</v>
      </c>
      <c r="Y18" s="31" t="s">
        <v>125</v>
      </c>
      <c r="Z18" s="31" t="s">
        <v>125</v>
      </c>
      <c r="AA18" s="31" t="s">
        <v>125</v>
      </c>
      <c r="AB18" s="31" t="s">
        <v>125</v>
      </c>
      <c r="AC18" s="45" t="str">
        <f t="shared" ref="AC18:AC21" si="0">IF(V18="Información Pública Reservada","Alta",IF(V18="Información Pública Clasificada","Media",IF(V18="Información Pública","Baja")))</f>
        <v>Baja</v>
      </c>
      <c r="AD18" s="45">
        <f t="shared" ref="AD18:AD21" si="1">IF(AC18="Baja",1,IF(AC18="Media",2,IF(AC18="Alta",3,"")))</f>
        <v>1</v>
      </c>
      <c r="AE18" s="41" t="s">
        <v>126</v>
      </c>
      <c r="AF18" s="45">
        <f t="shared" ref="AF18:AF21" si="2">IF(AE18="Baja",1,IF(AE18="Media",2,IF(AE18="Alta",3,"")))</f>
        <v>1</v>
      </c>
      <c r="AG18" s="41" t="s">
        <v>110</v>
      </c>
      <c r="AH18" s="46">
        <f t="shared" ref="AH18:AH21" si="3">IF(AG18="Baja",1,IF(AG18="Media",2,IF(AG18="Alta",3,IF(AG18="No Clasificada",0,""))))</f>
        <v>2</v>
      </c>
      <c r="AI18" s="41" t="s">
        <v>110</v>
      </c>
      <c r="AJ18" s="45">
        <f t="shared" ref="AJ18:AJ21" si="4">IF(AI18="Baja",1,IF(AI18="Media",2,IF(AI18="Alta",3,IF(AI18="No Clasificada",0,""))))</f>
        <v>2</v>
      </c>
      <c r="AK18" s="45">
        <f t="shared" ref="AK18:AK21" si="5">IFERROR(SUM(AH18+AJ18)," ")</f>
        <v>4</v>
      </c>
      <c r="AL18" s="45" t="str">
        <f t="shared" ref="AL18:AL21" si="6">IF(AK18=3,"Baja",IF(AK18=2,"Baja",IF(AK18=1,"Baja",IF(AK18=4,"Media",IF(AK18&gt;=5,"Alta")))))</f>
        <v>Media</v>
      </c>
      <c r="AM18" s="45">
        <f t="shared" ref="AM18:AM21" si="7">IF(AL18="Baja",1,IF(AL18="Media",2,IF(AL18="Alta",3,"0")))</f>
        <v>2</v>
      </c>
      <c r="AN18" s="45">
        <f t="shared" ref="AN18:AN21" si="8">IFERROR(SUM(+AD18+AF18+AM18),"")</f>
        <v>4</v>
      </c>
      <c r="AO18" s="47" t="str">
        <f t="shared" ref="AO18:AO21" si="9">IF(AND(AC18="ALTA"),"ALTA",IF(AND(AE18="ALTA",AL18="ALTA"),"ALTA",IF(AND(AC18="MEDIA",AE18="ALTA",AL18="MEDIA"),"MEDIA",IF(AND(AC18="MEDIA",AE18="MEDIA",AL18="ALTA"),"MEDIA",IF(AND(AC18="MEDIA",AE18="MEDIA",AL18="BAJA"),"MEDIA",IF(AND(AC18="MEDIA",AE18="MEDIA",AL18="MEDIA"),"MEDIA",IF(AND(AC18="MEDIA",AE18="BAJA",AL18="MEDIA"),"MEDIA",IF(AND(AC18="BAJA",AE18="MEDIA",AL18="MEDIA"),"MEDIA",IF(AND(AC18="BAJA",AE18="BAJA",AL18="MEDIA"),"MEDIA",IF(AND(AC18="BAJA",AE18="MEDIA",AL18="BAJA"),"MEDIA",IF(AND(AC18="MEDIA",AE18="BAJA",AL18="BAJA"),"MEDIA",IF(AND(AC18="BAJA",AE18="ALTA",AL18="BAJA"),"MEDIA",IF(AND(AC18="BAJA",AE18="BAJA",AL18="ALTA"),"MEDIA",IF(AND(AC18="MEDIA",AE18="ALTA",AL18="BAJA"),"MEDIA",IF(AND(AC18="MEDIA",AE18="BAJA",AL18="ALTA"),"MEDIA",IF(AND(AC18="BAJA",AE18="ALTA",AL18="MEDIA"),"MEDIA",IF(AND(AC18="BAJA",AE18="MEDIA",AL18="ALTA"),"MEDIA",IF(AND(AC18="BAJA",AE18="BAJA",AL18="BAJA"),"BAJA","Por Clasificar"))))))))))))))))))</f>
        <v>MEDIA</v>
      </c>
    </row>
    <row r="19" spans="1:41" s="42" customFormat="1" ht="50.1" customHeight="1" x14ac:dyDescent="0.25">
      <c r="A19" s="32" t="s">
        <v>113</v>
      </c>
      <c r="B19" s="48" t="s">
        <v>157</v>
      </c>
      <c r="C19" s="49" t="s">
        <v>157</v>
      </c>
      <c r="D19" s="4" t="s">
        <v>120</v>
      </c>
      <c r="E19" s="33" t="s">
        <v>122</v>
      </c>
      <c r="F19" s="4" t="s">
        <v>156</v>
      </c>
      <c r="G19" s="30" t="s">
        <v>107</v>
      </c>
      <c r="H19" s="30" t="s">
        <v>22</v>
      </c>
      <c r="I19" s="30" t="s">
        <v>22</v>
      </c>
      <c r="J19" s="30" t="s">
        <v>22</v>
      </c>
      <c r="K19" s="30" t="s">
        <v>116</v>
      </c>
      <c r="L19" s="30" t="s">
        <v>117</v>
      </c>
      <c r="M19" s="30" t="s">
        <v>108</v>
      </c>
      <c r="N19" s="31" t="s">
        <v>133</v>
      </c>
      <c r="O19" s="30" t="s">
        <v>118</v>
      </c>
      <c r="P19" s="31" t="s">
        <v>134</v>
      </c>
      <c r="Q19" t="s">
        <v>137</v>
      </c>
      <c r="R19" s="31" t="s">
        <v>72</v>
      </c>
      <c r="S19" s="5" t="s">
        <v>109</v>
      </c>
      <c r="T19" s="5" t="s">
        <v>124</v>
      </c>
      <c r="U19" s="5" t="s">
        <v>124</v>
      </c>
      <c r="V19" s="30" t="s">
        <v>24</v>
      </c>
      <c r="W19" s="31" t="s">
        <v>152</v>
      </c>
      <c r="X19" s="31" t="s">
        <v>153</v>
      </c>
      <c r="Y19" s="31" t="s">
        <v>154</v>
      </c>
      <c r="Z19" s="31" t="s">
        <v>139</v>
      </c>
      <c r="AA19" s="34">
        <v>44028</v>
      </c>
      <c r="AB19" s="31" t="s">
        <v>155</v>
      </c>
      <c r="AC19" s="45" t="str">
        <f t="shared" si="0"/>
        <v>Alta</v>
      </c>
      <c r="AD19" s="45">
        <f t="shared" si="1"/>
        <v>3</v>
      </c>
      <c r="AE19" s="41" t="s">
        <v>126</v>
      </c>
      <c r="AF19" s="45">
        <f t="shared" si="2"/>
        <v>1</v>
      </c>
      <c r="AG19" s="41" t="s">
        <v>126</v>
      </c>
      <c r="AH19" s="46">
        <f t="shared" si="3"/>
        <v>1</v>
      </c>
      <c r="AI19" s="41" t="s">
        <v>126</v>
      </c>
      <c r="AJ19" s="45">
        <f t="shared" si="4"/>
        <v>1</v>
      </c>
      <c r="AK19" s="45">
        <f t="shared" si="5"/>
        <v>2</v>
      </c>
      <c r="AL19" s="45" t="str">
        <f t="shared" si="6"/>
        <v>Baja</v>
      </c>
      <c r="AM19" s="45">
        <f t="shared" si="7"/>
        <v>1</v>
      </c>
      <c r="AN19" s="45">
        <f t="shared" si="8"/>
        <v>5</v>
      </c>
      <c r="AO19" s="47" t="str">
        <f t="shared" si="9"/>
        <v>ALTA</v>
      </c>
    </row>
    <row r="20" spans="1:41" s="42" customFormat="1" ht="50.1" customHeight="1" x14ac:dyDescent="0.25">
      <c r="A20" s="32" t="s">
        <v>129</v>
      </c>
      <c r="B20" s="48" t="s">
        <v>157</v>
      </c>
      <c r="C20" s="49" t="s">
        <v>157</v>
      </c>
      <c r="D20" s="4" t="s">
        <v>128</v>
      </c>
      <c r="E20" s="33" t="s">
        <v>127</v>
      </c>
      <c r="F20" s="4" t="s">
        <v>132</v>
      </c>
      <c r="G20" s="30" t="s">
        <v>107</v>
      </c>
      <c r="H20" s="30" t="s">
        <v>22</v>
      </c>
      <c r="I20" s="30" t="s">
        <v>22</v>
      </c>
      <c r="J20" s="30" t="s">
        <v>22</v>
      </c>
      <c r="K20" s="30" t="s">
        <v>116</v>
      </c>
      <c r="L20" s="30" t="s">
        <v>117</v>
      </c>
      <c r="M20" s="30" t="s">
        <v>108</v>
      </c>
      <c r="N20" s="31" t="s">
        <v>133</v>
      </c>
      <c r="O20" s="30" t="s">
        <v>39</v>
      </c>
      <c r="P20" s="31" t="s">
        <v>134</v>
      </c>
      <c r="Q20" s="30" t="s">
        <v>135</v>
      </c>
      <c r="R20" s="31" t="s">
        <v>72</v>
      </c>
      <c r="S20" s="5" t="s">
        <v>109</v>
      </c>
      <c r="T20" s="5" t="s">
        <v>124</v>
      </c>
      <c r="U20" s="5" t="s">
        <v>124</v>
      </c>
      <c r="V20" s="30" t="s">
        <v>25</v>
      </c>
      <c r="W20" s="31" t="s">
        <v>140</v>
      </c>
      <c r="X20" s="31" t="s">
        <v>140</v>
      </c>
      <c r="Y20" s="31" t="s">
        <v>151</v>
      </c>
      <c r="Z20" s="31" t="s">
        <v>141</v>
      </c>
      <c r="AA20" s="34">
        <v>44028</v>
      </c>
      <c r="AB20" s="31" t="s">
        <v>138</v>
      </c>
      <c r="AC20" s="45" t="str">
        <f t="shared" si="0"/>
        <v>Media</v>
      </c>
      <c r="AD20" s="45">
        <f t="shared" si="1"/>
        <v>2</v>
      </c>
      <c r="AE20" s="41" t="s">
        <v>126</v>
      </c>
      <c r="AF20" s="45">
        <f t="shared" si="2"/>
        <v>1</v>
      </c>
      <c r="AG20" s="41" t="s">
        <v>126</v>
      </c>
      <c r="AH20" s="46">
        <f t="shared" si="3"/>
        <v>1</v>
      </c>
      <c r="AI20" s="41" t="s">
        <v>126</v>
      </c>
      <c r="AJ20" s="45">
        <f t="shared" si="4"/>
        <v>1</v>
      </c>
      <c r="AK20" s="45">
        <f t="shared" si="5"/>
        <v>2</v>
      </c>
      <c r="AL20" s="45" t="str">
        <f t="shared" si="6"/>
        <v>Baja</v>
      </c>
      <c r="AM20" s="45">
        <f t="shared" si="7"/>
        <v>1</v>
      </c>
      <c r="AN20" s="45">
        <f t="shared" si="8"/>
        <v>4</v>
      </c>
      <c r="AO20" s="47" t="str">
        <f t="shared" si="9"/>
        <v>MEDIA</v>
      </c>
    </row>
    <row r="21" spans="1:41" s="42" customFormat="1" ht="50.1" customHeight="1" x14ac:dyDescent="0.25">
      <c r="A21" s="32" t="s">
        <v>142</v>
      </c>
      <c r="B21" s="48" t="s">
        <v>157</v>
      </c>
      <c r="C21" s="49" t="s">
        <v>157</v>
      </c>
      <c r="D21" s="4" t="s">
        <v>128</v>
      </c>
      <c r="E21" s="33" t="s">
        <v>143</v>
      </c>
      <c r="F21" s="4" t="s">
        <v>150</v>
      </c>
      <c r="G21" s="30" t="s">
        <v>107</v>
      </c>
      <c r="H21" s="30"/>
      <c r="I21" s="30"/>
      <c r="J21" s="30" t="s">
        <v>22</v>
      </c>
      <c r="K21" s="30" t="s">
        <v>144</v>
      </c>
      <c r="L21" s="30" t="s">
        <v>145</v>
      </c>
      <c r="M21" s="30" t="s">
        <v>108</v>
      </c>
      <c r="N21" s="31" t="s">
        <v>146</v>
      </c>
      <c r="O21" s="30" t="s">
        <v>39</v>
      </c>
      <c r="P21" s="31" t="s">
        <v>149</v>
      </c>
      <c r="Q21" s="30" t="s">
        <v>125</v>
      </c>
      <c r="R21" s="31" t="s">
        <v>72</v>
      </c>
      <c r="S21" s="5" t="s">
        <v>124</v>
      </c>
      <c r="T21" s="5" t="s">
        <v>124</v>
      </c>
      <c r="U21" s="5" t="s">
        <v>124</v>
      </c>
      <c r="V21" s="30" t="s">
        <v>25</v>
      </c>
      <c r="W21" s="31" t="s">
        <v>140</v>
      </c>
      <c r="X21" s="31" t="s">
        <v>140</v>
      </c>
      <c r="Y21" s="31" t="s">
        <v>147</v>
      </c>
      <c r="Z21" s="31" t="s">
        <v>141</v>
      </c>
      <c r="AA21" s="34">
        <v>44036</v>
      </c>
      <c r="AB21" s="31" t="s">
        <v>138</v>
      </c>
      <c r="AC21" s="45" t="str">
        <f t="shared" si="0"/>
        <v>Media</v>
      </c>
      <c r="AD21" s="45">
        <f t="shared" si="1"/>
        <v>2</v>
      </c>
      <c r="AE21" s="41" t="s">
        <v>148</v>
      </c>
      <c r="AF21" s="45">
        <f t="shared" si="2"/>
        <v>3</v>
      </c>
      <c r="AG21" s="41" t="s">
        <v>110</v>
      </c>
      <c r="AH21" s="46">
        <f t="shared" si="3"/>
        <v>2</v>
      </c>
      <c r="AI21" s="41" t="s">
        <v>110</v>
      </c>
      <c r="AJ21" s="45">
        <f t="shared" si="4"/>
        <v>2</v>
      </c>
      <c r="AK21" s="45">
        <f t="shared" si="5"/>
        <v>4</v>
      </c>
      <c r="AL21" s="45" t="str">
        <f t="shared" si="6"/>
        <v>Media</v>
      </c>
      <c r="AM21" s="45">
        <f t="shared" si="7"/>
        <v>2</v>
      </c>
      <c r="AN21" s="45">
        <f t="shared" si="8"/>
        <v>7</v>
      </c>
      <c r="AO21" s="47" t="str">
        <f t="shared" si="9"/>
        <v>MEDIA</v>
      </c>
    </row>
    <row r="22" spans="1:41" s="42" customFormat="1" ht="50.1" customHeight="1" x14ac:dyDescent="0.25">
      <c r="A22" s="109" t="s">
        <v>193</v>
      </c>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0"/>
      <c r="Z22" s="110"/>
      <c r="AA22" s="110"/>
      <c r="AB22" s="111"/>
      <c r="AC22" s="45"/>
      <c r="AD22" s="45"/>
      <c r="AE22" s="41"/>
      <c r="AF22" s="45"/>
      <c r="AG22" s="41"/>
      <c r="AH22" s="46"/>
      <c r="AI22" s="41"/>
      <c r="AJ22" s="45"/>
      <c r="AK22" s="45"/>
      <c r="AL22" s="45"/>
      <c r="AM22" s="45"/>
      <c r="AN22" s="45"/>
      <c r="AO22" s="47"/>
    </row>
    <row r="23" spans="1:41" s="42" customFormat="1" ht="50.1" customHeight="1" x14ac:dyDescent="0.25">
      <c r="A23" s="48" t="s">
        <v>111</v>
      </c>
      <c r="B23" s="48" t="s">
        <v>53</v>
      </c>
      <c r="C23" s="49" t="s">
        <v>66</v>
      </c>
      <c r="D23" s="99" t="s">
        <v>167</v>
      </c>
      <c r="E23" s="100" t="s">
        <v>168</v>
      </c>
      <c r="F23" s="99" t="s">
        <v>169</v>
      </c>
      <c r="G23" s="101" t="s">
        <v>107</v>
      </c>
      <c r="H23" s="101"/>
      <c r="I23" s="101"/>
      <c r="J23" s="101" t="s">
        <v>22</v>
      </c>
      <c r="K23" s="101" t="s">
        <v>170</v>
      </c>
      <c r="L23" s="101" t="s">
        <v>171</v>
      </c>
      <c r="M23" s="101" t="s">
        <v>108</v>
      </c>
      <c r="N23" s="102" t="s">
        <v>73</v>
      </c>
      <c r="O23" s="101" t="s">
        <v>39</v>
      </c>
      <c r="P23" s="102" t="s">
        <v>172</v>
      </c>
      <c r="Q23" s="101" t="s">
        <v>173</v>
      </c>
      <c r="R23" s="102" t="s">
        <v>73</v>
      </c>
      <c r="S23" s="103" t="s">
        <v>109</v>
      </c>
      <c r="T23" s="103" t="s">
        <v>124</v>
      </c>
      <c r="U23" s="103" t="s">
        <v>124</v>
      </c>
      <c r="V23" s="101" t="s">
        <v>26</v>
      </c>
      <c r="W23" s="102" t="s">
        <v>125</v>
      </c>
      <c r="X23" s="102" t="s">
        <v>125</v>
      </c>
      <c r="Y23" s="102" t="s">
        <v>125</v>
      </c>
      <c r="Z23" s="102" t="s">
        <v>125</v>
      </c>
      <c r="AA23" s="102" t="s">
        <v>125</v>
      </c>
      <c r="AB23" s="102" t="s">
        <v>125</v>
      </c>
      <c r="AC23" s="104" t="str">
        <f>IF(V23="Información Pública Reservada","Alta",IF(V23="Información Pública Clasificada","Media",IF(V23="Información Pública","Baja")))</f>
        <v>Baja</v>
      </c>
      <c r="AD23" s="104">
        <f>IF(AC23="Baja",1,IF(AC23="Media",2,IF(AC23="Alta",3,"")))</f>
        <v>1</v>
      </c>
      <c r="AE23" s="105" t="s">
        <v>126</v>
      </c>
      <c r="AF23" s="104">
        <f>IF(AE23="Baja",1,IF(AE23="Media",2,IF(AE23="Alta",3,"")))</f>
        <v>1</v>
      </c>
      <c r="AG23" s="105" t="s">
        <v>126</v>
      </c>
      <c r="AH23" s="106">
        <f>IF(AG23="Baja",1,IF(AG23="Media",2,IF(AG23="Alta",3,IF(AG23="No Clasificada",0,""))))</f>
        <v>1</v>
      </c>
      <c r="AI23" s="105" t="s">
        <v>126</v>
      </c>
      <c r="AJ23" s="104">
        <f>IF(AI23="Baja",1,IF(AI23="Media",2,IF(AI23="Alta",3,IF(AI23="No Clasificada",0,""))))</f>
        <v>1</v>
      </c>
      <c r="AK23" s="104">
        <f>IFERROR(SUM(AH23+AJ23)," ")</f>
        <v>2</v>
      </c>
      <c r="AL23" s="104" t="str">
        <f>IF(AK23=3,"Baja",IF(AK23=2,"Baja",IF(AK23=1,"Baja",IF(AK23=4,"Media",IF(AK23&gt;=5,"Alta")))))</f>
        <v>Baja</v>
      </c>
      <c r="AM23" s="104">
        <f>IF(AL23="Baja",1,IF(AL23="Media",2,IF(AL23="Alta",3,"0")))</f>
        <v>1</v>
      </c>
      <c r="AN23" s="104">
        <f>IFERROR(SUM(+AD23+AF23+AM23),"")</f>
        <v>3</v>
      </c>
      <c r="AO23" s="107" t="str">
        <f>IF(AND(AC23="ALTA"),"ALTA",IF(AND(AE23="ALTA",AL23="ALTA"),"ALTA",IF(AND(AC23="MEDIA",AE23="ALTA",AL23="MEDIA"),"MEDIA",IF(AND(AC23="MEDIA",AE23="MEDIA",AL23="ALTA"),"MEDIA",IF(AND(AC23="MEDIA",AE23="MEDIA",AL23="BAJA"),"MEDIA",IF(AND(AC23="MEDIA",AE23="MEDIA",AL23="MEDIA"),"MEDIA",IF(AND(AC23="MEDIA",AE23="BAJA",AL23="MEDIA"),"MEDIA",IF(AND(AC23="BAJA",AE23="MEDIA",AL23="MEDIA"),"MEDIA",IF(AND(AC23="BAJA",AE23="BAJA",AL23="MEDIA"),"MEDIA",IF(AND(AC23="BAJA",AE23="MEDIA",AL23="BAJA"),"MEDIA",IF(AND(AC23="MEDIA",AE23="BAJA",AL23="BAJA"),"MEDIA",IF(AND(AC23="BAJA",AE23="ALTA",AL23="BAJA"),"MEDIA",IF(AND(AC23="BAJA",AE23="BAJA",AL23="ALTA"),"MEDIA",IF(AND(AC23="MEDIA",AE23="ALTA",AL23="BAJA"),"MEDIA",IF(AND(AC23="MEDIA",AE23="BAJA",AL23="ALTA"),"MEDIA",IF(AND(AC23="BAJA",AE23="ALTA",AL23="MEDIA"),"MEDIA",IF(AND(AC23="BAJA",AE23="MEDIA",AL23="ALTA"),"MEDIA",IF(AND(AC23="BAJA",AE23="BAJA",AL23="BAJA"),"BAJA","Por Clasificar"))))))))))))))))))</f>
        <v>BAJA</v>
      </c>
    </row>
    <row r="24" spans="1:41" s="42" customFormat="1" ht="50.1" customHeight="1" x14ac:dyDescent="0.25">
      <c r="A24" s="48" t="s">
        <v>112</v>
      </c>
      <c r="B24" s="48" t="s">
        <v>53</v>
      </c>
      <c r="C24" s="49" t="s">
        <v>66</v>
      </c>
      <c r="D24" s="99" t="s">
        <v>167</v>
      </c>
      <c r="E24" s="100" t="s">
        <v>174</v>
      </c>
      <c r="F24" s="99" t="s">
        <v>175</v>
      </c>
      <c r="G24" s="101" t="s">
        <v>107</v>
      </c>
      <c r="H24" s="101"/>
      <c r="I24" s="101"/>
      <c r="J24" s="101" t="s">
        <v>22</v>
      </c>
      <c r="K24" s="101" t="s">
        <v>170</v>
      </c>
      <c r="L24" s="101" t="s">
        <v>176</v>
      </c>
      <c r="M24" s="101" t="s">
        <v>108</v>
      </c>
      <c r="N24" s="102" t="s">
        <v>73</v>
      </c>
      <c r="O24" s="101" t="s">
        <v>39</v>
      </c>
      <c r="P24" s="102" t="s">
        <v>172</v>
      </c>
      <c r="Q24" s="101" t="s">
        <v>173</v>
      </c>
      <c r="R24" s="102" t="s">
        <v>73</v>
      </c>
      <c r="S24" s="103" t="s">
        <v>124</v>
      </c>
      <c r="T24" s="103" t="s">
        <v>124</v>
      </c>
      <c r="U24" s="103" t="s">
        <v>124</v>
      </c>
      <c r="V24" s="101" t="s">
        <v>26</v>
      </c>
      <c r="W24" s="102" t="s">
        <v>125</v>
      </c>
      <c r="X24" s="102" t="s">
        <v>125</v>
      </c>
      <c r="Y24" s="102" t="s">
        <v>125</v>
      </c>
      <c r="Z24" s="102" t="s">
        <v>125</v>
      </c>
      <c r="AA24" s="102" t="s">
        <v>125</v>
      </c>
      <c r="AB24" s="102" t="s">
        <v>125</v>
      </c>
      <c r="AC24" s="104" t="str">
        <f t="shared" ref="AC24:AC27" si="10">IF(V24="Información Pública Reservada","Alta",IF(V24="Información Pública Clasificada","Media",IF(V24="Información Pública","Baja")))</f>
        <v>Baja</v>
      </c>
      <c r="AD24" s="104">
        <f t="shared" ref="AD24:AD27" si="11">IF(AC24="Baja",1,IF(AC24="Media",2,IF(AC24="Alta",3,"")))</f>
        <v>1</v>
      </c>
      <c r="AE24" s="105" t="s">
        <v>126</v>
      </c>
      <c r="AF24" s="104">
        <f t="shared" ref="AF24:AF27" si="12">IF(AE24="Baja",1,IF(AE24="Media",2,IF(AE24="Alta",3,"")))</f>
        <v>1</v>
      </c>
      <c r="AG24" s="105" t="s">
        <v>126</v>
      </c>
      <c r="AH24" s="106">
        <f t="shared" ref="AH24:AH27" si="13">IF(AG24="Baja",1,IF(AG24="Media",2,IF(AG24="Alta",3,IF(AG24="No Clasificada",0,""))))</f>
        <v>1</v>
      </c>
      <c r="AI24" s="105" t="s">
        <v>126</v>
      </c>
      <c r="AJ24" s="104">
        <f t="shared" ref="AJ24:AJ27" si="14">IF(AI24="Baja",1,IF(AI24="Media",2,IF(AI24="Alta",3,IF(AI24="No Clasificada",0,""))))</f>
        <v>1</v>
      </c>
      <c r="AK24" s="104">
        <f t="shared" ref="AK24:AK27" si="15">IFERROR(SUM(AH24+AJ24)," ")</f>
        <v>2</v>
      </c>
      <c r="AL24" s="104" t="str">
        <f t="shared" ref="AL24:AL27" si="16">IF(AK24=3,"Baja",IF(AK24=2,"Baja",IF(AK24=1,"Baja",IF(AK24=4,"Media",IF(AK24&gt;=5,"Alta")))))</f>
        <v>Baja</v>
      </c>
      <c r="AM24" s="104">
        <f t="shared" ref="AM24:AM27" si="17">IF(AL24="Baja",1,IF(AL24="Media",2,IF(AL24="Alta",3,"0")))</f>
        <v>1</v>
      </c>
      <c r="AN24" s="104">
        <f t="shared" ref="AN24:AN27" si="18">IFERROR(SUM(+AD24+AF24+AM24),"")</f>
        <v>3</v>
      </c>
      <c r="AO24" s="107" t="str">
        <f t="shared" ref="AO24:AO27" si="19">IF(AND(AC24="ALTA"),"ALTA",IF(AND(AE24="ALTA",AL24="ALTA"),"ALTA",IF(AND(AC24="MEDIA",AE24="ALTA",AL24="MEDIA"),"MEDIA",IF(AND(AC24="MEDIA",AE24="MEDIA",AL24="ALTA"),"MEDIA",IF(AND(AC24="MEDIA",AE24="MEDIA",AL24="BAJA"),"MEDIA",IF(AND(AC24="MEDIA",AE24="MEDIA",AL24="MEDIA"),"MEDIA",IF(AND(AC24="MEDIA",AE24="BAJA",AL24="MEDIA"),"MEDIA",IF(AND(AC24="BAJA",AE24="MEDIA",AL24="MEDIA"),"MEDIA",IF(AND(AC24="BAJA",AE24="BAJA",AL24="MEDIA"),"MEDIA",IF(AND(AC24="BAJA",AE24="MEDIA",AL24="BAJA"),"MEDIA",IF(AND(AC24="MEDIA",AE24="BAJA",AL24="BAJA"),"MEDIA",IF(AND(AC24="BAJA",AE24="ALTA",AL24="BAJA"),"MEDIA",IF(AND(AC24="BAJA",AE24="BAJA",AL24="ALTA"),"MEDIA",IF(AND(AC24="MEDIA",AE24="ALTA",AL24="BAJA"),"MEDIA",IF(AND(AC24="MEDIA",AE24="BAJA",AL24="ALTA"),"MEDIA",IF(AND(AC24="BAJA",AE24="ALTA",AL24="MEDIA"),"MEDIA",IF(AND(AC24="BAJA",AE24="MEDIA",AL24="ALTA"),"MEDIA",IF(AND(AC24="BAJA",AE24="BAJA",AL24="BAJA"),"BAJA","Por Clasificar"))))))))))))))))))</f>
        <v>BAJA</v>
      </c>
    </row>
    <row r="25" spans="1:41" s="42" customFormat="1" ht="50.1" customHeight="1" x14ac:dyDescent="0.25">
      <c r="A25" s="48" t="s">
        <v>113</v>
      </c>
      <c r="B25" s="48" t="s">
        <v>53</v>
      </c>
      <c r="C25" s="49" t="s">
        <v>66</v>
      </c>
      <c r="D25" s="99" t="s">
        <v>128</v>
      </c>
      <c r="E25" s="100" t="s">
        <v>177</v>
      </c>
      <c r="F25" s="99" t="s">
        <v>178</v>
      </c>
      <c r="G25" s="101" t="s">
        <v>107</v>
      </c>
      <c r="H25" s="101"/>
      <c r="I25" s="101"/>
      <c r="J25" s="101" t="s">
        <v>22</v>
      </c>
      <c r="K25" s="101" t="s">
        <v>170</v>
      </c>
      <c r="L25" s="101" t="s">
        <v>179</v>
      </c>
      <c r="M25" s="101" t="s">
        <v>108</v>
      </c>
      <c r="N25" s="102" t="s">
        <v>73</v>
      </c>
      <c r="O25" s="101" t="s">
        <v>39</v>
      </c>
      <c r="P25" s="102" t="s">
        <v>172</v>
      </c>
      <c r="Q25" s="101" t="s">
        <v>180</v>
      </c>
      <c r="R25" s="102" t="s">
        <v>73</v>
      </c>
      <c r="S25" s="103" t="s">
        <v>109</v>
      </c>
      <c r="T25" s="103" t="s">
        <v>109</v>
      </c>
      <c r="U25" s="103" t="s">
        <v>124</v>
      </c>
      <c r="V25" s="101" t="s">
        <v>25</v>
      </c>
      <c r="W25" s="102" t="s">
        <v>181</v>
      </c>
      <c r="X25" s="102" t="s">
        <v>182</v>
      </c>
      <c r="Y25" s="102" t="s">
        <v>183</v>
      </c>
      <c r="Z25" s="102" t="s">
        <v>141</v>
      </c>
      <c r="AA25" s="108">
        <v>44027</v>
      </c>
      <c r="AB25" s="102" t="s">
        <v>184</v>
      </c>
      <c r="AC25" s="104" t="str">
        <f t="shared" si="10"/>
        <v>Media</v>
      </c>
      <c r="AD25" s="104">
        <f t="shared" si="11"/>
        <v>2</v>
      </c>
      <c r="AE25" s="105" t="s">
        <v>110</v>
      </c>
      <c r="AF25" s="104">
        <f t="shared" si="12"/>
        <v>2</v>
      </c>
      <c r="AG25" s="105" t="s">
        <v>126</v>
      </c>
      <c r="AH25" s="106">
        <f t="shared" si="13"/>
        <v>1</v>
      </c>
      <c r="AI25" s="105" t="s">
        <v>126</v>
      </c>
      <c r="AJ25" s="104">
        <f t="shared" si="14"/>
        <v>1</v>
      </c>
      <c r="AK25" s="104">
        <f t="shared" si="15"/>
        <v>2</v>
      </c>
      <c r="AL25" s="104" t="str">
        <f t="shared" si="16"/>
        <v>Baja</v>
      </c>
      <c r="AM25" s="104">
        <f t="shared" si="17"/>
        <v>1</v>
      </c>
      <c r="AN25" s="104">
        <f t="shared" si="18"/>
        <v>5</v>
      </c>
      <c r="AO25" s="107" t="str">
        <f t="shared" si="19"/>
        <v>MEDIA</v>
      </c>
    </row>
    <row r="26" spans="1:41" s="42" customFormat="1" ht="50.1" customHeight="1" x14ac:dyDescent="0.25">
      <c r="A26" s="48" t="s">
        <v>129</v>
      </c>
      <c r="B26" s="48" t="s">
        <v>53</v>
      </c>
      <c r="C26" s="49" t="s">
        <v>66</v>
      </c>
      <c r="D26" s="99" t="s">
        <v>167</v>
      </c>
      <c r="E26" s="100" t="s">
        <v>185</v>
      </c>
      <c r="F26" s="99" t="s">
        <v>186</v>
      </c>
      <c r="G26" s="101" t="s">
        <v>107</v>
      </c>
      <c r="H26" s="101"/>
      <c r="I26" s="101"/>
      <c r="J26" s="101" t="s">
        <v>22</v>
      </c>
      <c r="K26" s="101" t="s">
        <v>170</v>
      </c>
      <c r="L26" s="101" t="s">
        <v>187</v>
      </c>
      <c r="M26" s="101" t="s">
        <v>108</v>
      </c>
      <c r="N26" s="102" t="s">
        <v>73</v>
      </c>
      <c r="O26" s="101" t="s">
        <v>118</v>
      </c>
      <c r="P26" s="102" t="s">
        <v>172</v>
      </c>
      <c r="Q26" s="101" t="s">
        <v>188</v>
      </c>
      <c r="R26" s="102" t="s">
        <v>73</v>
      </c>
      <c r="S26" s="103" t="s">
        <v>124</v>
      </c>
      <c r="T26" s="103" t="s">
        <v>124</v>
      </c>
      <c r="U26" s="103" t="s">
        <v>124</v>
      </c>
      <c r="V26" s="101" t="s">
        <v>26</v>
      </c>
      <c r="W26" s="102" t="s">
        <v>125</v>
      </c>
      <c r="X26" s="102" t="s">
        <v>125</v>
      </c>
      <c r="Y26" s="102" t="s">
        <v>125</v>
      </c>
      <c r="Z26" s="102" t="s">
        <v>125</v>
      </c>
      <c r="AA26" s="102" t="s">
        <v>125</v>
      </c>
      <c r="AB26" s="102" t="s">
        <v>125</v>
      </c>
      <c r="AC26" s="104" t="str">
        <f t="shared" si="10"/>
        <v>Baja</v>
      </c>
      <c r="AD26" s="104">
        <f t="shared" si="11"/>
        <v>1</v>
      </c>
      <c r="AE26" s="105" t="s">
        <v>126</v>
      </c>
      <c r="AF26" s="104">
        <f t="shared" si="12"/>
        <v>1</v>
      </c>
      <c r="AG26" s="105" t="s">
        <v>126</v>
      </c>
      <c r="AH26" s="106">
        <f t="shared" si="13"/>
        <v>1</v>
      </c>
      <c r="AI26" s="105" t="s">
        <v>126</v>
      </c>
      <c r="AJ26" s="104">
        <f t="shared" si="14"/>
        <v>1</v>
      </c>
      <c r="AK26" s="104">
        <f t="shared" si="15"/>
        <v>2</v>
      </c>
      <c r="AL26" s="104" t="str">
        <f t="shared" si="16"/>
        <v>Baja</v>
      </c>
      <c r="AM26" s="104">
        <f t="shared" si="17"/>
        <v>1</v>
      </c>
      <c r="AN26" s="104">
        <f t="shared" si="18"/>
        <v>3</v>
      </c>
      <c r="AO26" s="107" t="str">
        <f t="shared" si="19"/>
        <v>BAJA</v>
      </c>
    </row>
    <row r="27" spans="1:41" s="42" customFormat="1" ht="50.1" customHeight="1" x14ac:dyDescent="0.25">
      <c r="A27" s="48" t="s">
        <v>142</v>
      </c>
      <c r="B27" s="48" t="s">
        <v>53</v>
      </c>
      <c r="C27" s="49" t="s">
        <v>66</v>
      </c>
      <c r="D27" s="99" t="s">
        <v>167</v>
      </c>
      <c r="E27" s="100" t="s">
        <v>189</v>
      </c>
      <c r="F27" s="99" t="s">
        <v>190</v>
      </c>
      <c r="G27" s="101" t="s">
        <v>107</v>
      </c>
      <c r="H27" s="101"/>
      <c r="I27" s="101"/>
      <c r="J27" s="101" t="s">
        <v>22</v>
      </c>
      <c r="K27" s="101" t="s">
        <v>170</v>
      </c>
      <c r="L27" s="101" t="s">
        <v>191</v>
      </c>
      <c r="M27" s="101" t="s">
        <v>108</v>
      </c>
      <c r="N27" s="102" t="s">
        <v>73</v>
      </c>
      <c r="O27" s="101" t="s">
        <v>118</v>
      </c>
      <c r="P27" s="102" t="s">
        <v>172</v>
      </c>
      <c r="Q27" s="101" t="s">
        <v>192</v>
      </c>
      <c r="R27" s="102" t="s">
        <v>73</v>
      </c>
      <c r="S27" s="103" t="s">
        <v>124</v>
      </c>
      <c r="T27" s="103" t="s">
        <v>124</v>
      </c>
      <c r="U27" s="103" t="s">
        <v>124</v>
      </c>
      <c r="V27" s="101" t="s">
        <v>26</v>
      </c>
      <c r="W27" s="102" t="s">
        <v>125</v>
      </c>
      <c r="X27" s="102" t="s">
        <v>125</v>
      </c>
      <c r="Y27" s="102" t="s">
        <v>125</v>
      </c>
      <c r="Z27" s="102" t="s">
        <v>125</v>
      </c>
      <c r="AA27" s="102" t="s">
        <v>125</v>
      </c>
      <c r="AB27" s="102" t="s">
        <v>125</v>
      </c>
      <c r="AC27" s="104" t="str">
        <f t="shared" si="10"/>
        <v>Baja</v>
      </c>
      <c r="AD27" s="104">
        <f t="shared" si="11"/>
        <v>1</v>
      </c>
      <c r="AE27" s="105" t="s">
        <v>110</v>
      </c>
      <c r="AF27" s="104">
        <f t="shared" si="12"/>
        <v>2</v>
      </c>
      <c r="AG27" s="105" t="s">
        <v>110</v>
      </c>
      <c r="AH27" s="106">
        <f t="shared" si="13"/>
        <v>2</v>
      </c>
      <c r="AI27" s="105" t="s">
        <v>126</v>
      </c>
      <c r="AJ27" s="104">
        <f t="shared" si="14"/>
        <v>1</v>
      </c>
      <c r="AK27" s="104">
        <f t="shared" si="15"/>
        <v>3</v>
      </c>
      <c r="AL27" s="104" t="str">
        <f t="shared" si="16"/>
        <v>Baja</v>
      </c>
      <c r="AM27" s="104">
        <f t="shared" si="17"/>
        <v>1</v>
      </c>
      <c r="AN27" s="104">
        <f t="shared" si="18"/>
        <v>4</v>
      </c>
      <c r="AO27" s="107" t="str">
        <f t="shared" si="19"/>
        <v>MEDIA</v>
      </c>
    </row>
    <row r="28" spans="1:41" s="42" customFormat="1" ht="50.1" customHeight="1" x14ac:dyDescent="0.25">
      <c r="A28" s="109" t="s">
        <v>214</v>
      </c>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1"/>
      <c r="AC28" s="104"/>
      <c r="AD28" s="104"/>
      <c r="AE28" s="105"/>
      <c r="AF28" s="104"/>
      <c r="AG28" s="105"/>
      <c r="AH28" s="106"/>
      <c r="AI28" s="105"/>
      <c r="AJ28" s="104"/>
      <c r="AK28" s="104"/>
      <c r="AL28" s="104"/>
      <c r="AM28" s="104"/>
      <c r="AN28" s="104"/>
      <c r="AO28" s="107"/>
    </row>
    <row r="29" spans="1:41" s="42" customFormat="1" ht="50.1" customHeight="1" x14ac:dyDescent="0.25">
      <c r="A29" s="48" t="s">
        <v>111</v>
      </c>
      <c r="B29" s="48" t="s">
        <v>51</v>
      </c>
      <c r="C29" s="49" t="s">
        <v>55</v>
      </c>
      <c r="D29" s="99" t="s">
        <v>194</v>
      </c>
      <c r="E29" s="100" t="s">
        <v>195</v>
      </c>
      <c r="F29" s="99" t="s">
        <v>196</v>
      </c>
      <c r="G29" s="101" t="s">
        <v>107</v>
      </c>
      <c r="H29" s="101"/>
      <c r="I29" s="101"/>
      <c r="J29" s="101" t="s">
        <v>22</v>
      </c>
      <c r="K29" s="101" t="s">
        <v>144</v>
      </c>
      <c r="L29" s="101" t="s">
        <v>197</v>
      </c>
      <c r="M29" s="101" t="s">
        <v>108</v>
      </c>
      <c r="N29" s="102" t="s">
        <v>198</v>
      </c>
      <c r="O29" s="101" t="s">
        <v>39</v>
      </c>
      <c r="P29" s="102" t="s">
        <v>199</v>
      </c>
      <c r="Q29" s="101" t="s">
        <v>125</v>
      </c>
      <c r="R29" s="102" t="s">
        <v>74</v>
      </c>
      <c r="S29" s="103" t="s">
        <v>109</v>
      </c>
      <c r="T29" s="103" t="s">
        <v>124</v>
      </c>
      <c r="U29" s="103" t="s">
        <v>124</v>
      </c>
      <c r="V29" s="101" t="s">
        <v>25</v>
      </c>
      <c r="W29" s="102" t="s">
        <v>200</v>
      </c>
      <c r="X29" s="102" t="s">
        <v>201</v>
      </c>
      <c r="Y29" s="102" t="s">
        <v>202</v>
      </c>
      <c r="Z29" s="102" t="s">
        <v>141</v>
      </c>
      <c r="AA29" s="108">
        <v>44028</v>
      </c>
      <c r="AB29" s="102" t="s">
        <v>184</v>
      </c>
      <c r="AC29" s="104" t="str">
        <f>IF(V29="Información Pública Reservada","Alta",IF(V29="Información Pública Clasificada","Media",IF(V29="Información Pública","Baja")))</f>
        <v>Media</v>
      </c>
      <c r="AD29" s="104">
        <f>IF(AC29="Baja",1,IF(AC29="Media",2,IF(AC29="Alta",3,"")))</f>
        <v>2</v>
      </c>
      <c r="AE29" s="105" t="s">
        <v>110</v>
      </c>
      <c r="AF29" s="104">
        <f>IF(AE29="Baja",1,IF(AE29="Media",2,IF(AE29="Alta",3,"")))</f>
        <v>2</v>
      </c>
      <c r="AG29" s="105" t="s">
        <v>110</v>
      </c>
      <c r="AH29" s="106">
        <f>IF(AG29="Baja",1,IF(AG29="Media",2,IF(AG29="Alta",3,IF(AG29="No Clasificada",0,""))))</f>
        <v>2</v>
      </c>
      <c r="AI29" s="105" t="s">
        <v>126</v>
      </c>
      <c r="AJ29" s="104">
        <f>IF(AI29="Baja",1,IF(AI29="Media",2,IF(AI29="Alta",3,IF(AI29="No Clasificada",0,""))))</f>
        <v>1</v>
      </c>
      <c r="AK29" s="104">
        <f>IFERROR(SUM(AH29+AJ29)," ")</f>
        <v>3</v>
      </c>
      <c r="AL29" s="104" t="str">
        <f>IF(AK29=3,"Baja",IF(AK29=2,"Baja",IF(AK29=1,"Baja",IF(AK29=4,"Media",IF(AK29&gt;=5,"Alta")))))</f>
        <v>Baja</v>
      </c>
      <c r="AM29" s="104">
        <f>IF(AL29="Baja",1,IF(AL29="Media",2,IF(AL29="Alta",3,"0")))</f>
        <v>1</v>
      </c>
      <c r="AN29" s="104">
        <f>IFERROR(SUM(+AD29+AF29+AM29),"")</f>
        <v>5</v>
      </c>
      <c r="AO29" s="107" t="str">
        <f>IF(AND(AC29="ALTA"),"ALTA",IF(AND(AE29="ALTA",AL29="ALTA"),"ALTA",IF(AND(AC29="MEDIA",AE29="ALTA",AL29="MEDIA"),"MEDIA",IF(AND(AC29="MEDIA",AE29="MEDIA",AL29="ALTA"),"MEDIA",IF(AND(AC29="MEDIA",AE29="MEDIA",AL29="BAJA"),"MEDIA",IF(AND(AC29="MEDIA",AE29="MEDIA",AL29="MEDIA"),"MEDIA",IF(AND(AC29="MEDIA",AE29="BAJA",AL29="MEDIA"),"MEDIA",IF(AND(AC29="BAJA",AE29="MEDIA",AL29="MEDIA"),"MEDIA",IF(AND(AC29="BAJA",AE29="BAJA",AL29="MEDIA"),"MEDIA",IF(AND(AC29="BAJA",AE29="MEDIA",AL29="BAJA"),"MEDIA",IF(AND(AC29="MEDIA",AE29="BAJA",AL29="BAJA"),"MEDIA",IF(AND(AC29="BAJA",AE29="ALTA",AL29="BAJA"),"MEDIA",IF(AND(AC29="BAJA",AE29="BAJA",AL29="ALTA"),"MEDIA",IF(AND(AC29="MEDIA",AE29="ALTA",AL29="BAJA"),"MEDIA",IF(AND(AC29="MEDIA",AE29="BAJA",AL29="ALTA"),"MEDIA",IF(AND(AC29="BAJA",AE29="ALTA",AL29="MEDIA"),"MEDIA",IF(AND(AC29="BAJA",AE29="MEDIA",AL29="ALTA"),"MEDIA",IF(AND(AC29="BAJA",AE29="BAJA",AL29="BAJA"),"BAJA","Por Clasificar"))))))))))))))))))</f>
        <v>MEDIA</v>
      </c>
    </row>
    <row r="30" spans="1:41" s="42" customFormat="1" ht="50.1" customHeight="1" x14ac:dyDescent="0.25">
      <c r="A30" s="48" t="s">
        <v>112</v>
      </c>
      <c r="B30" s="48" t="s">
        <v>51</v>
      </c>
      <c r="C30" s="49" t="s">
        <v>55</v>
      </c>
      <c r="D30" s="99" t="s">
        <v>194</v>
      </c>
      <c r="E30" s="100" t="s">
        <v>203</v>
      </c>
      <c r="F30" s="99" t="s">
        <v>204</v>
      </c>
      <c r="G30" s="101" t="s">
        <v>107</v>
      </c>
      <c r="H30" s="101"/>
      <c r="I30" s="101"/>
      <c r="J30" s="101" t="s">
        <v>22</v>
      </c>
      <c r="K30" s="101" t="s">
        <v>144</v>
      </c>
      <c r="L30" s="101" t="s">
        <v>197</v>
      </c>
      <c r="M30" s="101" t="s">
        <v>108</v>
      </c>
      <c r="N30" s="102" t="s">
        <v>198</v>
      </c>
      <c r="O30" s="101" t="s">
        <v>118</v>
      </c>
      <c r="P30" s="102" t="s">
        <v>199</v>
      </c>
      <c r="Q30" s="101" t="s">
        <v>205</v>
      </c>
      <c r="R30" s="102" t="s">
        <v>74</v>
      </c>
      <c r="S30" s="103" t="s">
        <v>124</v>
      </c>
      <c r="T30" s="103" t="s">
        <v>124</v>
      </c>
      <c r="U30" s="103" t="s">
        <v>124</v>
      </c>
      <c r="V30" s="101" t="s">
        <v>26</v>
      </c>
      <c r="W30" s="102" t="s">
        <v>125</v>
      </c>
      <c r="X30" s="102" t="s">
        <v>125</v>
      </c>
      <c r="Y30" s="102" t="s">
        <v>125</v>
      </c>
      <c r="Z30" s="102" t="s">
        <v>125</v>
      </c>
      <c r="AA30" s="102" t="s">
        <v>125</v>
      </c>
      <c r="AB30" s="102" t="s">
        <v>125</v>
      </c>
      <c r="AC30" s="104" t="str">
        <f>IF(V30="Información Pública Reservada","Alta",IF(V30="Información Pública Clasificada","Media",IF(V30="Información Pública","Baja")))</f>
        <v>Baja</v>
      </c>
      <c r="AD30" s="104">
        <f t="shared" ref="AD30:AD32" si="20">IF(AC30="Baja",1,IF(AC30="Media",2,IF(AC30="Alta",3,"")))</f>
        <v>1</v>
      </c>
      <c r="AE30" s="105" t="s">
        <v>110</v>
      </c>
      <c r="AF30" s="104">
        <f t="shared" ref="AF30:AF32" si="21">IF(AE30="Baja",1,IF(AE30="Media",2,IF(AE30="Alta",3,"")))</f>
        <v>2</v>
      </c>
      <c r="AG30" s="105" t="s">
        <v>126</v>
      </c>
      <c r="AH30" s="106">
        <f t="shared" ref="AH30:AH32" si="22">IF(AG30="Baja",1,IF(AG30="Media",2,IF(AG30="Alta",3,IF(AG30="No Clasificada",0,""))))</f>
        <v>1</v>
      </c>
      <c r="AI30" s="105" t="s">
        <v>126</v>
      </c>
      <c r="AJ30" s="104">
        <f t="shared" ref="AJ30:AJ32" si="23">IF(AI30="Baja",1,IF(AI30="Media",2,IF(AI30="Alta",3,IF(AI30="No Clasificada",0,""))))</f>
        <v>1</v>
      </c>
      <c r="AK30" s="104">
        <f t="shared" ref="AK30:AK32" si="24">IFERROR(SUM(AH30+AJ30)," ")</f>
        <v>2</v>
      </c>
      <c r="AL30" s="104" t="str">
        <f t="shared" ref="AL30:AL32" si="25">IF(AK30=3,"Baja",IF(AK30=2,"Baja",IF(AK30=1,"Baja",IF(AK30=4,"Media",IF(AK30&gt;=5,"Alta")))))</f>
        <v>Baja</v>
      </c>
      <c r="AM30" s="104">
        <f t="shared" ref="AM30:AM32" si="26">IF(AL30="Baja",1,IF(AL30="Media",2,IF(AL30="Alta",3,"0")))</f>
        <v>1</v>
      </c>
      <c r="AN30" s="104">
        <f t="shared" ref="AN30:AN32" si="27">IFERROR(SUM(+AD30+AF30+AM30),"")</f>
        <v>4</v>
      </c>
      <c r="AO30" s="107" t="str">
        <f t="shared" ref="AO30:AO32" si="28">IF(AND(AC30="ALTA"),"ALTA",IF(AND(AE30="ALTA",AL30="ALTA"),"ALTA",IF(AND(AC30="MEDIA",AE30="ALTA",AL30="MEDIA"),"MEDIA",IF(AND(AC30="MEDIA",AE30="MEDIA",AL30="ALTA"),"MEDIA",IF(AND(AC30="MEDIA",AE30="MEDIA",AL30="BAJA"),"MEDIA",IF(AND(AC30="MEDIA",AE30="MEDIA",AL30="MEDIA"),"MEDIA",IF(AND(AC30="MEDIA",AE30="BAJA",AL30="MEDIA"),"MEDIA",IF(AND(AC30="BAJA",AE30="MEDIA",AL30="MEDIA"),"MEDIA",IF(AND(AC30="BAJA",AE30="BAJA",AL30="MEDIA"),"MEDIA",IF(AND(AC30="BAJA",AE30="MEDIA",AL30="BAJA"),"MEDIA",IF(AND(AC30="MEDIA",AE30="BAJA",AL30="BAJA"),"MEDIA",IF(AND(AC30="BAJA",AE30="ALTA",AL30="BAJA"),"MEDIA",IF(AND(AC30="BAJA",AE30="BAJA",AL30="ALTA"),"MEDIA",IF(AND(AC30="MEDIA",AE30="ALTA",AL30="BAJA"),"MEDIA",IF(AND(AC30="MEDIA",AE30="BAJA",AL30="ALTA"),"MEDIA",IF(AND(AC30="BAJA",AE30="ALTA",AL30="MEDIA"),"MEDIA",IF(AND(AC30="BAJA",AE30="MEDIA",AL30="ALTA"),"MEDIA",IF(AND(AC30="BAJA",AE30="BAJA",AL30="BAJA"),"BAJA","Por Clasificar"))))))))))))))))))</f>
        <v>MEDIA</v>
      </c>
    </row>
    <row r="31" spans="1:41" s="42" customFormat="1" ht="50.1" customHeight="1" x14ac:dyDescent="0.25">
      <c r="A31" s="48" t="s">
        <v>113</v>
      </c>
      <c r="B31" s="48" t="s">
        <v>51</v>
      </c>
      <c r="C31" s="49" t="s">
        <v>55</v>
      </c>
      <c r="D31" s="99" t="s">
        <v>194</v>
      </c>
      <c r="E31" s="100" t="s">
        <v>206</v>
      </c>
      <c r="F31" s="99" t="s">
        <v>207</v>
      </c>
      <c r="G31" s="101" t="s">
        <v>107</v>
      </c>
      <c r="H31" s="101" t="s">
        <v>22</v>
      </c>
      <c r="I31" s="101" t="s">
        <v>22</v>
      </c>
      <c r="J31" s="101"/>
      <c r="K31" s="101" t="s">
        <v>116</v>
      </c>
      <c r="L31" s="101" t="s">
        <v>208</v>
      </c>
      <c r="M31" s="101" t="s">
        <v>108</v>
      </c>
      <c r="N31" s="102" t="s">
        <v>198</v>
      </c>
      <c r="O31" s="101" t="s">
        <v>39</v>
      </c>
      <c r="P31" s="102" t="s">
        <v>209</v>
      </c>
      <c r="Q31" s="101" t="s">
        <v>125</v>
      </c>
      <c r="R31" s="102" t="s">
        <v>74</v>
      </c>
      <c r="S31" s="103" t="s">
        <v>109</v>
      </c>
      <c r="T31" s="103" t="s">
        <v>124</v>
      </c>
      <c r="U31" s="103" t="s">
        <v>124</v>
      </c>
      <c r="V31" s="101" t="s">
        <v>25</v>
      </c>
      <c r="W31" s="102" t="s">
        <v>200</v>
      </c>
      <c r="X31" s="102" t="s">
        <v>201</v>
      </c>
      <c r="Y31" s="102" t="s">
        <v>210</v>
      </c>
      <c r="Z31" s="102" t="s">
        <v>141</v>
      </c>
      <c r="AA31" s="108">
        <v>44034</v>
      </c>
      <c r="AB31" s="102" t="s">
        <v>184</v>
      </c>
      <c r="AC31" s="104" t="str">
        <f t="shared" ref="AC31:AC32" si="29">IF(V31="Información Pública Reservada","Alta",IF(V31="Información Pública Clasificada","Media",IF(V31="Información Pública","Baja")))</f>
        <v>Media</v>
      </c>
      <c r="AD31" s="104">
        <f t="shared" si="20"/>
        <v>2</v>
      </c>
      <c r="AE31" s="105" t="s">
        <v>126</v>
      </c>
      <c r="AF31" s="104">
        <f t="shared" si="21"/>
        <v>1</v>
      </c>
      <c r="AG31" s="105" t="s">
        <v>126</v>
      </c>
      <c r="AH31" s="106">
        <f t="shared" si="22"/>
        <v>1</v>
      </c>
      <c r="AI31" s="105" t="s">
        <v>126</v>
      </c>
      <c r="AJ31" s="104">
        <f t="shared" si="23"/>
        <v>1</v>
      </c>
      <c r="AK31" s="104">
        <f t="shared" si="24"/>
        <v>2</v>
      </c>
      <c r="AL31" s="104" t="str">
        <f t="shared" si="25"/>
        <v>Baja</v>
      </c>
      <c r="AM31" s="104">
        <f t="shared" si="26"/>
        <v>1</v>
      </c>
      <c r="AN31" s="104">
        <f t="shared" si="27"/>
        <v>4</v>
      </c>
      <c r="AO31" s="107" t="str">
        <f t="shared" si="28"/>
        <v>MEDIA</v>
      </c>
    </row>
    <row r="32" spans="1:41" s="42" customFormat="1" ht="50.1" customHeight="1" x14ac:dyDescent="0.25">
      <c r="A32" s="48" t="s">
        <v>129</v>
      </c>
      <c r="B32" s="48" t="s">
        <v>51</v>
      </c>
      <c r="C32" s="49" t="s">
        <v>55</v>
      </c>
      <c r="D32" s="99" t="s">
        <v>194</v>
      </c>
      <c r="E32" s="100" t="s">
        <v>211</v>
      </c>
      <c r="F32" s="99" t="s">
        <v>212</v>
      </c>
      <c r="G32" s="101" t="s">
        <v>107</v>
      </c>
      <c r="H32" s="101"/>
      <c r="I32" s="101" t="s">
        <v>22</v>
      </c>
      <c r="J32" s="101"/>
      <c r="K32" s="101" t="s">
        <v>144</v>
      </c>
      <c r="L32" s="101" t="s">
        <v>208</v>
      </c>
      <c r="M32" s="101" t="s">
        <v>108</v>
      </c>
      <c r="N32" s="102" t="s">
        <v>213</v>
      </c>
      <c r="O32" s="101" t="s">
        <v>39</v>
      </c>
      <c r="P32" s="102" t="s">
        <v>199</v>
      </c>
      <c r="Q32" s="101" t="s">
        <v>125</v>
      </c>
      <c r="R32" s="102" t="s">
        <v>74</v>
      </c>
      <c r="S32" s="103" t="s">
        <v>109</v>
      </c>
      <c r="T32" s="103" t="s">
        <v>124</v>
      </c>
      <c r="U32" s="103" t="s">
        <v>124</v>
      </c>
      <c r="V32" s="101" t="s">
        <v>26</v>
      </c>
      <c r="W32" s="102" t="s">
        <v>125</v>
      </c>
      <c r="X32" s="102" t="s">
        <v>125</v>
      </c>
      <c r="Y32" s="102" t="s">
        <v>125</v>
      </c>
      <c r="Z32" s="102" t="s">
        <v>125</v>
      </c>
      <c r="AA32" s="102" t="s">
        <v>125</v>
      </c>
      <c r="AB32" s="102" t="s">
        <v>125</v>
      </c>
      <c r="AC32" s="104" t="str">
        <f t="shared" si="29"/>
        <v>Baja</v>
      </c>
      <c r="AD32" s="104">
        <f t="shared" si="20"/>
        <v>1</v>
      </c>
      <c r="AE32" s="105" t="s">
        <v>110</v>
      </c>
      <c r="AF32" s="104">
        <f t="shared" si="21"/>
        <v>2</v>
      </c>
      <c r="AG32" s="105" t="s">
        <v>110</v>
      </c>
      <c r="AH32" s="106">
        <f t="shared" si="22"/>
        <v>2</v>
      </c>
      <c r="AI32" s="105" t="s">
        <v>126</v>
      </c>
      <c r="AJ32" s="104">
        <f t="shared" si="23"/>
        <v>1</v>
      </c>
      <c r="AK32" s="104">
        <f t="shared" si="24"/>
        <v>3</v>
      </c>
      <c r="AL32" s="104" t="str">
        <f t="shared" si="25"/>
        <v>Baja</v>
      </c>
      <c r="AM32" s="104">
        <f t="shared" si="26"/>
        <v>1</v>
      </c>
      <c r="AN32" s="104">
        <f t="shared" si="27"/>
        <v>4</v>
      </c>
      <c r="AO32" s="107" t="str">
        <f t="shared" si="28"/>
        <v>MEDIA</v>
      </c>
    </row>
    <row r="33" spans="1:41" s="42" customFormat="1" ht="50.1" customHeight="1" x14ac:dyDescent="0.25">
      <c r="A33" s="109" t="s">
        <v>264</v>
      </c>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1"/>
      <c r="AC33" s="104"/>
      <c r="AD33" s="104"/>
      <c r="AE33" s="105"/>
      <c r="AF33" s="104"/>
      <c r="AG33" s="105"/>
      <c r="AH33" s="106"/>
      <c r="AI33" s="105"/>
      <c r="AJ33" s="104"/>
      <c r="AK33" s="104"/>
      <c r="AL33" s="104"/>
      <c r="AM33" s="104"/>
      <c r="AN33" s="104"/>
      <c r="AO33" s="107"/>
    </row>
    <row r="34" spans="1:41" s="42" customFormat="1" ht="50.1" customHeight="1" x14ac:dyDescent="0.25">
      <c r="A34" s="48" t="s">
        <v>215</v>
      </c>
      <c r="B34" s="48" t="s">
        <v>54</v>
      </c>
      <c r="C34" s="49" t="s">
        <v>68</v>
      </c>
      <c r="D34" s="99" t="s">
        <v>216</v>
      </c>
      <c r="E34" s="100" t="s">
        <v>217</v>
      </c>
      <c r="F34" s="100" t="s">
        <v>218</v>
      </c>
      <c r="G34" s="101" t="s">
        <v>107</v>
      </c>
      <c r="H34" s="101"/>
      <c r="I34" s="101"/>
      <c r="J34" s="101" t="s">
        <v>22</v>
      </c>
      <c r="K34" s="101" t="s">
        <v>170</v>
      </c>
      <c r="L34" s="101" t="s">
        <v>219</v>
      </c>
      <c r="M34" s="101" t="s">
        <v>108</v>
      </c>
      <c r="N34" s="102" t="s">
        <v>220</v>
      </c>
      <c r="O34" s="101" t="s">
        <v>39</v>
      </c>
      <c r="P34" s="102" t="s">
        <v>221</v>
      </c>
      <c r="Q34" s="101" t="s">
        <v>173</v>
      </c>
      <c r="R34" s="102" t="s">
        <v>75</v>
      </c>
      <c r="S34" s="103" t="s">
        <v>109</v>
      </c>
      <c r="T34" s="103" t="s">
        <v>124</v>
      </c>
      <c r="U34" s="103" t="s">
        <v>124</v>
      </c>
      <c r="V34" s="101" t="s">
        <v>26</v>
      </c>
      <c r="W34" s="102" t="s">
        <v>173</v>
      </c>
      <c r="X34" s="102" t="s">
        <v>173</v>
      </c>
      <c r="Y34" s="102" t="s">
        <v>173</v>
      </c>
      <c r="Z34" s="102" t="s">
        <v>173</v>
      </c>
      <c r="AA34" s="102" t="s">
        <v>173</v>
      </c>
      <c r="AB34" s="102" t="s">
        <v>173</v>
      </c>
      <c r="AC34" s="104" t="str">
        <f>IF(V34="Información Pública Reservada","Alta",IF(V34="Información Pública Clasificada","Media",IF(V34="Información Pública","Baja")))</f>
        <v>Baja</v>
      </c>
      <c r="AD34" s="104">
        <f>IF(AC34="Baja",1,IF(AC34="Media",2,IF(AC34="Alta",3,"")))</f>
        <v>1</v>
      </c>
      <c r="AE34" s="105" t="s">
        <v>126</v>
      </c>
      <c r="AF34" s="104">
        <f>IF(AE34="Baja",1,IF(AE34="Media",2,IF(AE34="Alta",3,"")))</f>
        <v>1</v>
      </c>
      <c r="AG34" s="105" t="s">
        <v>126</v>
      </c>
      <c r="AH34" s="106">
        <f>IF(AG34="Baja",1,IF(AG34="Media",2,IF(AG34="Alta",3,IF(AG34="No Clasificada",0,""))))</f>
        <v>1</v>
      </c>
      <c r="AI34" s="105" t="s">
        <v>126</v>
      </c>
      <c r="AJ34" s="104">
        <f>IF(AI34="Baja",1,IF(AI34="Media",2,IF(AI34="Alta",3,IF(AI34="No Clasificada",0,""))))</f>
        <v>1</v>
      </c>
      <c r="AK34" s="104">
        <f>IFERROR(SUM(AH34+AJ34)," ")</f>
        <v>2</v>
      </c>
      <c r="AL34" s="104" t="str">
        <f>IF(AK34=3,"Baja",IF(AK34=2,"Baja",IF(AK34=1,"Baja",IF(AK34=4,"Media",IF(AK34&gt;=5,"Alta")))))</f>
        <v>Baja</v>
      </c>
      <c r="AM34" s="104">
        <f>IF(AL34="Baja",1,IF(AL34="Media",2,IF(AL34="Alta",3,"0")))</f>
        <v>1</v>
      </c>
      <c r="AN34" s="104">
        <f>IFERROR(SUM(+AD34+AF34+AM34),"")</f>
        <v>3</v>
      </c>
      <c r="AO34" s="107" t="str">
        <f>IF(AND(AC34="ALTA"),"ALTA",IF(AND(AE34="ALTA",AL34="ALTA"),"ALTA",IF(AND(AC34="MEDIA",AE34="ALTA",AL34="MEDIA"),"MEDIA",IF(AND(AC34="MEDIA",AE34="MEDIA",AL34="ALTA"),"MEDIA",IF(AND(AC34="MEDIA",AE34="MEDIA",AL34="BAJA"),"MEDIA",IF(AND(AC34="MEDIA",AE34="MEDIA",AL34="MEDIA"),"MEDIA",IF(AND(AC34="MEDIA",AE34="BAJA",AL34="MEDIA"),"MEDIA",IF(AND(AC34="BAJA",AE34="MEDIA",AL34="MEDIA"),"MEDIA",IF(AND(AC34="BAJA",AE34="BAJA",AL34="MEDIA"),"MEDIA",IF(AND(AC34="BAJA",AE34="MEDIA",AL34="BAJA"),"MEDIA",IF(AND(AC34="MEDIA",AE34="BAJA",AL34="BAJA"),"MEDIA",IF(AND(AC34="BAJA",AE34="ALTA",AL34="BAJA"),"MEDIA",IF(AND(AC34="BAJA",AE34="BAJA",AL34="ALTA"),"MEDIA",IF(AND(AC34="MEDIA",AE34="ALTA",AL34="BAJA"),"MEDIA",IF(AND(AC34="MEDIA",AE34="BAJA",AL34="ALTA"),"MEDIA",IF(AND(AC34="BAJA",AE34="ALTA",AL34="MEDIA"),"MEDIA",IF(AND(AC34="BAJA",AE34="MEDIA",AL34="ALTA"),"MEDIA",IF(AND(AC34="BAJA",AE34="BAJA",AL34="BAJA"),"BAJA","Por Clasificar"))))))))))))))))))</f>
        <v>BAJA</v>
      </c>
    </row>
    <row r="35" spans="1:41" s="42" customFormat="1" ht="50.1" customHeight="1" x14ac:dyDescent="0.25">
      <c r="A35" s="48" t="s">
        <v>111</v>
      </c>
      <c r="B35" s="48" t="s">
        <v>51</v>
      </c>
      <c r="C35" s="49" t="s">
        <v>55</v>
      </c>
      <c r="D35" s="99" t="s">
        <v>216</v>
      </c>
      <c r="E35" s="100" t="s">
        <v>222</v>
      </c>
      <c r="F35" s="100" t="s">
        <v>223</v>
      </c>
      <c r="G35" s="101" t="s">
        <v>107</v>
      </c>
      <c r="H35" s="101" t="s">
        <v>22</v>
      </c>
      <c r="I35" s="101" t="s">
        <v>22</v>
      </c>
      <c r="J35" s="101"/>
      <c r="K35" s="101" t="s">
        <v>116</v>
      </c>
      <c r="L35" s="101" t="s">
        <v>224</v>
      </c>
      <c r="M35" s="101" t="s">
        <v>108</v>
      </c>
      <c r="N35" s="102" t="s">
        <v>220</v>
      </c>
      <c r="O35" s="101" t="s">
        <v>39</v>
      </c>
      <c r="P35" s="102" t="s">
        <v>225</v>
      </c>
      <c r="Q35" s="101" t="s">
        <v>173</v>
      </c>
      <c r="R35" s="102" t="s">
        <v>75</v>
      </c>
      <c r="S35" s="103" t="s">
        <v>109</v>
      </c>
      <c r="T35" s="103" t="s">
        <v>124</v>
      </c>
      <c r="U35" s="103" t="s">
        <v>124</v>
      </c>
      <c r="V35" s="101" t="s">
        <v>26</v>
      </c>
      <c r="W35" s="102" t="s">
        <v>173</v>
      </c>
      <c r="X35" s="102" t="s">
        <v>173</v>
      </c>
      <c r="Y35" s="102" t="s">
        <v>173</v>
      </c>
      <c r="Z35" s="102" t="s">
        <v>173</v>
      </c>
      <c r="AA35" s="102" t="s">
        <v>173</v>
      </c>
      <c r="AB35" s="102" t="s">
        <v>173</v>
      </c>
      <c r="AC35" s="104" t="str">
        <f t="shared" ref="AC35:AC43" si="30">IF(V35="Información Pública Reservada","Alta",IF(V35="Información Pública Clasificada","Media",IF(V35="Información Pública","Baja")))</f>
        <v>Baja</v>
      </c>
      <c r="AD35" s="104">
        <f t="shared" ref="AD35:AD43" si="31">IF(AC35="Baja",1,IF(AC35="Media",2,IF(AC35="Alta",3,"")))</f>
        <v>1</v>
      </c>
      <c r="AE35" s="105" t="s">
        <v>110</v>
      </c>
      <c r="AF35" s="104">
        <f t="shared" ref="AF35:AF43" si="32">IF(AE35="Baja",1,IF(AE35="Media",2,IF(AE35="Alta",3,"")))</f>
        <v>2</v>
      </c>
      <c r="AG35" s="105" t="s">
        <v>148</v>
      </c>
      <c r="AH35" s="106">
        <f t="shared" ref="AH35:AH43" si="33">IF(AG35="Baja",1,IF(AG35="Media",2,IF(AG35="Alta",3,IF(AG35="No Clasificada",0,""))))</f>
        <v>3</v>
      </c>
      <c r="AI35" s="105" t="s">
        <v>110</v>
      </c>
      <c r="AJ35" s="104">
        <f t="shared" ref="AJ35:AJ43" si="34">IF(AI35="Baja",1,IF(AI35="Media",2,IF(AI35="Alta",3,IF(AI35="No Clasificada",0,""))))</f>
        <v>2</v>
      </c>
      <c r="AK35" s="104">
        <f t="shared" ref="AK35:AK43" si="35">IFERROR(SUM(AH35+AJ35)," ")</f>
        <v>5</v>
      </c>
      <c r="AL35" s="104" t="str">
        <f t="shared" ref="AL35:AL43" si="36">IF(AK35=3,"Baja",IF(AK35=2,"Baja",IF(AK35=1,"Baja",IF(AK35=4,"Media",IF(AK35&gt;=5,"Alta")))))</f>
        <v>Alta</v>
      </c>
      <c r="AM35" s="104">
        <f t="shared" ref="AM35:AM43" si="37">IF(AL35="Baja",1,IF(AL35="Media",2,IF(AL35="Alta",3,"0")))</f>
        <v>3</v>
      </c>
      <c r="AN35" s="104">
        <f t="shared" ref="AN35:AN43" si="38">IFERROR(SUM(+AD35+AF35+AM35),"")</f>
        <v>6</v>
      </c>
      <c r="AO35" s="107" t="str">
        <f t="shared" ref="AO35:AO43" si="39">IF(AND(AC35="ALTA"),"ALTA",IF(AND(AE35="ALTA",AL35="ALTA"),"ALTA",IF(AND(AC35="MEDIA",AE35="ALTA",AL35="MEDIA"),"MEDIA",IF(AND(AC35="MEDIA",AE35="MEDIA",AL35="ALTA"),"MEDIA",IF(AND(AC35="MEDIA",AE35="MEDIA",AL35="BAJA"),"MEDIA",IF(AND(AC35="MEDIA",AE35="MEDIA",AL35="MEDIA"),"MEDIA",IF(AND(AC35="MEDIA",AE35="BAJA",AL35="MEDIA"),"MEDIA",IF(AND(AC35="BAJA",AE35="MEDIA",AL35="MEDIA"),"MEDIA",IF(AND(AC35="BAJA",AE35="BAJA",AL35="MEDIA"),"MEDIA",IF(AND(AC35="BAJA",AE35="MEDIA",AL35="BAJA"),"MEDIA",IF(AND(AC35="MEDIA",AE35="BAJA",AL35="BAJA"),"MEDIA",IF(AND(AC35="BAJA",AE35="ALTA",AL35="BAJA"),"MEDIA",IF(AND(AC35="BAJA",AE35="BAJA",AL35="ALTA"),"MEDIA",IF(AND(AC35="MEDIA",AE35="ALTA",AL35="BAJA"),"MEDIA",IF(AND(AC35="MEDIA",AE35="BAJA",AL35="ALTA"),"MEDIA",IF(AND(AC35="BAJA",AE35="ALTA",AL35="MEDIA"),"MEDIA",IF(AND(AC35="BAJA",AE35="MEDIA",AL35="ALTA"),"MEDIA",IF(AND(AC35="BAJA",AE35="BAJA",AL35="BAJA"),"BAJA","Por Clasificar"))))))))))))))))))</f>
        <v>MEDIA</v>
      </c>
    </row>
    <row r="36" spans="1:41" s="42" customFormat="1" ht="50.1" customHeight="1" x14ac:dyDescent="0.25">
      <c r="A36" s="48" t="s">
        <v>226</v>
      </c>
      <c r="B36" s="48" t="s">
        <v>54</v>
      </c>
      <c r="C36" s="49" t="s">
        <v>68</v>
      </c>
      <c r="D36" s="99" t="s">
        <v>227</v>
      </c>
      <c r="E36" s="100" t="s">
        <v>228</v>
      </c>
      <c r="F36" s="100" t="s">
        <v>229</v>
      </c>
      <c r="G36" s="101" t="s">
        <v>107</v>
      </c>
      <c r="H36" s="101" t="s">
        <v>22</v>
      </c>
      <c r="I36" s="101" t="s">
        <v>22</v>
      </c>
      <c r="J36" s="101" t="s">
        <v>22</v>
      </c>
      <c r="K36" s="101" t="s">
        <v>116</v>
      </c>
      <c r="L36" s="101" t="s">
        <v>230</v>
      </c>
      <c r="M36" s="101" t="s">
        <v>108</v>
      </c>
      <c r="N36" s="102" t="s">
        <v>220</v>
      </c>
      <c r="O36" s="101" t="s">
        <v>39</v>
      </c>
      <c r="P36" s="102" t="s">
        <v>231</v>
      </c>
      <c r="Q36" s="101" t="s">
        <v>173</v>
      </c>
      <c r="R36" s="102" t="s">
        <v>75</v>
      </c>
      <c r="S36" s="103" t="s">
        <v>109</v>
      </c>
      <c r="T36" s="103" t="s">
        <v>124</v>
      </c>
      <c r="U36" s="103" t="s">
        <v>124</v>
      </c>
      <c r="V36" s="101" t="s">
        <v>26</v>
      </c>
      <c r="W36" s="102" t="s">
        <v>173</v>
      </c>
      <c r="X36" s="102" t="s">
        <v>173</v>
      </c>
      <c r="Y36" s="102" t="s">
        <v>173</v>
      </c>
      <c r="Z36" s="102" t="s">
        <v>173</v>
      </c>
      <c r="AA36" s="102" t="s">
        <v>173</v>
      </c>
      <c r="AB36" s="102" t="s">
        <v>173</v>
      </c>
      <c r="AC36" s="104" t="str">
        <f t="shared" si="30"/>
        <v>Baja</v>
      </c>
      <c r="AD36" s="104">
        <f t="shared" si="31"/>
        <v>1</v>
      </c>
      <c r="AE36" s="105" t="s">
        <v>110</v>
      </c>
      <c r="AF36" s="104">
        <f t="shared" si="32"/>
        <v>2</v>
      </c>
      <c r="AG36" s="105" t="s">
        <v>110</v>
      </c>
      <c r="AH36" s="106">
        <f t="shared" si="33"/>
        <v>2</v>
      </c>
      <c r="AI36" s="105" t="s">
        <v>126</v>
      </c>
      <c r="AJ36" s="104">
        <f t="shared" si="34"/>
        <v>1</v>
      </c>
      <c r="AK36" s="104">
        <f t="shared" si="35"/>
        <v>3</v>
      </c>
      <c r="AL36" s="104" t="str">
        <f t="shared" si="36"/>
        <v>Baja</v>
      </c>
      <c r="AM36" s="104">
        <f t="shared" si="37"/>
        <v>1</v>
      </c>
      <c r="AN36" s="104">
        <f t="shared" si="38"/>
        <v>4</v>
      </c>
      <c r="AO36" s="107" t="str">
        <f t="shared" si="39"/>
        <v>MEDIA</v>
      </c>
    </row>
    <row r="37" spans="1:41" s="42" customFormat="1" ht="50.1" customHeight="1" x14ac:dyDescent="0.25">
      <c r="A37" s="48" t="s">
        <v>112</v>
      </c>
      <c r="B37" s="48" t="s">
        <v>51</v>
      </c>
      <c r="C37" s="49" t="s">
        <v>55</v>
      </c>
      <c r="D37" s="99" t="s">
        <v>232</v>
      </c>
      <c r="E37" s="100" t="s">
        <v>233</v>
      </c>
      <c r="F37" s="100" t="s">
        <v>234</v>
      </c>
      <c r="G37" s="101" t="s">
        <v>107</v>
      </c>
      <c r="H37" s="101" t="s">
        <v>22</v>
      </c>
      <c r="I37" s="101"/>
      <c r="J37" s="101" t="s">
        <v>22</v>
      </c>
      <c r="K37" s="101" t="s">
        <v>116</v>
      </c>
      <c r="L37" s="101" t="s">
        <v>235</v>
      </c>
      <c r="M37" s="101" t="s">
        <v>108</v>
      </c>
      <c r="N37" s="102" t="s">
        <v>220</v>
      </c>
      <c r="O37" s="101" t="s">
        <v>39</v>
      </c>
      <c r="P37" s="102" t="s">
        <v>236</v>
      </c>
      <c r="Q37" s="101" t="s">
        <v>173</v>
      </c>
      <c r="R37" s="102" t="s">
        <v>75</v>
      </c>
      <c r="S37" s="103" t="s">
        <v>109</v>
      </c>
      <c r="T37" s="103" t="s">
        <v>124</v>
      </c>
      <c r="U37" s="103" t="s">
        <v>124</v>
      </c>
      <c r="V37" s="101" t="s">
        <v>26</v>
      </c>
      <c r="W37" s="102" t="s">
        <v>173</v>
      </c>
      <c r="X37" s="102" t="s">
        <v>173</v>
      </c>
      <c r="Y37" s="102" t="s">
        <v>173</v>
      </c>
      <c r="Z37" s="102" t="s">
        <v>173</v>
      </c>
      <c r="AA37" s="102" t="s">
        <v>173</v>
      </c>
      <c r="AB37" s="102" t="s">
        <v>173</v>
      </c>
      <c r="AC37" s="104" t="str">
        <f t="shared" si="30"/>
        <v>Baja</v>
      </c>
      <c r="AD37" s="104">
        <f t="shared" si="31"/>
        <v>1</v>
      </c>
      <c r="AE37" s="105" t="s">
        <v>110</v>
      </c>
      <c r="AF37" s="104">
        <f t="shared" si="32"/>
        <v>2</v>
      </c>
      <c r="AG37" s="105" t="s">
        <v>110</v>
      </c>
      <c r="AH37" s="106">
        <f t="shared" si="33"/>
        <v>2</v>
      </c>
      <c r="AI37" s="105" t="s">
        <v>110</v>
      </c>
      <c r="AJ37" s="104">
        <f t="shared" si="34"/>
        <v>2</v>
      </c>
      <c r="AK37" s="104">
        <f t="shared" si="35"/>
        <v>4</v>
      </c>
      <c r="AL37" s="104" t="str">
        <f t="shared" si="36"/>
        <v>Media</v>
      </c>
      <c r="AM37" s="104">
        <f t="shared" si="37"/>
        <v>2</v>
      </c>
      <c r="AN37" s="104">
        <f t="shared" si="38"/>
        <v>5</v>
      </c>
      <c r="AO37" s="107" t="str">
        <f t="shared" si="39"/>
        <v>MEDIA</v>
      </c>
    </row>
    <row r="38" spans="1:41" s="42" customFormat="1" ht="50.1" customHeight="1" x14ac:dyDescent="0.25">
      <c r="A38" s="48" t="s">
        <v>113</v>
      </c>
      <c r="B38" s="48" t="s">
        <v>51</v>
      </c>
      <c r="C38" s="49" t="s">
        <v>55</v>
      </c>
      <c r="D38" s="99" t="s">
        <v>232</v>
      </c>
      <c r="E38" s="100" t="s">
        <v>237</v>
      </c>
      <c r="F38" s="100" t="s">
        <v>238</v>
      </c>
      <c r="G38" s="101" t="s">
        <v>107</v>
      </c>
      <c r="H38" s="101"/>
      <c r="I38" s="101"/>
      <c r="J38" s="101" t="s">
        <v>22</v>
      </c>
      <c r="K38" s="101" t="s">
        <v>170</v>
      </c>
      <c r="L38" s="101" t="s">
        <v>235</v>
      </c>
      <c r="M38" s="101" t="s">
        <v>108</v>
      </c>
      <c r="N38" s="102" t="s">
        <v>220</v>
      </c>
      <c r="O38" s="101" t="s">
        <v>39</v>
      </c>
      <c r="P38" s="102" t="s">
        <v>239</v>
      </c>
      <c r="Q38" s="101" t="s">
        <v>173</v>
      </c>
      <c r="R38" s="102" t="s">
        <v>75</v>
      </c>
      <c r="S38" s="103" t="s">
        <v>124</v>
      </c>
      <c r="T38" s="103" t="s">
        <v>124</v>
      </c>
      <c r="U38" s="103" t="s">
        <v>124</v>
      </c>
      <c r="V38" s="101" t="s">
        <v>26</v>
      </c>
      <c r="W38" s="102" t="s">
        <v>173</v>
      </c>
      <c r="X38" s="102" t="s">
        <v>173</v>
      </c>
      <c r="Y38" s="102" t="s">
        <v>173</v>
      </c>
      <c r="Z38" s="102" t="s">
        <v>173</v>
      </c>
      <c r="AA38" s="102" t="s">
        <v>173</v>
      </c>
      <c r="AB38" s="102" t="s">
        <v>173</v>
      </c>
      <c r="AC38" s="104" t="str">
        <f t="shared" si="30"/>
        <v>Baja</v>
      </c>
      <c r="AD38" s="104">
        <f t="shared" si="31"/>
        <v>1</v>
      </c>
      <c r="AE38" s="105" t="s">
        <v>110</v>
      </c>
      <c r="AF38" s="104">
        <f t="shared" si="32"/>
        <v>2</v>
      </c>
      <c r="AG38" s="105" t="s">
        <v>148</v>
      </c>
      <c r="AH38" s="106">
        <f t="shared" si="33"/>
        <v>3</v>
      </c>
      <c r="AI38" s="105" t="s">
        <v>126</v>
      </c>
      <c r="AJ38" s="104">
        <f t="shared" si="34"/>
        <v>1</v>
      </c>
      <c r="AK38" s="104">
        <f t="shared" si="35"/>
        <v>4</v>
      </c>
      <c r="AL38" s="104" t="str">
        <f t="shared" si="36"/>
        <v>Media</v>
      </c>
      <c r="AM38" s="104">
        <f t="shared" si="37"/>
        <v>2</v>
      </c>
      <c r="AN38" s="104">
        <f t="shared" si="38"/>
        <v>5</v>
      </c>
      <c r="AO38" s="107" t="str">
        <f t="shared" si="39"/>
        <v>MEDIA</v>
      </c>
    </row>
    <row r="39" spans="1:41" s="42" customFormat="1" ht="50.1" customHeight="1" x14ac:dyDescent="0.25">
      <c r="A39" s="48" t="s">
        <v>129</v>
      </c>
      <c r="B39" s="48" t="s">
        <v>51</v>
      </c>
      <c r="C39" s="49" t="s">
        <v>55</v>
      </c>
      <c r="D39" s="99" t="s">
        <v>240</v>
      </c>
      <c r="E39" s="100" t="s">
        <v>189</v>
      </c>
      <c r="F39" s="100" t="s">
        <v>241</v>
      </c>
      <c r="G39" s="101" t="s">
        <v>107</v>
      </c>
      <c r="H39" s="101"/>
      <c r="I39" s="101" t="s">
        <v>22</v>
      </c>
      <c r="J39" s="101"/>
      <c r="K39" s="101" t="s">
        <v>170</v>
      </c>
      <c r="L39" s="101" t="s">
        <v>242</v>
      </c>
      <c r="M39" s="101" t="s">
        <v>108</v>
      </c>
      <c r="N39" s="102" t="s">
        <v>220</v>
      </c>
      <c r="O39" s="101" t="s">
        <v>118</v>
      </c>
      <c r="P39" s="102" t="s">
        <v>239</v>
      </c>
      <c r="Q39" s="101" t="s">
        <v>243</v>
      </c>
      <c r="R39" s="102" t="s">
        <v>75</v>
      </c>
      <c r="S39" s="103" t="s">
        <v>124</v>
      </c>
      <c r="T39" s="103" t="s">
        <v>124</v>
      </c>
      <c r="U39" s="103" t="s">
        <v>124</v>
      </c>
      <c r="V39" s="101" t="s">
        <v>26</v>
      </c>
      <c r="W39" s="102" t="s">
        <v>173</v>
      </c>
      <c r="X39" s="102" t="s">
        <v>173</v>
      </c>
      <c r="Y39" s="102" t="s">
        <v>173</v>
      </c>
      <c r="Z39" s="102" t="s">
        <v>173</v>
      </c>
      <c r="AA39" s="102" t="s">
        <v>173</v>
      </c>
      <c r="AB39" s="102" t="s">
        <v>173</v>
      </c>
      <c r="AC39" s="104" t="str">
        <f t="shared" si="30"/>
        <v>Baja</v>
      </c>
      <c r="AD39" s="104">
        <f t="shared" si="31"/>
        <v>1</v>
      </c>
      <c r="AE39" s="105" t="s">
        <v>148</v>
      </c>
      <c r="AF39" s="104">
        <f t="shared" si="32"/>
        <v>3</v>
      </c>
      <c r="AG39" s="105" t="s">
        <v>148</v>
      </c>
      <c r="AH39" s="106">
        <f t="shared" si="33"/>
        <v>3</v>
      </c>
      <c r="AI39" s="105" t="s">
        <v>110</v>
      </c>
      <c r="AJ39" s="104">
        <f t="shared" si="34"/>
        <v>2</v>
      </c>
      <c r="AK39" s="104">
        <f t="shared" si="35"/>
        <v>5</v>
      </c>
      <c r="AL39" s="104" t="str">
        <f t="shared" si="36"/>
        <v>Alta</v>
      </c>
      <c r="AM39" s="104">
        <f t="shared" si="37"/>
        <v>3</v>
      </c>
      <c r="AN39" s="104">
        <f t="shared" si="38"/>
        <v>7</v>
      </c>
      <c r="AO39" s="107" t="str">
        <f t="shared" si="39"/>
        <v>ALTA</v>
      </c>
    </row>
    <row r="40" spans="1:41" s="42" customFormat="1" ht="50.1" customHeight="1" x14ac:dyDescent="0.25">
      <c r="A40" s="48" t="s">
        <v>142</v>
      </c>
      <c r="B40" s="48" t="s">
        <v>51</v>
      </c>
      <c r="C40" s="49" t="s">
        <v>55</v>
      </c>
      <c r="D40" s="99" t="s">
        <v>244</v>
      </c>
      <c r="E40" s="100" t="s">
        <v>245</v>
      </c>
      <c r="F40" s="100" t="s">
        <v>246</v>
      </c>
      <c r="G40" s="101" t="s">
        <v>107</v>
      </c>
      <c r="H40" s="101" t="s">
        <v>22</v>
      </c>
      <c r="I40" s="101" t="s">
        <v>22</v>
      </c>
      <c r="J40" s="101" t="s">
        <v>22</v>
      </c>
      <c r="K40" s="101" t="s">
        <v>116</v>
      </c>
      <c r="L40" s="101" t="s">
        <v>224</v>
      </c>
      <c r="M40" s="101" t="s">
        <v>108</v>
      </c>
      <c r="N40" s="102" t="s">
        <v>220</v>
      </c>
      <c r="O40" s="101" t="s">
        <v>118</v>
      </c>
      <c r="P40" s="102" t="s">
        <v>239</v>
      </c>
      <c r="Q40" s="101" t="s">
        <v>243</v>
      </c>
      <c r="R40" s="102" t="s">
        <v>75</v>
      </c>
      <c r="S40" s="103" t="s">
        <v>109</v>
      </c>
      <c r="T40" s="103" t="s">
        <v>124</v>
      </c>
      <c r="U40" s="103" t="s">
        <v>124</v>
      </c>
      <c r="V40" s="101" t="s">
        <v>26</v>
      </c>
      <c r="W40" s="102" t="s">
        <v>173</v>
      </c>
      <c r="X40" s="102" t="s">
        <v>173</v>
      </c>
      <c r="Y40" s="102" t="s">
        <v>173</v>
      </c>
      <c r="Z40" s="102" t="s">
        <v>173</v>
      </c>
      <c r="AA40" s="102" t="s">
        <v>173</v>
      </c>
      <c r="AB40" s="102" t="s">
        <v>173</v>
      </c>
      <c r="AC40" s="104" t="str">
        <f t="shared" si="30"/>
        <v>Baja</v>
      </c>
      <c r="AD40" s="104">
        <f t="shared" si="31"/>
        <v>1</v>
      </c>
      <c r="AE40" s="105" t="s">
        <v>148</v>
      </c>
      <c r="AF40" s="104">
        <f t="shared" si="32"/>
        <v>3</v>
      </c>
      <c r="AG40" s="105" t="s">
        <v>148</v>
      </c>
      <c r="AH40" s="106">
        <f t="shared" si="33"/>
        <v>3</v>
      </c>
      <c r="AI40" s="105" t="s">
        <v>110</v>
      </c>
      <c r="AJ40" s="104">
        <f t="shared" si="34"/>
        <v>2</v>
      </c>
      <c r="AK40" s="104">
        <f t="shared" si="35"/>
        <v>5</v>
      </c>
      <c r="AL40" s="104" t="str">
        <f t="shared" si="36"/>
        <v>Alta</v>
      </c>
      <c r="AM40" s="104">
        <f t="shared" si="37"/>
        <v>3</v>
      </c>
      <c r="AN40" s="104">
        <f t="shared" si="38"/>
        <v>7</v>
      </c>
      <c r="AO40" s="107" t="str">
        <f t="shared" si="39"/>
        <v>ALTA</v>
      </c>
    </row>
    <row r="41" spans="1:41" s="42" customFormat="1" ht="50.1" customHeight="1" x14ac:dyDescent="0.25">
      <c r="A41" s="48" t="s">
        <v>247</v>
      </c>
      <c r="B41" s="48" t="s">
        <v>54</v>
      </c>
      <c r="C41" s="49" t="s">
        <v>68</v>
      </c>
      <c r="D41" s="99" t="s">
        <v>248</v>
      </c>
      <c r="E41" s="100" t="s">
        <v>249</v>
      </c>
      <c r="F41" s="100" t="s">
        <v>250</v>
      </c>
      <c r="G41" s="101" t="s">
        <v>107</v>
      </c>
      <c r="H41" s="101"/>
      <c r="I41" s="101"/>
      <c r="J41" s="101" t="s">
        <v>22</v>
      </c>
      <c r="K41" s="101" t="s">
        <v>170</v>
      </c>
      <c r="L41" s="101" t="s">
        <v>251</v>
      </c>
      <c r="M41" s="101" t="s">
        <v>108</v>
      </c>
      <c r="N41" s="102" t="s">
        <v>220</v>
      </c>
      <c r="O41" s="101" t="s">
        <v>39</v>
      </c>
      <c r="P41" s="102" t="s">
        <v>252</v>
      </c>
      <c r="Q41" s="101" t="s">
        <v>173</v>
      </c>
      <c r="R41" s="102" t="s">
        <v>75</v>
      </c>
      <c r="S41" s="103" t="s">
        <v>109</v>
      </c>
      <c r="T41" s="103" t="s">
        <v>124</v>
      </c>
      <c r="U41" s="103" t="s">
        <v>124</v>
      </c>
      <c r="V41" s="101" t="s">
        <v>26</v>
      </c>
      <c r="W41" s="102" t="s">
        <v>173</v>
      </c>
      <c r="X41" s="102" t="s">
        <v>173</v>
      </c>
      <c r="Y41" s="102" t="s">
        <v>173</v>
      </c>
      <c r="Z41" s="102" t="s">
        <v>173</v>
      </c>
      <c r="AA41" s="102" t="s">
        <v>173</v>
      </c>
      <c r="AB41" s="102" t="s">
        <v>173</v>
      </c>
      <c r="AC41" s="104" t="str">
        <f t="shared" si="30"/>
        <v>Baja</v>
      </c>
      <c r="AD41" s="104">
        <f t="shared" si="31"/>
        <v>1</v>
      </c>
      <c r="AE41" s="105" t="s">
        <v>110</v>
      </c>
      <c r="AF41" s="104">
        <f t="shared" si="32"/>
        <v>2</v>
      </c>
      <c r="AG41" s="105" t="s">
        <v>148</v>
      </c>
      <c r="AH41" s="106">
        <f t="shared" si="33"/>
        <v>3</v>
      </c>
      <c r="AI41" s="105" t="s">
        <v>110</v>
      </c>
      <c r="AJ41" s="104">
        <f t="shared" si="34"/>
        <v>2</v>
      </c>
      <c r="AK41" s="104">
        <f t="shared" si="35"/>
        <v>5</v>
      </c>
      <c r="AL41" s="104" t="str">
        <f t="shared" si="36"/>
        <v>Alta</v>
      </c>
      <c r="AM41" s="104">
        <f t="shared" si="37"/>
        <v>3</v>
      </c>
      <c r="AN41" s="104">
        <f t="shared" si="38"/>
        <v>6</v>
      </c>
      <c r="AO41" s="107" t="str">
        <f t="shared" si="39"/>
        <v>MEDIA</v>
      </c>
    </row>
    <row r="42" spans="1:41" s="42" customFormat="1" ht="50.1" customHeight="1" x14ac:dyDescent="0.25">
      <c r="A42" s="48" t="s">
        <v>160</v>
      </c>
      <c r="B42" s="48" t="s">
        <v>51</v>
      </c>
      <c r="C42" s="49" t="s">
        <v>56</v>
      </c>
      <c r="D42" s="99" t="s">
        <v>248</v>
      </c>
      <c r="E42" s="100" t="s">
        <v>253</v>
      </c>
      <c r="F42" s="100" t="s">
        <v>254</v>
      </c>
      <c r="G42" s="101" t="s">
        <v>107</v>
      </c>
      <c r="H42" s="101"/>
      <c r="I42" s="101"/>
      <c r="J42" s="101" t="s">
        <v>22</v>
      </c>
      <c r="K42" s="101" t="s">
        <v>170</v>
      </c>
      <c r="L42" s="101" t="s">
        <v>255</v>
      </c>
      <c r="M42" s="101" t="s">
        <v>108</v>
      </c>
      <c r="N42" s="102" t="s">
        <v>220</v>
      </c>
      <c r="O42" s="101" t="s">
        <v>118</v>
      </c>
      <c r="P42" s="102" t="s">
        <v>252</v>
      </c>
      <c r="Q42" s="101" t="s">
        <v>256</v>
      </c>
      <c r="R42" s="102" t="s">
        <v>75</v>
      </c>
      <c r="S42" s="103" t="s">
        <v>124</v>
      </c>
      <c r="T42" s="103" t="s">
        <v>124</v>
      </c>
      <c r="U42" s="103" t="s">
        <v>124</v>
      </c>
      <c r="V42" s="101" t="s">
        <v>26</v>
      </c>
      <c r="W42" s="102" t="s">
        <v>173</v>
      </c>
      <c r="X42" s="102" t="s">
        <v>173</v>
      </c>
      <c r="Y42" s="102" t="s">
        <v>173</v>
      </c>
      <c r="Z42" s="102" t="s">
        <v>173</v>
      </c>
      <c r="AA42" s="102" t="s">
        <v>173</v>
      </c>
      <c r="AB42" s="102" t="s">
        <v>173</v>
      </c>
      <c r="AC42" s="104" t="str">
        <f t="shared" si="30"/>
        <v>Baja</v>
      </c>
      <c r="AD42" s="104">
        <f t="shared" si="31"/>
        <v>1</v>
      </c>
      <c r="AE42" s="105" t="s">
        <v>148</v>
      </c>
      <c r="AF42" s="104">
        <f t="shared" si="32"/>
        <v>3</v>
      </c>
      <c r="AG42" s="105" t="s">
        <v>110</v>
      </c>
      <c r="AH42" s="106">
        <f t="shared" si="33"/>
        <v>2</v>
      </c>
      <c r="AI42" s="105" t="s">
        <v>110</v>
      </c>
      <c r="AJ42" s="104">
        <f t="shared" si="34"/>
        <v>2</v>
      </c>
      <c r="AK42" s="104">
        <f t="shared" si="35"/>
        <v>4</v>
      </c>
      <c r="AL42" s="104" t="str">
        <f t="shared" si="36"/>
        <v>Media</v>
      </c>
      <c r="AM42" s="104">
        <f t="shared" si="37"/>
        <v>2</v>
      </c>
      <c r="AN42" s="104">
        <f t="shared" si="38"/>
        <v>6</v>
      </c>
      <c r="AO42" s="107" t="str">
        <f t="shared" si="39"/>
        <v>MEDIA</v>
      </c>
    </row>
    <row r="43" spans="1:41" s="42" customFormat="1" ht="50.1" customHeight="1" x14ac:dyDescent="0.25">
      <c r="A43" s="48" t="s">
        <v>159</v>
      </c>
      <c r="B43" s="48" t="s">
        <v>51</v>
      </c>
      <c r="C43" s="49" t="s">
        <v>55</v>
      </c>
      <c r="D43" s="99" t="s">
        <v>257</v>
      </c>
      <c r="E43" s="100" t="s">
        <v>258</v>
      </c>
      <c r="F43" s="100" t="s">
        <v>259</v>
      </c>
      <c r="G43" s="101" t="s">
        <v>107</v>
      </c>
      <c r="H43" s="101"/>
      <c r="I43" s="101"/>
      <c r="J43" s="101" t="s">
        <v>22</v>
      </c>
      <c r="K43" s="101" t="s">
        <v>170</v>
      </c>
      <c r="L43" s="101" t="s">
        <v>235</v>
      </c>
      <c r="M43" s="101" t="s">
        <v>108</v>
      </c>
      <c r="N43" s="102" t="s">
        <v>220</v>
      </c>
      <c r="O43" s="101" t="s">
        <v>118</v>
      </c>
      <c r="P43" s="102" t="s">
        <v>239</v>
      </c>
      <c r="Q43" s="101" t="s">
        <v>260</v>
      </c>
      <c r="R43" s="102" t="s">
        <v>75</v>
      </c>
      <c r="S43" s="103" t="s">
        <v>109</v>
      </c>
      <c r="T43" s="103" t="s">
        <v>124</v>
      </c>
      <c r="U43" s="103" t="s">
        <v>124</v>
      </c>
      <c r="V43" s="101" t="s">
        <v>25</v>
      </c>
      <c r="W43" s="102" t="s">
        <v>261</v>
      </c>
      <c r="X43" s="102" t="s">
        <v>201</v>
      </c>
      <c r="Y43" s="102" t="s">
        <v>262</v>
      </c>
      <c r="Z43" s="102" t="s">
        <v>141</v>
      </c>
      <c r="AA43" s="108">
        <v>44061</v>
      </c>
      <c r="AB43" s="102" t="s">
        <v>263</v>
      </c>
      <c r="AC43" s="104" t="str">
        <f t="shared" si="30"/>
        <v>Media</v>
      </c>
      <c r="AD43" s="104">
        <f t="shared" si="31"/>
        <v>2</v>
      </c>
      <c r="AE43" s="105" t="s">
        <v>148</v>
      </c>
      <c r="AF43" s="104">
        <f t="shared" si="32"/>
        <v>3</v>
      </c>
      <c r="AG43" s="105" t="s">
        <v>148</v>
      </c>
      <c r="AH43" s="106">
        <f t="shared" si="33"/>
        <v>3</v>
      </c>
      <c r="AI43" s="105" t="s">
        <v>110</v>
      </c>
      <c r="AJ43" s="104">
        <f t="shared" si="34"/>
        <v>2</v>
      </c>
      <c r="AK43" s="104">
        <f t="shared" si="35"/>
        <v>5</v>
      </c>
      <c r="AL43" s="104" t="str">
        <f t="shared" si="36"/>
        <v>Alta</v>
      </c>
      <c r="AM43" s="104">
        <f t="shared" si="37"/>
        <v>3</v>
      </c>
      <c r="AN43" s="104">
        <f t="shared" si="38"/>
        <v>8</v>
      </c>
      <c r="AO43" s="107" t="str">
        <f t="shared" si="39"/>
        <v>ALTA</v>
      </c>
    </row>
    <row r="44" spans="1:41" s="42" customFormat="1" ht="50.1" customHeight="1" x14ac:dyDescent="0.25">
      <c r="A44" s="109" t="s">
        <v>324</v>
      </c>
      <c r="B44" s="110"/>
      <c r="C44" s="110"/>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1"/>
      <c r="AC44" s="104"/>
      <c r="AD44" s="104"/>
      <c r="AE44" s="105"/>
      <c r="AF44" s="104"/>
      <c r="AG44" s="105"/>
      <c r="AH44" s="106"/>
      <c r="AI44" s="105"/>
      <c r="AJ44" s="104"/>
      <c r="AK44" s="104"/>
      <c r="AL44" s="104"/>
      <c r="AM44" s="104"/>
      <c r="AN44" s="104"/>
      <c r="AO44" s="107"/>
    </row>
    <row r="45" spans="1:41" s="42" customFormat="1" ht="50.1" customHeight="1" x14ac:dyDescent="0.25">
      <c r="A45" s="48" t="s">
        <v>265</v>
      </c>
      <c r="B45" s="48" t="s">
        <v>53</v>
      </c>
      <c r="C45" s="49" t="s">
        <v>63</v>
      </c>
      <c r="D45" s="99" t="s">
        <v>266</v>
      </c>
      <c r="E45" s="100" t="s">
        <v>267</v>
      </c>
      <c r="F45" s="99" t="s">
        <v>268</v>
      </c>
      <c r="G45" s="101" t="s">
        <v>107</v>
      </c>
      <c r="H45" s="101" t="s">
        <v>22</v>
      </c>
      <c r="I45" s="101" t="s">
        <v>22</v>
      </c>
      <c r="J45" s="101" t="s">
        <v>22</v>
      </c>
      <c r="K45" s="101" t="s">
        <v>269</v>
      </c>
      <c r="L45" s="101" t="s">
        <v>270</v>
      </c>
      <c r="M45" s="101" t="s">
        <v>108</v>
      </c>
      <c r="N45" s="102" t="s">
        <v>213</v>
      </c>
      <c r="O45" s="101" t="s">
        <v>118</v>
      </c>
      <c r="P45" s="102" t="s">
        <v>271</v>
      </c>
      <c r="Q45" s="101" t="s">
        <v>272</v>
      </c>
      <c r="R45" s="102" t="s">
        <v>76</v>
      </c>
      <c r="S45" s="103" t="s">
        <v>109</v>
      </c>
      <c r="T45" s="103" t="s">
        <v>124</v>
      </c>
      <c r="U45" s="103" t="s">
        <v>109</v>
      </c>
      <c r="V45" s="101" t="s">
        <v>24</v>
      </c>
      <c r="W45" s="102" t="s">
        <v>273</v>
      </c>
      <c r="X45" s="102" t="s">
        <v>273</v>
      </c>
      <c r="Y45" s="102" t="s">
        <v>274</v>
      </c>
      <c r="Z45" s="102" t="s">
        <v>141</v>
      </c>
      <c r="AA45" s="108">
        <v>44026</v>
      </c>
      <c r="AB45" s="102" t="s">
        <v>263</v>
      </c>
      <c r="AC45" s="104" t="str">
        <f>IF(V45="Información Pública Reservada","Alta",IF(V45="Información Pública Clasificada","Media",IF(V45="Información Pública","Baja")))</f>
        <v>Alta</v>
      </c>
      <c r="AD45" s="104">
        <f>IF(AC45="Baja",1,IF(AC45="Media",2,IF(AC45="Alta",3,"")))</f>
        <v>3</v>
      </c>
      <c r="AE45" s="105" t="s">
        <v>148</v>
      </c>
      <c r="AF45" s="104">
        <f>IF(AE45="Baja",1,IF(AE45="Media",2,IF(AE45="Alta",3,"")))</f>
        <v>3</v>
      </c>
      <c r="AG45" s="105" t="s">
        <v>148</v>
      </c>
      <c r="AH45" s="106">
        <f>IF(AG45="Baja",1,IF(AG45="Media",2,IF(AG45="Alta",3,IF(AG45="No Clasificada",0,""))))</f>
        <v>3</v>
      </c>
      <c r="AI45" s="105" t="s">
        <v>110</v>
      </c>
      <c r="AJ45" s="104">
        <f>IF(AI45="Baja",1,IF(AI45="Media",2,IF(AI45="Alta",3,IF(AI45="No Clasificada",0,""))))</f>
        <v>2</v>
      </c>
      <c r="AK45" s="104">
        <f>IFERROR(SUM(AH45+AJ45)," ")</f>
        <v>5</v>
      </c>
      <c r="AL45" s="104" t="str">
        <f>IF(AK45=3,"Baja",IF(AK45=2,"Baja",IF(AK45=1,"Baja",IF(AK45=4,"Media",IF(AK45&gt;=5,"Alta")))))</f>
        <v>Alta</v>
      </c>
      <c r="AM45" s="104">
        <f>IF(AL45="Baja",1,IF(AL45="Media",2,IF(AL45="Alta",3,"0")))</f>
        <v>3</v>
      </c>
      <c r="AN45" s="104">
        <f>IFERROR(SUM(+AD45+AF45+AM45),"")</f>
        <v>9</v>
      </c>
      <c r="AO45" s="107" t="str">
        <f>IF(AND(AC45="ALTA"),"ALTA",IF(AND(AE45="ALTA",AL45="ALTA"),"ALTA",IF(AND(AC45="MEDIA",AE45="ALTA",AL45="MEDIA"),"MEDIA",IF(AND(AC45="MEDIA",AE45="MEDIA",AL45="ALTA"),"MEDIA",IF(AND(AC45="MEDIA",AE45="MEDIA",AL45="BAJA"),"MEDIA",IF(AND(AC45="MEDIA",AE45="MEDIA",AL45="MEDIA"),"MEDIA",IF(AND(AC45="MEDIA",AE45="BAJA",AL45="MEDIA"),"MEDIA",IF(AND(AC45="BAJA",AE45="MEDIA",AL45="MEDIA"),"MEDIA",IF(AND(AC45="BAJA",AE45="BAJA",AL45="MEDIA"),"MEDIA",IF(AND(AC45="BAJA",AE45="MEDIA",AL45="BAJA"),"MEDIA",IF(AND(AC45="MEDIA",AE45="BAJA",AL45="BAJA"),"MEDIA",IF(AND(AC45="BAJA",AE45="ALTA",AL45="BAJA"),"MEDIA",IF(AND(AC45="BAJA",AE45="BAJA",AL45="ALTA"),"MEDIA",IF(AND(AC45="MEDIA",AE45="ALTA",AL45="BAJA"),"MEDIA",IF(AND(AC45="MEDIA",AE45="BAJA",AL45="ALTA"),"MEDIA",IF(AND(AC45="BAJA",AE45="ALTA",AL45="MEDIA"),"MEDIA",IF(AND(AC45="BAJA",AE45="MEDIA",AL45="ALTA"),"MEDIA",IF(AND(AC45="BAJA",AE45="BAJA",AL45="BAJA"),"BAJA","Por Clasificar"))))))))))))))))))</f>
        <v>ALTA</v>
      </c>
    </row>
    <row r="46" spans="1:41" s="42" customFormat="1" ht="50.1" customHeight="1" x14ac:dyDescent="0.25">
      <c r="A46" s="48" t="s">
        <v>275</v>
      </c>
      <c r="B46" s="48" t="s">
        <v>53</v>
      </c>
      <c r="C46" s="49" t="s">
        <v>63</v>
      </c>
      <c r="D46" s="99" t="s">
        <v>240</v>
      </c>
      <c r="E46" s="100" t="s">
        <v>276</v>
      </c>
      <c r="F46" s="99" t="s">
        <v>277</v>
      </c>
      <c r="G46" s="101" t="s">
        <v>107</v>
      </c>
      <c r="H46" s="101" t="s">
        <v>22</v>
      </c>
      <c r="I46" s="101" t="s">
        <v>22</v>
      </c>
      <c r="J46" s="101" t="s">
        <v>22</v>
      </c>
      <c r="K46" s="101" t="s">
        <v>269</v>
      </c>
      <c r="L46" s="101" t="s">
        <v>278</v>
      </c>
      <c r="M46" s="101" t="s">
        <v>108</v>
      </c>
      <c r="N46" s="102" t="s">
        <v>220</v>
      </c>
      <c r="O46" s="101" t="s">
        <v>118</v>
      </c>
      <c r="P46" s="102" t="s">
        <v>279</v>
      </c>
      <c r="Q46" s="101" t="s">
        <v>272</v>
      </c>
      <c r="R46" s="102" t="s">
        <v>75</v>
      </c>
      <c r="S46" s="103" t="s">
        <v>109</v>
      </c>
      <c r="T46" s="103" t="s">
        <v>124</v>
      </c>
      <c r="U46" s="103" t="s">
        <v>124</v>
      </c>
      <c r="V46" s="101" t="s">
        <v>26</v>
      </c>
      <c r="W46" s="102" t="s">
        <v>173</v>
      </c>
      <c r="X46" s="102" t="s">
        <v>173</v>
      </c>
      <c r="Y46" s="102" t="s">
        <v>173</v>
      </c>
      <c r="Z46" s="102" t="s">
        <v>173</v>
      </c>
      <c r="AA46" s="102" t="s">
        <v>173</v>
      </c>
      <c r="AB46" s="102" t="s">
        <v>173</v>
      </c>
      <c r="AC46" s="104" t="str">
        <f t="shared" ref="AC46:AC54" si="40">IF(V46="Información Pública Reservada","Alta",IF(V46="Información Pública Clasificada","Media",IF(V46="Información Pública","Baja")))</f>
        <v>Baja</v>
      </c>
      <c r="AD46" s="104">
        <f t="shared" ref="AD46:AD54" si="41">IF(AC46="Baja",1,IF(AC46="Media",2,IF(AC46="Alta",3,"")))</f>
        <v>1</v>
      </c>
      <c r="AE46" s="105" t="s">
        <v>110</v>
      </c>
      <c r="AF46" s="104">
        <f t="shared" ref="AF46:AF54" si="42">IF(AE46="Baja",1,IF(AE46="Media",2,IF(AE46="Alta",3,"")))</f>
        <v>2</v>
      </c>
      <c r="AG46" s="105" t="s">
        <v>148</v>
      </c>
      <c r="AH46" s="106">
        <f t="shared" ref="AH46:AH54" si="43">IF(AG46="Baja",1,IF(AG46="Media",2,IF(AG46="Alta",3,IF(AG46="No Clasificada",0,""))))</f>
        <v>3</v>
      </c>
      <c r="AI46" s="105" t="s">
        <v>110</v>
      </c>
      <c r="AJ46" s="104">
        <f t="shared" ref="AJ46:AJ54" si="44">IF(AI46="Baja",1,IF(AI46="Media",2,IF(AI46="Alta",3,IF(AI46="No Clasificada",0,""))))</f>
        <v>2</v>
      </c>
      <c r="AK46" s="104">
        <f t="shared" ref="AK46:AK54" si="45">IFERROR(SUM(AH46+AJ46)," ")</f>
        <v>5</v>
      </c>
      <c r="AL46" s="104" t="str">
        <f t="shared" ref="AL46:AL54" si="46">IF(AK46=3,"Baja",IF(AK46=2,"Baja",IF(AK46=1,"Baja",IF(AK46=4,"Media",IF(AK46&gt;=5,"Alta")))))</f>
        <v>Alta</v>
      </c>
      <c r="AM46" s="104">
        <f t="shared" ref="AM46:AM54" si="47">IF(AL46="Baja",1,IF(AL46="Media",2,IF(AL46="Alta",3,"0")))</f>
        <v>3</v>
      </c>
      <c r="AN46" s="104">
        <f t="shared" ref="AN46:AN54" si="48">IFERROR(SUM(+AD46+AF46+AM46),"")</f>
        <v>6</v>
      </c>
      <c r="AO46" s="107" t="str">
        <f t="shared" ref="AO46:AO54" si="49">IF(AND(AC46="ALTA"),"ALTA",IF(AND(AE46="ALTA",AL46="ALTA"),"ALTA",IF(AND(AC46="MEDIA",AE46="ALTA",AL46="MEDIA"),"MEDIA",IF(AND(AC46="MEDIA",AE46="MEDIA",AL46="ALTA"),"MEDIA",IF(AND(AC46="MEDIA",AE46="MEDIA",AL46="BAJA"),"MEDIA",IF(AND(AC46="MEDIA",AE46="MEDIA",AL46="MEDIA"),"MEDIA",IF(AND(AC46="MEDIA",AE46="BAJA",AL46="MEDIA"),"MEDIA",IF(AND(AC46="BAJA",AE46="MEDIA",AL46="MEDIA"),"MEDIA",IF(AND(AC46="BAJA",AE46="BAJA",AL46="MEDIA"),"MEDIA",IF(AND(AC46="BAJA",AE46="MEDIA",AL46="BAJA"),"MEDIA",IF(AND(AC46="MEDIA",AE46="BAJA",AL46="BAJA"),"MEDIA",IF(AND(AC46="BAJA",AE46="ALTA",AL46="BAJA"),"MEDIA",IF(AND(AC46="BAJA",AE46="BAJA",AL46="ALTA"),"MEDIA",IF(AND(AC46="MEDIA",AE46="ALTA",AL46="BAJA"),"MEDIA",IF(AND(AC46="MEDIA",AE46="BAJA",AL46="ALTA"),"MEDIA",IF(AND(AC46="BAJA",AE46="ALTA",AL46="MEDIA"),"MEDIA",IF(AND(AC46="BAJA",AE46="MEDIA",AL46="ALTA"),"MEDIA",IF(AND(AC46="BAJA",AE46="BAJA",AL46="BAJA"),"BAJA","Por Clasificar"))))))))))))))))))</f>
        <v>MEDIA</v>
      </c>
    </row>
    <row r="47" spans="1:41" s="42" customFormat="1" ht="50.1" customHeight="1" x14ac:dyDescent="0.25">
      <c r="A47" s="48" t="s">
        <v>280</v>
      </c>
      <c r="B47" s="48" t="s">
        <v>53</v>
      </c>
      <c r="C47" s="49" t="s">
        <v>63</v>
      </c>
      <c r="D47" s="99" t="s">
        <v>266</v>
      </c>
      <c r="E47" s="100" t="s">
        <v>281</v>
      </c>
      <c r="F47" s="99" t="s">
        <v>282</v>
      </c>
      <c r="G47" s="101" t="s">
        <v>107</v>
      </c>
      <c r="H47" s="101" t="s">
        <v>22</v>
      </c>
      <c r="I47" s="101"/>
      <c r="J47" s="101"/>
      <c r="K47" s="101" t="s">
        <v>283</v>
      </c>
      <c r="L47" s="101" t="s">
        <v>125</v>
      </c>
      <c r="M47" s="101" t="s">
        <v>108</v>
      </c>
      <c r="N47" s="102" t="s">
        <v>213</v>
      </c>
      <c r="O47" s="101" t="s">
        <v>39</v>
      </c>
      <c r="P47" s="102" t="s">
        <v>284</v>
      </c>
      <c r="Q47" s="101" t="s">
        <v>125</v>
      </c>
      <c r="R47" s="102" t="s">
        <v>76</v>
      </c>
      <c r="S47" s="103" t="s">
        <v>124</v>
      </c>
      <c r="T47" s="103" t="s">
        <v>124</v>
      </c>
      <c r="U47" s="103" t="s">
        <v>124</v>
      </c>
      <c r="V47" s="101" t="s">
        <v>26</v>
      </c>
      <c r="W47" s="102" t="s">
        <v>173</v>
      </c>
      <c r="X47" s="102" t="s">
        <v>173</v>
      </c>
      <c r="Y47" s="102" t="s">
        <v>173</v>
      </c>
      <c r="Z47" s="102" t="s">
        <v>173</v>
      </c>
      <c r="AA47" s="102" t="s">
        <v>173</v>
      </c>
      <c r="AB47" s="102" t="s">
        <v>173</v>
      </c>
      <c r="AC47" s="104" t="str">
        <f t="shared" si="40"/>
        <v>Baja</v>
      </c>
      <c r="AD47" s="104">
        <f t="shared" si="41"/>
        <v>1</v>
      </c>
      <c r="AE47" s="105" t="s">
        <v>126</v>
      </c>
      <c r="AF47" s="104">
        <f t="shared" si="42"/>
        <v>1</v>
      </c>
      <c r="AG47" s="105" t="s">
        <v>126</v>
      </c>
      <c r="AH47" s="106">
        <f t="shared" si="43"/>
        <v>1</v>
      </c>
      <c r="AI47" s="105" t="s">
        <v>126</v>
      </c>
      <c r="AJ47" s="104">
        <f t="shared" si="44"/>
        <v>1</v>
      </c>
      <c r="AK47" s="104">
        <f t="shared" si="45"/>
        <v>2</v>
      </c>
      <c r="AL47" s="104" t="str">
        <f t="shared" si="46"/>
        <v>Baja</v>
      </c>
      <c r="AM47" s="104">
        <f t="shared" si="47"/>
        <v>1</v>
      </c>
      <c r="AN47" s="104">
        <f t="shared" si="48"/>
        <v>3</v>
      </c>
      <c r="AO47" s="107" t="str">
        <f t="shared" si="49"/>
        <v>BAJA</v>
      </c>
    </row>
    <row r="48" spans="1:41" s="42" customFormat="1" ht="50.1" customHeight="1" x14ac:dyDescent="0.25">
      <c r="A48" s="48" t="s">
        <v>285</v>
      </c>
      <c r="B48" s="48" t="s">
        <v>53</v>
      </c>
      <c r="C48" s="49" t="s">
        <v>62</v>
      </c>
      <c r="D48" s="99" t="s">
        <v>286</v>
      </c>
      <c r="E48" s="100" t="s">
        <v>287</v>
      </c>
      <c r="F48" s="99" t="s">
        <v>288</v>
      </c>
      <c r="G48" s="101" t="s">
        <v>107</v>
      </c>
      <c r="H48" s="101" t="s">
        <v>22</v>
      </c>
      <c r="I48" s="101" t="s">
        <v>22</v>
      </c>
      <c r="J48" s="101" t="s">
        <v>22</v>
      </c>
      <c r="K48" s="101" t="s">
        <v>269</v>
      </c>
      <c r="L48" s="101" t="s">
        <v>224</v>
      </c>
      <c r="M48" s="101" t="s">
        <v>289</v>
      </c>
      <c r="N48" s="102" t="s">
        <v>213</v>
      </c>
      <c r="O48" s="101" t="s">
        <v>118</v>
      </c>
      <c r="P48" s="102" t="s">
        <v>290</v>
      </c>
      <c r="Q48" s="101" t="s">
        <v>125</v>
      </c>
      <c r="R48" s="102" t="s">
        <v>76</v>
      </c>
      <c r="S48" s="103" t="s">
        <v>109</v>
      </c>
      <c r="T48" s="103" t="s">
        <v>109</v>
      </c>
      <c r="U48" s="103" t="s">
        <v>124</v>
      </c>
      <c r="V48" s="101" t="s">
        <v>24</v>
      </c>
      <c r="W48" s="102" t="s">
        <v>273</v>
      </c>
      <c r="X48" s="102" t="s">
        <v>273</v>
      </c>
      <c r="Y48" s="102" t="s">
        <v>291</v>
      </c>
      <c r="Z48" s="102" t="s">
        <v>139</v>
      </c>
      <c r="AA48" s="108">
        <v>44026</v>
      </c>
      <c r="AB48" s="102" t="s">
        <v>155</v>
      </c>
      <c r="AC48" s="104" t="str">
        <f t="shared" si="40"/>
        <v>Alta</v>
      </c>
      <c r="AD48" s="104">
        <f t="shared" si="41"/>
        <v>3</v>
      </c>
      <c r="AE48" s="105" t="s">
        <v>110</v>
      </c>
      <c r="AF48" s="104">
        <f t="shared" si="42"/>
        <v>2</v>
      </c>
      <c r="AG48" s="105" t="s">
        <v>126</v>
      </c>
      <c r="AH48" s="106">
        <f t="shared" si="43"/>
        <v>1</v>
      </c>
      <c r="AI48" s="105" t="s">
        <v>126</v>
      </c>
      <c r="AJ48" s="104">
        <f t="shared" si="44"/>
        <v>1</v>
      </c>
      <c r="AK48" s="104">
        <f t="shared" si="45"/>
        <v>2</v>
      </c>
      <c r="AL48" s="104" t="str">
        <f t="shared" si="46"/>
        <v>Baja</v>
      </c>
      <c r="AM48" s="104">
        <f t="shared" si="47"/>
        <v>1</v>
      </c>
      <c r="AN48" s="104">
        <f t="shared" si="48"/>
        <v>6</v>
      </c>
      <c r="AO48" s="107" t="str">
        <f t="shared" si="49"/>
        <v>ALTA</v>
      </c>
    </row>
    <row r="49" spans="1:41" s="42" customFormat="1" ht="50.1" customHeight="1" x14ac:dyDescent="0.25">
      <c r="A49" s="48" t="s">
        <v>292</v>
      </c>
      <c r="B49" s="48" t="s">
        <v>53</v>
      </c>
      <c r="C49" s="49" t="s">
        <v>62</v>
      </c>
      <c r="D49" s="99" t="s">
        <v>216</v>
      </c>
      <c r="E49" s="100" t="s">
        <v>293</v>
      </c>
      <c r="F49" s="99" t="s">
        <v>294</v>
      </c>
      <c r="G49" s="101" t="s">
        <v>107</v>
      </c>
      <c r="H49" s="101" t="s">
        <v>22</v>
      </c>
      <c r="I49" s="101"/>
      <c r="J49" s="101" t="s">
        <v>22</v>
      </c>
      <c r="K49" s="101" t="s">
        <v>269</v>
      </c>
      <c r="L49" s="101" t="s">
        <v>224</v>
      </c>
      <c r="M49" s="101" t="s">
        <v>108</v>
      </c>
      <c r="N49" s="102" t="s">
        <v>213</v>
      </c>
      <c r="O49" s="101" t="s">
        <v>118</v>
      </c>
      <c r="P49" s="102" t="s">
        <v>295</v>
      </c>
      <c r="Q49" s="101" t="s">
        <v>125</v>
      </c>
      <c r="R49" s="102" t="s">
        <v>76</v>
      </c>
      <c r="S49" s="103" t="s">
        <v>109</v>
      </c>
      <c r="T49" s="103" t="s">
        <v>124</v>
      </c>
      <c r="U49" s="103" t="s">
        <v>124</v>
      </c>
      <c r="V49" s="101" t="s">
        <v>25</v>
      </c>
      <c r="W49" s="102" t="s">
        <v>273</v>
      </c>
      <c r="X49" s="102" t="s">
        <v>273</v>
      </c>
      <c r="Y49" s="102" t="s">
        <v>296</v>
      </c>
      <c r="Z49" s="102" t="s">
        <v>141</v>
      </c>
      <c r="AA49" s="108">
        <v>44026</v>
      </c>
      <c r="AB49" s="102" t="s">
        <v>263</v>
      </c>
      <c r="AC49" s="104" t="str">
        <f t="shared" si="40"/>
        <v>Media</v>
      </c>
      <c r="AD49" s="104">
        <f t="shared" si="41"/>
        <v>2</v>
      </c>
      <c r="AE49" s="105" t="s">
        <v>110</v>
      </c>
      <c r="AF49" s="104">
        <f t="shared" si="42"/>
        <v>2</v>
      </c>
      <c r="AG49" s="105" t="s">
        <v>126</v>
      </c>
      <c r="AH49" s="106">
        <f t="shared" si="43"/>
        <v>1</v>
      </c>
      <c r="AI49" s="105" t="s">
        <v>126</v>
      </c>
      <c r="AJ49" s="104">
        <f t="shared" si="44"/>
        <v>1</v>
      </c>
      <c r="AK49" s="104">
        <f t="shared" si="45"/>
        <v>2</v>
      </c>
      <c r="AL49" s="104" t="str">
        <f t="shared" si="46"/>
        <v>Baja</v>
      </c>
      <c r="AM49" s="104">
        <f t="shared" si="47"/>
        <v>1</v>
      </c>
      <c r="AN49" s="104">
        <f t="shared" si="48"/>
        <v>5</v>
      </c>
      <c r="AO49" s="107" t="str">
        <f t="shared" si="49"/>
        <v>MEDIA</v>
      </c>
    </row>
    <row r="50" spans="1:41" s="42" customFormat="1" ht="50.1" customHeight="1" x14ac:dyDescent="0.25">
      <c r="A50" s="48" t="s">
        <v>297</v>
      </c>
      <c r="B50" s="48" t="s">
        <v>53</v>
      </c>
      <c r="C50" s="49" t="s">
        <v>62</v>
      </c>
      <c r="D50" s="99" t="s">
        <v>298</v>
      </c>
      <c r="E50" s="100" t="s">
        <v>299</v>
      </c>
      <c r="F50" s="99" t="s">
        <v>300</v>
      </c>
      <c r="G50" s="101" t="s">
        <v>107</v>
      </c>
      <c r="H50" s="101" t="s">
        <v>22</v>
      </c>
      <c r="I50" s="101"/>
      <c r="J50" s="101" t="s">
        <v>22</v>
      </c>
      <c r="K50" s="101" t="s">
        <v>269</v>
      </c>
      <c r="L50" s="101" t="s">
        <v>224</v>
      </c>
      <c r="M50" s="101" t="s">
        <v>108</v>
      </c>
      <c r="N50" s="102" t="s">
        <v>213</v>
      </c>
      <c r="O50" s="101" t="s">
        <v>118</v>
      </c>
      <c r="P50" s="102" t="s">
        <v>295</v>
      </c>
      <c r="Q50" s="101" t="s">
        <v>125</v>
      </c>
      <c r="R50" s="102" t="s">
        <v>76</v>
      </c>
      <c r="S50" s="103" t="s">
        <v>109</v>
      </c>
      <c r="T50" s="103" t="s">
        <v>109</v>
      </c>
      <c r="U50" s="103" t="s">
        <v>124</v>
      </c>
      <c r="V50" s="101" t="s">
        <v>25</v>
      </c>
      <c r="W50" s="102" t="s">
        <v>273</v>
      </c>
      <c r="X50" s="102" t="s">
        <v>273</v>
      </c>
      <c r="Y50" s="102" t="s">
        <v>301</v>
      </c>
      <c r="Z50" s="102" t="s">
        <v>141</v>
      </c>
      <c r="AA50" s="108">
        <v>44026</v>
      </c>
      <c r="AB50" s="102" t="s">
        <v>263</v>
      </c>
      <c r="AC50" s="104" t="str">
        <f t="shared" si="40"/>
        <v>Media</v>
      </c>
      <c r="AD50" s="104">
        <f t="shared" si="41"/>
        <v>2</v>
      </c>
      <c r="AE50" s="105" t="s">
        <v>110</v>
      </c>
      <c r="AF50" s="104">
        <f t="shared" si="42"/>
        <v>2</v>
      </c>
      <c r="AG50" s="105" t="s">
        <v>126</v>
      </c>
      <c r="AH50" s="106">
        <f t="shared" si="43"/>
        <v>1</v>
      </c>
      <c r="AI50" s="105" t="s">
        <v>126</v>
      </c>
      <c r="AJ50" s="104">
        <f t="shared" si="44"/>
        <v>1</v>
      </c>
      <c r="AK50" s="104">
        <f t="shared" si="45"/>
        <v>2</v>
      </c>
      <c r="AL50" s="104" t="str">
        <f t="shared" si="46"/>
        <v>Baja</v>
      </c>
      <c r="AM50" s="104">
        <f t="shared" si="47"/>
        <v>1</v>
      </c>
      <c r="AN50" s="104">
        <f t="shared" si="48"/>
        <v>5</v>
      </c>
      <c r="AO50" s="107" t="str">
        <f t="shared" si="49"/>
        <v>MEDIA</v>
      </c>
    </row>
    <row r="51" spans="1:41" s="42" customFormat="1" ht="50.1" customHeight="1" x14ac:dyDescent="0.25">
      <c r="A51" s="48" t="s">
        <v>302</v>
      </c>
      <c r="B51" s="48" t="s">
        <v>53</v>
      </c>
      <c r="C51" s="49" t="s">
        <v>62</v>
      </c>
      <c r="D51" s="99" t="s">
        <v>303</v>
      </c>
      <c r="E51" s="100" t="s">
        <v>304</v>
      </c>
      <c r="F51" s="99" t="s">
        <v>305</v>
      </c>
      <c r="G51" s="101" t="s">
        <v>107</v>
      </c>
      <c r="H51" s="101" t="s">
        <v>22</v>
      </c>
      <c r="I51" s="101" t="s">
        <v>22</v>
      </c>
      <c r="J51" s="101" t="s">
        <v>22</v>
      </c>
      <c r="K51" s="101" t="s">
        <v>269</v>
      </c>
      <c r="L51" s="101" t="s">
        <v>306</v>
      </c>
      <c r="M51" s="101" t="s">
        <v>108</v>
      </c>
      <c r="N51" s="102" t="s">
        <v>213</v>
      </c>
      <c r="O51" s="101" t="s">
        <v>118</v>
      </c>
      <c r="P51" s="102" t="s">
        <v>307</v>
      </c>
      <c r="Q51" s="101" t="s">
        <v>125</v>
      </c>
      <c r="R51" s="102" t="s">
        <v>76</v>
      </c>
      <c r="S51" s="103" t="s">
        <v>109</v>
      </c>
      <c r="T51" s="103" t="s">
        <v>109</v>
      </c>
      <c r="U51" s="103" t="s">
        <v>124</v>
      </c>
      <c r="V51" s="101" t="s">
        <v>25</v>
      </c>
      <c r="W51" s="102" t="s">
        <v>273</v>
      </c>
      <c r="X51" s="102" t="s">
        <v>273</v>
      </c>
      <c r="Y51" s="102" t="s">
        <v>308</v>
      </c>
      <c r="Z51" s="102" t="s">
        <v>141</v>
      </c>
      <c r="AA51" s="108">
        <v>44026</v>
      </c>
      <c r="AB51" s="102" t="s">
        <v>263</v>
      </c>
      <c r="AC51" s="104" t="str">
        <f t="shared" si="40"/>
        <v>Media</v>
      </c>
      <c r="AD51" s="104">
        <f t="shared" si="41"/>
        <v>2</v>
      </c>
      <c r="AE51" s="105" t="s">
        <v>126</v>
      </c>
      <c r="AF51" s="104">
        <f t="shared" si="42"/>
        <v>1</v>
      </c>
      <c r="AG51" s="105" t="s">
        <v>126</v>
      </c>
      <c r="AH51" s="106">
        <f t="shared" si="43"/>
        <v>1</v>
      </c>
      <c r="AI51" s="105" t="s">
        <v>126</v>
      </c>
      <c r="AJ51" s="104">
        <f t="shared" si="44"/>
        <v>1</v>
      </c>
      <c r="AK51" s="104">
        <f t="shared" si="45"/>
        <v>2</v>
      </c>
      <c r="AL51" s="104" t="str">
        <f t="shared" si="46"/>
        <v>Baja</v>
      </c>
      <c r="AM51" s="104">
        <f t="shared" si="47"/>
        <v>1</v>
      </c>
      <c r="AN51" s="104">
        <f t="shared" si="48"/>
        <v>4</v>
      </c>
      <c r="AO51" s="107" t="str">
        <f t="shared" si="49"/>
        <v>MEDIA</v>
      </c>
    </row>
    <row r="52" spans="1:41" s="42" customFormat="1" ht="50.1" customHeight="1" x14ac:dyDescent="0.25">
      <c r="A52" s="48" t="s">
        <v>309</v>
      </c>
      <c r="B52" s="48" t="s">
        <v>53</v>
      </c>
      <c r="C52" s="49" t="s">
        <v>62</v>
      </c>
      <c r="D52" s="99" t="s">
        <v>310</v>
      </c>
      <c r="E52" s="100" t="s">
        <v>311</v>
      </c>
      <c r="F52" s="99" t="s">
        <v>312</v>
      </c>
      <c r="G52" s="101" t="s">
        <v>107</v>
      </c>
      <c r="H52" s="101" t="s">
        <v>22</v>
      </c>
      <c r="I52" s="101"/>
      <c r="J52" s="101" t="s">
        <v>22</v>
      </c>
      <c r="K52" s="101" t="s">
        <v>269</v>
      </c>
      <c r="L52" s="101" t="s">
        <v>224</v>
      </c>
      <c r="M52" s="101" t="s">
        <v>108</v>
      </c>
      <c r="N52" s="102" t="s">
        <v>213</v>
      </c>
      <c r="O52" s="101" t="s">
        <v>118</v>
      </c>
      <c r="P52" s="102" t="s">
        <v>295</v>
      </c>
      <c r="Q52" s="101" t="s">
        <v>125</v>
      </c>
      <c r="R52" s="102" t="s">
        <v>76</v>
      </c>
      <c r="S52" s="103" t="s">
        <v>109</v>
      </c>
      <c r="T52" s="103" t="s">
        <v>109</v>
      </c>
      <c r="U52" s="103" t="s">
        <v>124</v>
      </c>
      <c r="V52" s="101" t="s">
        <v>25</v>
      </c>
      <c r="W52" s="102" t="s">
        <v>273</v>
      </c>
      <c r="X52" s="102" t="s">
        <v>273</v>
      </c>
      <c r="Y52" s="102" t="s">
        <v>313</v>
      </c>
      <c r="Z52" s="102" t="s">
        <v>141</v>
      </c>
      <c r="AA52" s="108">
        <v>44026</v>
      </c>
      <c r="AB52" s="102" t="s">
        <v>263</v>
      </c>
      <c r="AC52" s="104" t="str">
        <f t="shared" si="40"/>
        <v>Media</v>
      </c>
      <c r="AD52" s="104">
        <f t="shared" si="41"/>
        <v>2</v>
      </c>
      <c r="AE52" s="105" t="s">
        <v>110</v>
      </c>
      <c r="AF52" s="104">
        <f t="shared" si="42"/>
        <v>2</v>
      </c>
      <c r="AG52" s="105" t="s">
        <v>126</v>
      </c>
      <c r="AH52" s="106">
        <f t="shared" si="43"/>
        <v>1</v>
      </c>
      <c r="AI52" s="105" t="s">
        <v>126</v>
      </c>
      <c r="AJ52" s="104">
        <f t="shared" si="44"/>
        <v>1</v>
      </c>
      <c r="AK52" s="104">
        <f t="shared" si="45"/>
        <v>2</v>
      </c>
      <c r="AL52" s="104" t="str">
        <f t="shared" si="46"/>
        <v>Baja</v>
      </c>
      <c r="AM52" s="104">
        <f t="shared" si="47"/>
        <v>1</v>
      </c>
      <c r="AN52" s="104">
        <f t="shared" si="48"/>
        <v>5</v>
      </c>
      <c r="AO52" s="107" t="str">
        <f t="shared" si="49"/>
        <v>MEDIA</v>
      </c>
    </row>
    <row r="53" spans="1:41" s="42" customFormat="1" ht="50.1" customHeight="1" x14ac:dyDescent="0.25">
      <c r="A53" s="48" t="s">
        <v>314</v>
      </c>
      <c r="B53" s="48" t="s">
        <v>53</v>
      </c>
      <c r="C53" s="49" t="s">
        <v>62</v>
      </c>
      <c r="D53" s="99" t="s">
        <v>315</v>
      </c>
      <c r="E53" s="100" t="s">
        <v>316</v>
      </c>
      <c r="F53" s="99" t="s">
        <v>317</v>
      </c>
      <c r="G53" s="101" t="s">
        <v>107</v>
      </c>
      <c r="H53" s="101" t="s">
        <v>22</v>
      </c>
      <c r="I53" s="101" t="s">
        <v>22</v>
      </c>
      <c r="J53" s="101" t="s">
        <v>22</v>
      </c>
      <c r="K53" s="101" t="s">
        <v>269</v>
      </c>
      <c r="L53" s="101" t="s">
        <v>318</v>
      </c>
      <c r="M53" s="101" t="s">
        <v>108</v>
      </c>
      <c r="N53" s="102" t="s">
        <v>213</v>
      </c>
      <c r="O53" s="101" t="s">
        <v>118</v>
      </c>
      <c r="P53" s="102" t="s">
        <v>319</v>
      </c>
      <c r="Q53" s="101" t="s">
        <v>125</v>
      </c>
      <c r="R53" s="102" t="s">
        <v>76</v>
      </c>
      <c r="S53" s="103" t="s">
        <v>109</v>
      </c>
      <c r="T53" s="103" t="s">
        <v>124</v>
      </c>
      <c r="U53" s="103" t="s">
        <v>124</v>
      </c>
      <c r="V53" s="101" t="s">
        <v>26</v>
      </c>
      <c r="W53" s="102" t="s">
        <v>173</v>
      </c>
      <c r="X53" s="102" t="s">
        <v>173</v>
      </c>
      <c r="Y53" s="102" t="s">
        <v>173</v>
      </c>
      <c r="Z53" s="102" t="s">
        <v>173</v>
      </c>
      <c r="AA53" s="102" t="s">
        <v>173</v>
      </c>
      <c r="AB53" s="102" t="s">
        <v>173</v>
      </c>
      <c r="AC53" s="104" t="str">
        <f t="shared" si="40"/>
        <v>Baja</v>
      </c>
      <c r="AD53" s="104">
        <f t="shared" si="41"/>
        <v>1</v>
      </c>
      <c r="AE53" s="105" t="s">
        <v>126</v>
      </c>
      <c r="AF53" s="104">
        <f t="shared" si="42"/>
        <v>1</v>
      </c>
      <c r="AG53" s="105" t="s">
        <v>126</v>
      </c>
      <c r="AH53" s="106">
        <f t="shared" si="43"/>
        <v>1</v>
      </c>
      <c r="AI53" s="105" t="s">
        <v>126</v>
      </c>
      <c r="AJ53" s="104">
        <f t="shared" si="44"/>
        <v>1</v>
      </c>
      <c r="AK53" s="104">
        <f t="shared" si="45"/>
        <v>2</v>
      </c>
      <c r="AL53" s="104" t="str">
        <f t="shared" si="46"/>
        <v>Baja</v>
      </c>
      <c r="AM53" s="104">
        <f t="shared" si="47"/>
        <v>1</v>
      </c>
      <c r="AN53" s="104">
        <f t="shared" si="48"/>
        <v>3</v>
      </c>
      <c r="AO53" s="107" t="str">
        <f t="shared" si="49"/>
        <v>BAJA</v>
      </c>
    </row>
    <row r="54" spans="1:41" s="42" customFormat="1" ht="50.1" customHeight="1" x14ac:dyDescent="0.25">
      <c r="A54" s="48" t="s">
        <v>320</v>
      </c>
      <c r="B54" s="48" t="s">
        <v>53</v>
      </c>
      <c r="C54" s="49" t="s">
        <v>62</v>
      </c>
      <c r="D54" s="99" t="s">
        <v>321</v>
      </c>
      <c r="E54" s="100" t="s">
        <v>322</v>
      </c>
      <c r="F54" s="99" t="s">
        <v>323</v>
      </c>
      <c r="G54" s="101" t="s">
        <v>107</v>
      </c>
      <c r="H54" s="101" t="s">
        <v>22</v>
      </c>
      <c r="I54" s="101" t="s">
        <v>22</v>
      </c>
      <c r="J54" s="101"/>
      <c r="K54" s="101" t="s">
        <v>269</v>
      </c>
      <c r="L54" s="101" t="s">
        <v>224</v>
      </c>
      <c r="M54" s="101" t="s">
        <v>108</v>
      </c>
      <c r="N54" s="102" t="s">
        <v>213</v>
      </c>
      <c r="O54" s="101" t="s">
        <v>118</v>
      </c>
      <c r="P54" s="102" t="s">
        <v>319</v>
      </c>
      <c r="Q54" s="101" t="s">
        <v>125</v>
      </c>
      <c r="R54" s="102" t="s">
        <v>76</v>
      </c>
      <c r="S54" s="103" t="s">
        <v>109</v>
      </c>
      <c r="T54" s="103" t="s">
        <v>124</v>
      </c>
      <c r="U54" s="103" t="s">
        <v>124</v>
      </c>
      <c r="V54" s="101" t="s">
        <v>26</v>
      </c>
      <c r="W54" s="102" t="s">
        <v>173</v>
      </c>
      <c r="X54" s="102" t="s">
        <v>173</v>
      </c>
      <c r="Y54" s="102" t="s">
        <v>173</v>
      </c>
      <c r="Z54" s="102" t="s">
        <v>173</v>
      </c>
      <c r="AA54" s="102" t="s">
        <v>173</v>
      </c>
      <c r="AB54" s="102" t="s">
        <v>173</v>
      </c>
      <c r="AC54" s="104" t="str">
        <f t="shared" si="40"/>
        <v>Baja</v>
      </c>
      <c r="AD54" s="104">
        <f t="shared" si="41"/>
        <v>1</v>
      </c>
      <c r="AE54" s="105" t="s">
        <v>126</v>
      </c>
      <c r="AF54" s="104">
        <f t="shared" si="42"/>
        <v>1</v>
      </c>
      <c r="AG54" s="105" t="s">
        <v>126</v>
      </c>
      <c r="AH54" s="106">
        <f t="shared" si="43"/>
        <v>1</v>
      </c>
      <c r="AI54" s="105" t="s">
        <v>126</v>
      </c>
      <c r="AJ54" s="104">
        <f t="shared" si="44"/>
        <v>1</v>
      </c>
      <c r="AK54" s="104">
        <f t="shared" si="45"/>
        <v>2</v>
      </c>
      <c r="AL54" s="104" t="str">
        <f t="shared" si="46"/>
        <v>Baja</v>
      </c>
      <c r="AM54" s="104">
        <f t="shared" si="47"/>
        <v>1</v>
      </c>
      <c r="AN54" s="104">
        <f t="shared" si="48"/>
        <v>3</v>
      </c>
      <c r="AO54" s="107" t="str">
        <f t="shared" si="49"/>
        <v>BAJA</v>
      </c>
    </row>
    <row r="55" spans="1:41" s="42" customFormat="1" ht="50.1" customHeight="1" x14ac:dyDescent="0.25">
      <c r="A55" s="109" t="s">
        <v>351</v>
      </c>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1"/>
      <c r="AC55" s="104"/>
      <c r="AD55" s="104"/>
      <c r="AE55" s="105"/>
      <c r="AF55" s="104"/>
      <c r="AG55" s="105"/>
      <c r="AH55" s="106"/>
      <c r="AI55" s="105"/>
      <c r="AJ55" s="104"/>
      <c r="AK55" s="104"/>
      <c r="AL55" s="104"/>
      <c r="AM55" s="104"/>
      <c r="AN55" s="104"/>
      <c r="AO55" s="107"/>
    </row>
    <row r="56" spans="1:41" s="43" customFormat="1" ht="50.1" customHeight="1" x14ac:dyDescent="0.25">
      <c r="A56" s="48" t="s">
        <v>215</v>
      </c>
      <c r="B56" s="48" t="s">
        <v>54</v>
      </c>
      <c r="C56" s="49" t="s">
        <v>68</v>
      </c>
      <c r="D56" s="99" t="s">
        <v>216</v>
      </c>
      <c r="E56" s="100" t="s">
        <v>325</v>
      </c>
      <c r="F56" s="99" t="s">
        <v>326</v>
      </c>
      <c r="G56" s="101" t="s">
        <v>107</v>
      </c>
      <c r="H56" s="101" t="s">
        <v>22</v>
      </c>
      <c r="I56" s="101" t="s">
        <v>22</v>
      </c>
      <c r="J56" s="101"/>
      <c r="K56" s="101" t="s">
        <v>116</v>
      </c>
      <c r="L56" s="101" t="s">
        <v>224</v>
      </c>
      <c r="M56" s="101" t="s">
        <v>108</v>
      </c>
      <c r="N56" s="102" t="s">
        <v>327</v>
      </c>
      <c r="O56" s="101" t="s">
        <v>39</v>
      </c>
      <c r="P56" s="102" t="s">
        <v>328</v>
      </c>
      <c r="Q56" s="101" t="s">
        <v>173</v>
      </c>
      <c r="R56" s="102" t="s">
        <v>77</v>
      </c>
      <c r="S56" s="103" t="s">
        <v>109</v>
      </c>
      <c r="T56" s="103" t="s">
        <v>124</v>
      </c>
      <c r="U56" s="103" t="s">
        <v>124</v>
      </c>
      <c r="V56" s="101" t="s">
        <v>25</v>
      </c>
      <c r="W56" s="102" t="s">
        <v>329</v>
      </c>
      <c r="X56" s="102" t="s">
        <v>329</v>
      </c>
      <c r="Y56" s="102" t="s">
        <v>330</v>
      </c>
      <c r="Z56" s="102" t="s">
        <v>139</v>
      </c>
      <c r="AA56" s="108">
        <v>44021</v>
      </c>
      <c r="AB56" s="102" t="s">
        <v>184</v>
      </c>
      <c r="AC56" s="104" t="str">
        <f>IF(V56="Información Pública Reservada","Alta",IF(V56="Información Pública Clasificada","Media",IF(V56="Información Pública","Baja")))</f>
        <v>Media</v>
      </c>
      <c r="AD56" s="104">
        <f>IF(AC56="Baja",1,IF(AC56="Media",2,IF(AC56="Alta",3,"")))</f>
        <v>2</v>
      </c>
      <c r="AE56" s="105" t="s">
        <v>110</v>
      </c>
      <c r="AF56" s="104">
        <f>IF(AE56="Baja",1,IF(AE56="Media",2,IF(AE56="Alta",3,"")))</f>
        <v>2</v>
      </c>
      <c r="AG56" s="105" t="s">
        <v>148</v>
      </c>
      <c r="AH56" s="106">
        <f>IF(AG56="Baja",1,IF(AG56="Media",2,IF(AG56="Alta",3,IF(AG56="No Clasificada",0,""))))</f>
        <v>3</v>
      </c>
      <c r="AI56" s="105" t="s">
        <v>110</v>
      </c>
      <c r="AJ56" s="104">
        <f>IF(AI56="Baja",1,IF(AI56="Media",2,IF(AI56="Alta",3,IF(AI56="No Clasificada",0,""))))</f>
        <v>2</v>
      </c>
      <c r="AK56" s="104">
        <f>IFERROR(SUM(AH56+AJ56)," ")</f>
        <v>5</v>
      </c>
      <c r="AL56" s="104" t="str">
        <f>IF(AK56=3,"Baja",IF(AK56=2,"Baja",IF(AK56=1,"Baja",IF(AK56=4,"Media",IF(AK56&gt;=5,"Alta")))))</f>
        <v>Alta</v>
      </c>
      <c r="AM56" s="104">
        <f>IF(AL56="Baja",1,IF(AL56="Media",2,IF(AL56="Alta",3,"0")))</f>
        <v>3</v>
      </c>
      <c r="AN56" s="104">
        <f>IFERROR(SUM(+AD56+AF56+AM56),"")</f>
        <v>7</v>
      </c>
      <c r="AO56" s="107" t="str">
        <f>IF(AND(AC56="ALTA"),"ALTA",IF(AND(AE56="ALTA",AL56="ALTA"),"ALTA",IF(AND(AC56="MEDIA",AE56="ALTA",AL56="MEDIA"),"MEDIA",IF(AND(AC56="MEDIA",AE56="MEDIA",AL56="ALTA"),"MEDIA",IF(AND(AC56="MEDIA",AE56="MEDIA",AL56="BAJA"),"MEDIA",IF(AND(AC56="MEDIA",AE56="MEDIA",AL56="MEDIA"),"MEDIA",IF(AND(AC56="MEDIA",AE56="BAJA",AL56="MEDIA"),"MEDIA",IF(AND(AC56="BAJA",AE56="MEDIA",AL56="MEDIA"),"MEDIA",IF(AND(AC56="BAJA",AE56="BAJA",AL56="MEDIA"),"MEDIA",IF(AND(AC56="BAJA",AE56="MEDIA",AL56="BAJA"),"MEDIA",IF(AND(AC56="MEDIA",AE56="BAJA",AL56="BAJA"),"MEDIA",IF(AND(AC56="BAJA",AE56="ALTA",AL56="BAJA"),"MEDIA",IF(AND(AC56="BAJA",AE56="BAJA",AL56="ALTA"),"MEDIA",IF(AND(AC56="MEDIA",AE56="ALTA",AL56="BAJA"),"MEDIA",IF(AND(AC56="MEDIA",AE56="BAJA",AL56="ALTA"),"MEDIA",IF(AND(AC56="BAJA",AE56="ALTA",AL56="MEDIA"),"MEDIA",IF(AND(AC56="BAJA",AE56="MEDIA",AL56="ALTA"),"MEDIA",IF(AND(AC56="BAJA",AE56="BAJA",AL56="BAJA"),"BAJA","Por Clasificar"))))))))))))))))))</f>
        <v>MEDIA</v>
      </c>
    </row>
    <row r="57" spans="1:41" s="43" customFormat="1" ht="50.1" customHeight="1" x14ac:dyDescent="0.25">
      <c r="A57" s="48" t="s">
        <v>226</v>
      </c>
      <c r="B57" s="48" t="s">
        <v>54</v>
      </c>
      <c r="C57" s="49" t="s">
        <v>68</v>
      </c>
      <c r="D57" s="99" t="s">
        <v>216</v>
      </c>
      <c r="E57" s="100" t="s">
        <v>331</v>
      </c>
      <c r="F57" s="99" t="s">
        <v>332</v>
      </c>
      <c r="G57" s="101" t="s">
        <v>107</v>
      </c>
      <c r="H57" s="101" t="s">
        <v>22</v>
      </c>
      <c r="I57" s="101" t="s">
        <v>22</v>
      </c>
      <c r="J57" s="101"/>
      <c r="K57" s="101" t="s">
        <v>116</v>
      </c>
      <c r="L57" s="101" t="s">
        <v>224</v>
      </c>
      <c r="M57" s="101" t="s">
        <v>108</v>
      </c>
      <c r="N57" s="102" t="s">
        <v>327</v>
      </c>
      <c r="O57" s="101" t="s">
        <v>39</v>
      </c>
      <c r="P57" s="102" t="s">
        <v>328</v>
      </c>
      <c r="Q57" s="101" t="s">
        <v>173</v>
      </c>
      <c r="R57" s="102" t="s">
        <v>77</v>
      </c>
      <c r="S57" s="103" t="s">
        <v>109</v>
      </c>
      <c r="T57" s="103" t="s">
        <v>124</v>
      </c>
      <c r="U57" s="103" t="s">
        <v>124</v>
      </c>
      <c r="V57" s="101" t="s">
        <v>26</v>
      </c>
      <c r="W57" s="102" t="s">
        <v>125</v>
      </c>
      <c r="X57" s="102" t="s">
        <v>125</v>
      </c>
      <c r="Y57" s="102" t="s">
        <v>125</v>
      </c>
      <c r="Z57" s="102" t="s">
        <v>125</v>
      </c>
      <c r="AA57" s="102" t="s">
        <v>125</v>
      </c>
      <c r="AB57" s="102" t="s">
        <v>125</v>
      </c>
      <c r="AC57" s="104" t="str">
        <f t="shared" ref="AC57:AC62" si="50">IF(V57="Información Pública Reservada","Alta",IF(V57="Información Pública Clasificada","Media",IF(V57="Información Pública","Baja")))</f>
        <v>Baja</v>
      </c>
      <c r="AD57" s="104">
        <f t="shared" ref="AD57:AD62" si="51">IF(AC57="Baja",1,IF(AC57="Media",2,IF(AC57="Alta",3,"")))</f>
        <v>1</v>
      </c>
      <c r="AE57" s="105" t="s">
        <v>126</v>
      </c>
      <c r="AF57" s="104">
        <f t="shared" ref="AF57:AF62" si="52">IF(AE57="Baja",1,IF(AE57="Media",2,IF(AE57="Alta",3,"")))</f>
        <v>1</v>
      </c>
      <c r="AG57" s="105" t="s">
        <v>126</v>
      </c>
      <c r="AH57" s="106">
        <f t="shared" ref="AH57:AH62" si="53">IF(AG57="Baja",1,IF(AG57="Media",2,IF(AG57="Alta",3,IF(AG57="No Clasificada",0,""))))</f>
        <v>1</v>
      </c>
      <c r="AI57" s="105" t="s">
        <v>126</v>
      </c>
      <c r="AJ57" s="104">
        <f t="shared" ref="AJ57:AJ62" si="54">IF(AI57="Baja",1,IF(AI57="Media",2,IF(AI57="Alta",3,IF(AI57="No Clasificada",0,""))))</f>
        <v>1</v>
      </c>
      <c r="AK57" s="104">
        <f t="shared" ref="AK57:AK62" si="55">IFERROR(SUM(AH57+AJ57)," ")</f>
        <v>2</v>
      </c>
      <c r="AL57" s="104" t="str">
        <f t="shared" ref="AL57:AL62" si="56">IF(AK57=3,"Baja",IF(AK57=2,"Baja",IF(AK57=1,"Baja",IF(AK57=4,"Media",IF(AK57&gt;=5,"Alta")))))</f>
        <v>Baja</v>
      </c>
      <c r="AM57" s="104">
        <f t="shared" ref="AM57:AM62" si="57">IF(AL57="Baja",1,IF(AL57="Media",2,IF(AL57="Alta",3,"0")))</f>
        <v>1</v>
      </c>
      <c r="AN57" s="104">
        <f t="shared" ref="AN57:AN62" si="58">IFERROR(SUM(+AD57+AF57+AM57),"")</f>
        <v>3</v>
      </c>
      <c r="AO57" s="107" t="str">
        <f t="shared" ref="AO57:AO62" si="59">IF(AND(AC57="ALTA"),"ALTA",IF(AND(AE57="ALTA",AL57="ALTA"),"ALTA",IF(AND(AC57="MEDIA",AE57="ALTA",AL57="MEDIA"),"MEDIA",IF(AND(AC57="MEDIA",AE57="MEDIA",AL57="ALTA"),"MEDIA",IF(AND(AC57="MEDIA",AE57="MEDIA",AL57="BAJA"),"MEDIA",IF(AND(AC57="MEDIA",AE57="MEDIA",AL57="MEDIA"),"MEDIA",IF(AND(AC57="MEDIA",AE57="BAJA",AL57="MEDIA"),"MEDIA",IF(AND(AC57="BAJA",AE57="MEDIA",AL57="MEDIA"),"MEDIA",IF(AND(AC57="BAJA",AE57="BAJA",AL57="MEDIA"),"MEDIA",IF(AND(AC57="BAJA",AE57="MEDIA",AL57="BAJA"),"MEDIA",IF(AND(AC57="MEDIA",AE57="BAJA",AL57="BAJA"),"MEDIA",IF(AND(AC57="BAJA",AE57="ALTA",AL57="BAJA"),"MEDIA",IF(AND(AC57="BAJA",AE57="BAJA",AL57="ALTA"),"MEDIA",IF(AND(AC57="MEDIA",AE57="ALTA",AL57="BAJA"),"MEDIA",IF(AND(AC57="MEDIA",AE57="BAJA",AL57="ALTA"),"MEDIA",IF(AND(AC57="BAJA",AE57="ALTA",AL57="MEDIA"),"MEDIA",IF(AND(AC57="BAJA",AE57="MEDIA",AL57="ALTA"),"MEDIA",IF(AND(AC57="BAJA",AE57="BAJA",AL57="BAJA"),"BAJA","Por Clasificar"))))))))))))))))))</f>
        <v>BAJA</v>
      </c>
    </row>
    <row r="58" spans="1:41" s="43" customFormat="1" ht="50.1" customHeight="1" x14ac:dyDescent="0.25">
      <c r="A58" s="48" t="s">
        <v>247</v>
      </c>
      <c r="B58" s="48" t="s">
        <v>54</v>
      </c>
      <c r="C58" s="49" t="s">
        <v>68</v>
      </c>
      <c r="D58" s="99" t="s">
        <v>227</v>
      </c>
      <c r="E58" s="100" t="s">
        <v>333</v>
      </c>
      <c r="F58" s="99" t="s">
        <v>334</v>
      </c>
      <c r="G58" s="101" t="s">
        <v>107</v>
      </c>
      <c r="H58" s="101"/>
      <c r="I58" s="101" t="s">
        <v>22</v>
      </c>
      <c r="J58" s="101"/>
      <c r="K58" s="101" t="s">
        <v>170</v>
      </c>
      <c r="L58" s="101" t="s">
        <v>335</v>
      </c>
      <c r="M58" s="101" t="s">
        <v>289</v>
      </c>
      <c r="N58" s="102" t="s">
        <v>327</v>
      </c>
      <c r="O58" s="101" t="s">
        <v>39</v>
      </c>
      <c r="P58" s="102" t="s">
        <v>172</v>
      </c>
      <c r="Q58" s="101" t="s">
        <v>173</v>
      </c>
      <c r="R58" s="102" t="s">
        <v>77</v>
      </c>
      <c r="S58" s="103" t="s">
        <v>124</v>
      </c>
      <c r="T58" s="103" t="s">
        <v>124</v>
      </c>
      <c r="U58" s="103" t="s">
        <v>124</v>
      </c>
      <c r="V58" s="101" t="s">
        <v>26</v>
      </c>
      <c r="W58" s="102" t="s">
        <v>125</v>
      </c>
      <c r="X58" s="102" t="s">
        <v>125</v>
      </c>
      <c r="Y58" s="102" t="s">
        <v>125</v>
      </c>
      <c r="Z58" s="102" t="s">
        <v>125</v>
      </c>
      <c r="AA58" s="102" t="s">
        <v>125</v>
      </c>
      <c r="AB58" s="102" t="s">
        <v>125</v>
      </c>
      <c r="AC58" s="104" t="str">
        <f t="shared" si="50"/>
        <v>Baja</v>
      </c>
      <c r="AD58" s="104">
        <f t="shared" si="51"/>
        <v>1</v>
      </c>
      <c r="AE58" s="105" t="s">
        <v>110</v>
      </c>
      <c r="AF58" s="104">
        <f t="shared" si="52"/>
        <v>2</v>
      </c>
      <c r="AG58" s="105" t="s">
        <v>110</v>
      </c>
      <c r="AH58" s="106">
        <f t="shared" si="53"/>
        <v>2</v>
      </c>
      <c r="AI58" s="105" t="s">
        <v>110</v>
      </c>
      <c r="AJ58" s="104">
        <f t="shared" si="54"/>
        <v>2</v>
      </c>
      <c r="AK58" s="104">
        <f t="shared" si="55"/>
        <v>4</v>
      </c>
      <c r="AL58" s="104" t="str">
        <f t="shared" si="56"/>
        <v>Media</v>
      </c>
      <c r="AM58" s="104">
        <f t="shared" si="57"/>
        <v>2</v>
      </c>
      <c r="AN58" s="104">
        <f t="shared" si="58"/>
        <v>5</v>
      </c>
      <c r="AO58" s="107" t="str">
        <f t="shared" si="59"/>
        <v>MEDIA</v>
      </c>
    </row>
    <row r="59" spans="1:41" s="43" customFormat="1" ht="50.1" customHeight="1" x14ac:dyDescent="0.25">
      <c r="A59" s="48" t="s">
        <v>336</v>
      </c>
      <c r="B59" s="48" t="s">
        <v>54</v>
      </c>
      <c r="C59" s="49" t="s">
        <v>68</v>
      </c>
      <c r="D59" s="99" t="s">
        <v>227</v>
      </c>
      <c r="E59" s="100" t="s">
        <v>337</v>
      </c>
      <c r="F59" s="99" t="s">
        <v>338</v>
      </c>
      <c r="G59" s="101" t="s">
        <v>107</v>
      </c>
      <c r="H59" s="101" t="s">
        <v>22</v>
      </c>
      <c r="I59" s="101" t="s">
        <v>22</v>
      </c>
      <c r="J59" s="101" t="s">
        <v>22</v>
      </c>
      <c r="K59" s="101" t="s">
        <v>116</v>
      </c>
      <c r="L59" s="101" t="s">
        <v>224</v>
      </c>
      <c r="M59" s="101" t="s">
        <v>108</v>
      </c>
      <c r="N59" s="102" t="s">
        <v>327</v>
      </c>
      <c r="O59" s="101" t="s">
        <v>118</v>
      </c>
      <c r="P59" s="102" t="s">
        <v>328</v>
      </c>
      <c r="Q59" s="101" t="s">
        <v>339</v>
      </c>
      <c r="R59" s="102" t="s">
        <v>77</v>
      </c>
      <c r="S59" s="103" t="s">
        <v>124</v>
      </c>
      <c r="T59" s="103" t="s">
        <v>124</v>
      </c>
      <c r="U59" s="103" t="s">
        <v>124</v>
      </c>
      <c r="V59" s="101" t="s">
        <v>26</v>
      </c>
      <c r="W59" s="102" t="s">
        <v>125</v>
      </c>
      <c r="X59" s="102" t="s">
        <v>125</v>
      </c>
      <c r="Y59" s="102" t="s">
        <v>125</v>
      </c>
      <c r="Z59" s="102" t="s">
        <v>125</v>
      </c>
      <c r="AA59" s="102" t="s">
        <v>125</v>
      </c>
      <c r="AB59" s="102" t="s">
        <v>125</v>
      </c>
      <c r="AC59" s="104" t="str">
        <f t="shared" si="50"/>
        <v>Baja</v>
      </c>
      <c r="AD59" s="104">
        <f t="shared" si="51"/>
        <v>1</v>
      </c>
      <c r="AE59" s="105" t="s">
        <v>110</v>
      </c>
      <c r="AF59" s="104">
        <f t="shared" si="52"/>
        <v>2</v>
      </c>
      <c r="AG59" s="105" t="s">
        <v>126</v>
      </c>
      <c r="AH59" s="106">
        <f t="shared" si="53"/>
        <v>1</v>
      </c>
      <c r="AI59" s="105" t="s">
        <v>126</v>
      </c>
      <c r="AJ59" s="104">
        <f t="shared" si="54"/>
        <v>1</v>
      </c>
      <c r="AK59" s="104">
        <f t="shared" si="55"/>
        <v>2</v>
      </c>
      <c r="AL59" s="104" t="str">
        <f t="shared" si="56"/>
        <v>Baja</v>
      </c>
      <c r="AM59" s="104">
        <f t="shared" si="57"/>
        <v>1</v>
      </c>
      <c r="AN59" s="104">
        <f t="shared" si="58"/>
        <v>4</v>
      </c>
      <c r="AO59" s="107" t="str">
        <f t="shared" si="59"/>
        <v>MEDIA</v>
      </c>
    </row>
    <row r="60" spans="1:41" s="43" customFormat="1" ht="50.1" customHeight="1" x14ac:dyDescent="0.25">
      <c r="A60" s="48" t="s">
        <v>340</v>
      </c>
      <c r="B60" s="48" t="s">
        <v>54</v>
      </c>
      <c r="C60" s="49" t="s">
        <v>68</v>
      </c>
      <c r="D60" s="99" t="s">
        <v>227</v>
      </c>
      <c r="E60" s="100" t="s">
        <v>341</v>
      </c>
      <c r="F60" s="99" t="s">
        <v>342</v>
      </c>
      <c r="G60" s="101" t="s">
        <v>107</v>
      </c>
      <c r="H60" s="101" t="s">
        <v>22</v>
      </c>
      <c r="I60" s="101" t="s">
        <v>22</v>
      </c>
      <c r="J60" s="101" t="s">
        <v>22</v>
      </c>
      <c r="K60" s="101" t="s">
        <v>116</v>
      </c>
      <c r="L60" s="101" t="s">
        <v>224</v>
      </c>
      <c r="M60" s="101" t="s">
        <v>108</v>
      </c>
      <c r="N60" s="102" t="s">
        <v>327</v>
      </c>
      <c r="O60" s="101" t="s">
        <v>39</v>
      </c>
      <c r="P60" s="102" t="s">
        <v>328</v>
      </c>
      <c r="Q60" s="101" t="s">
        <v>173</v>
      </c>
      <c r="R60" s="102" t="s">
        <v>77</v>
      </c>
      <c r="S60" s="103" t="s">
        <v>109</v>
      </c>
      <c r="T60" s="103" t="s">
        <v>124</v>
      </c>
      <c r="U60" s="103" t="s">
        <v>124</v>
      </c>
      <c r="V60" s="101" t="s">
        <v>25</v>
      </c>
      <c r="W60" s="102" t="s">
        <v>343</v>
      </c>
      <c r="X60" s="102" t="s">
        <v>343</v>
      </c>
      <c r="Y60" s="102" t="s">
        <v>344</v>
      </c>
      <c r="Z60" s="102" t="s">
        <v>141</v>
      </c>
      <c r="AA60" s="108">
        <v>44021</v>
      </c>
      <c r="AB60" s="102" t="s">
        <v>184</v>
      </c>
      <c r="AC60" s="104" t="str">
        <f t="shared" si="50"/>
        <v>Media</v>
      </c>
      <c r="AD60" s="104">
        <f t="shared" si="51"/>
        <v>2</v>
      </c>
      <c r="AE60" s="105" t="s">
        <v>110</v>
      </c>
      <c r="AF60" s="104">
        <f t="shared" si="52"/>
        <v>2</v>
      </c>
      <c r="AG60" s="105" t="s">
        <v>126</v>
      </c>
      <c r="AH60" s="106">
        <f t="shared" si="53"/>
        <v>1</v>
      </c>
      <c r="AI60" s="105" t="s">
        <v>126</v>
      </c>
      <c r="AJ60" s="104">
        <f t="shared" si="54"/>
        <v>1</v>
      </c>
      <c r="AK60" s="104">
        <f t="shared" si="55"/>
        <v>2</v>
      </c>
      <c r="AL60" s="104" t="str">
        <f t="shared" si="56"/>
        <v>Baja</v>
      </c>
      <c r="AM60" s="104">
        <f t="shared" si="57"/>
        <v>1</v>
      </c>
      <c r="AN60" s="104">
        <f t="shared" si="58"/>
        <v>5</v>
      </c>
      <c r="AO60" s="107" t="str">
        <f t="shared" si="59"/>
        <v>MEDIA</v>
      </c>
    </row>
    <row r="61" spans="1:41" s="43" customFormat="1" ht="50.1" customHeight="1" x14ac:dyDescent="0.25">
      <c r="A61" s="48" t="s">
        <v>345</v>
      </c>
      <c r="B61" s="48" t="s">
        <v>54</v>
      </c>
      <c r="C61" s="49" t="s">
        <v>68</v>
      </c>
      <c r="D61" s="99" t="s">
        <v>232</v>
      </c>
      <c r="E61" s="100" t="s">
        <v>233</v>
      </c>
      <c r="F61" s="99" t="s">
        <v>346</v>
      </c>
      <c r="G61" s="101" t="s">
        <v>107</v>
      </c>
      <c r="H61" s="101" t="s">
        <v>22</v>
      </c>
      <c r="I61" s="101" t="s">
        <v>22</v>
      </c>
      <c r="J61" s="101" t="s">
        <v>22</v>
      </c>
      <c r="K61" s="101" t="s">
        <v>116</v>
      </c>
      <c r="L61" s="101" t="s">
        <v>224</v>
      </c>
      <c r="M61" s="101" t="s">
        <v>108</v>
      </c>
      <c r="N61" s="102" t="s">
        <v>327</v>
      </c>
      <c r="O61" s="101" t="s">
        <v>118</v>
      </c>
      <c r="P61" s="102" t="s">
        <v>328</v>
      </c>
      <c r="Q61" s="101" t="s">
        <v>339</v>
      </c>
      <c r="R61" s="102" t="s">
        <v>77</v>
      </c>
      <c r="S61" s="103" t="s">
        <v>124</v>
      </c>
      <c r="T61" s="103" t="s">
        <v>124</v>
      </c>
      <c r="U61" s="103" t="s">
        <v>124</v>
      </c>
      <c r="V61" s="101" t="s">
        <v>26</v>
      </c>
      <c r="W61" s="102" t="s">
        <v>125</v>
      </c>
      <c r="X61" s="102" t="s">
        <v>125</v>
      </c>
      <c r="Y61" s="102" t="s">
        <v>125</v>
      </c>
      <c r="Z61" s="102" t="s">
        <v>125</v>
      </c>
      <c r="AA61" s="102" t="s">
        <v>125</v>
      </c>
      <c r="AB61" s="102" t="s">
        <v>125</v>
      </c>
      <c r="AC61" s="104" t="str">
        <f t="shared" si="50"/>
        <v>Baja</v>
      </c>
      <c r="AD61" s="104">
        <f t="shared" si="51"/>
        <v>1</v>
      </c>
      <c r="AE61" s="105" t="s">
        <v>110</v>
      </c>
      <c r="AF61" s="104">
        <f t="shared" si="52"/>
        <v>2</v>
      </c>
      <c r="AG61" s="105" t="s">
        <v>126</v>
      </c>
      <c r="AH61" s="106">
        <f t="shared" si="53"/>
        <v>1</v>
      </c>
      <c r="AI61" s="105" t="s">
        <v>126</v>
      </c>
      <c r="AJ61" s="104">
        <f t="shared" si="54"/>
        <v>1</v>
      </c>
      <c r="AK61" s="104">
        <f t="shared" si="55"/>
        <v>2</v>
      </c>
      <c r="AL61" s="104" t="str">
        <f t="shared" si="56"/>
        <v>Baja</v>
      </c>
      <c r="AM61" s="104">
        <f t="shared" si="57"/>
        <v>1</v>
      </c>
      <c r="AN61" s="104">
        <f t="shared" si="58"/>
        <v>4</v>
      </c>
      <c r="AO61" s="107" t="str">
        <f t="shared" si="59"/>
        <v>MEDIA</v>
      </c>
    </row>
    <row r="62" spans="1:41" s="43" customFormat="1" ht="50.1" customHeight="1" x14ac:dyDescent="0.25">
      <c r="A62" s="48" t="s">
        <v>347</v>
      </c>
      <c r="B62" s="48" t="s">
        <v>54</v>
      </c>
      <c r="C62" s="49" t="s">
        <v>68</v>
      </c>
      <c r="D62" s="99" t="s">
        <v>240</v>
      </c>
      <c r="E62" s="100" t="s">
        <v>348</v>
      </c>
      <c r="F62" s="99" t="s">
        <v>349</v>
      </c>
      <c r="G62" s="101" t="s">
        <v>107</v>
      </c>
      <c r="H62" s="101"/>
      <c r="I62" s="101"/>
      <c r="J62" s="101" t="s">
        <v>22</v>
      </c>
      <c r="K62" s="101" t="s">
        <v>170</v>
      </c>
      <c r="L62" s="101" t="s">
        <v>350</v>
      </c>
      <c r="M62" s="101" t="s">
        <v>108</v>
      </c>
      <c r="N62" s="102" t="s">
        <v>327</v>
      </c>
      <c r="O62" s="101" t="s">
        <v>39</v>
      </c>
      <c r="P62" s="102" t="s">
        <v>172</v>
      </c>
      <c r="Q62" s="101" t="s">
        <v>173</v>
      </c>
      <c r="R62" s="102" t="s">
        <v>77</v>
      </c>
      <c r="S62" s="103" t="s">
        <v>124</v>
      </c>
      <c r="T62" s="103" t="s">
        <v>124</v>
      </c>
      <c r="U62" s="103" t="s">
        <v>124</v>
      </c>
      <c r="V62" s="101" t="s">
        <v>26</v>
      </c>
      <c r="W62" s="102" t="s">
        <v>125</v>
      </c>
      <c r="X62" s="102" t="s">
        <v>125</v>
      </c>
      <c r="Y62" s="102" t="s">
        <v>125</v>
      </c>
      <c r="Z62" s="102" t="s">
        <v>125</v>
      </c>
      <c r="AA62" s="102" t="s">
        <v>125</v>
      </c>
      <c r="AB62" s="102" t="s">
        <v>125</v>
      </c>
      <c r="AC62" s="104" t="str">
        <f t="shared" si="50"/>
        <v>Baja</v>
      </c>
      <c r="AD62" s="104">
        <f t="shared" si="51"/>
        <v>1</v>
      </c>
      <c r="AE62" s="105" t="s">
        <v>110</v>
      </c>
      <c r="AF62" s="104">
        <f t="shared" si="52"/>
        <v>2</v>
      </c>
      <c r="AG62" s="105" t="s">
        <v>126</v>
      </c>
      <c r="AH62" s="106">
        <f t="shared" si="53"/>
        <v>1</v>
      </c>
      <c r="AI62" s="105" t="s">
        <v>126</v>
      </c>
      <c r="AJ62" s="104">
        <f t="shared" si="54"/>
        <v>1</v>
      </c>
      <c r="AK62" s="104">
        <f t="shared" si="55"/>
        <v>2</v>
      </c>
      <c r="AL62" s="104" t="str">
        <f t="shared" si="56"/>
        <v>Baja</v>
      </c>
      <c r="AM62" s="104">
        <f t="shared" si="57"/>
        <v>1</v>
      </c>
      <c r="AN62" s="104">
        <f t="shared" si="58"/>
        <v>4</v>
      </c>
      <c r="AO62" s="107" t="str">
        <f t="shared" si="59"/>
        <v>MEDIA</v>
      </c>
    </row>
    <row r="63" spans="1:41" s="43" customFormat="1" ht="50.1" customHeight="1" x14ac:dyDescent="0.25">
      <c r="A63" s="109" t="s">
        <v>393</v>
      </c>
      <c r="B63" s="110"/>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1"/>
      <c r="AC63" s="104"/>
      <c r="AD63" s="104"/>
      <c r="AE63" s="105"/>
      <c r="AF63" s="104"/>
      <c r="AG63" s="105"/>
      <c r="AH63" s="106"/>
      <c r="AI63" s="105"/>
      <c r="AJ63" s="104"/>
      <c r="AK63" s="104"/>
      <c r="AL63" s="104"/>
      <c r="AM63" s="104"/>
      <c r="AN63" s="104"/>
      <c r="AO63" s="107"/>
    </row>
    <row r="64" spans="1:41" s="43" customFormat="1" ht="50.1" customHeight="1" x14ac:dyDescent="0.25">
      <c r="A64" s="48" t="s">
        <v>352</v>
      </c>
      <c r="B64" s="48" t="s">
        <v>54</v>
      </c>
      <c r="C64" s="49" t="s">
        <v>69</v>
      </c>
      <c r="D64" s="99" t="s">
        <v>353</v>
      </c>
      <c r="E64" s="100" t="s">
        <v>354</v>
      </c>
      <c r="F64" s="99" t="s">
        <v>355</v>
      </c>
      <c r="G64" s="101" t="s">
        <v>107</v>
      </c>
      <c r="H64" s="101" t="s">
        <v>22</v>
      </c>
      <c r="I64" s="101" t="s">
        <v>22</v>
      </c>
      <c r="J64" s="101"/>
      <c r="K64" s="101" t="s">
        <v>116</v>
      </c>
      <c r="L64" s="101" t="s">
        <v>224</v>
      </c>
      <c r="M64" s="101" t="s">
        <v>108</v>
      </c>
      <c r="N64" s="102" t="s">
        <v>356</v>
      </c>
      <c r="O64" s="101" t="s">
        <v>39</v>
      </c>
      <c r="P64" s="102" t="s">
        <v>357</v>
      </c>
      <c r="Q64" s="101" t="s">
        <v>173</v>
      </c>
      <c r="R64" s="102" t="s">
        <v>78</v>
      </c>
      <c r="S64" s="103" t="s">
        <v>109</v>
      </c>
      <c r="T64" s="103" t="s">
        <v>109</v>
      </c>
      <c r="U64" s="103" t="s">
        <v>124</v>
      </c>
      <c r="V64" s="101" t="s">
        <v>24</v>
      </c>
      <c r="W64" s="102" t="s">
        <v>358</v>
      </c>
      <c r="X64" s="102" t="s">
        <v>359</v>
      </c>
      <c r="Y64" s="102" t="s">
        <v>360</v>
      </c>
      <c r="Z64" s="102" t="s">
        <v>139</v>
      </c>
      <c r="AA64" s="108">
        <v>44020</v>
      </c>
      <c r="AB64" s="102" t="s">
        <v>155</v>
      </c>
      <c r="AC64" s="104" t="str">
        <f>IF(V64="Información Pública Reservada","Alta",IF(V64="Información Pública Clasificada","Media",IF(V64="Información Pública","Baja")))</f>
        <v>Alta</v>
      </c>
      <c r="AD64" s="104">
        <f>IF(AC64="Baja",1,IF(AC64="Media",2,IF(AC64="Alta",3,"")))</f>
        <v>3</v>
      </c>
      <c r="AE64" s="105" t="s">
        <v>126</v>
      </c>
      <c r="AF64" s="104">
        <f>IF(AE64="Baja",1,IF(AE64="Media",2,IF(AE64="Alta",3,"")))</f>
        <v>1</v>
      </c>
      <c r="AG64" s="105" t="s">
        <v>110</v>
      </c>
      <c r="AH64" s="106">
        <f>IF(AG64="Baja",1,IF(AG64="Media",2,IF(AG64="Alta",3,IF(AG64="No Clasificada",0,""))))</f>
        <v>2</v>
      </c>
      <c r="AI64" s="105" t="s">
        <v>110</v>
      </c>
      <c r="AJ64" s="104">
        <f>IF(AI64="Baja",1,IF(AI64="Media",2,IF(AI64="Alta",3,IF(AI64="No Clasificada",0,""))))</f>
        <v>2</v>
      </c>
      <c r="AK64" s="104">
        <f>IFERROR(SUM(AH64+AJ64)," ")</f>
        <v>4</v>
      </c>
      <c r="AL64" s="104" t="str">
        <f>IF(AK64=3,"Baja",IF(AK64=2,"Baja",IF(AK64=1,"Baja",IF(AK64=4,"Media",IF(AK64&gt;=5,"Alta")))))</f>
        <v>Media</v>
      </c>
      <c r="AM64" s="104">
        <f>IF(AL64="Baja",1,IF(AL64="Media",2,IF(AL64="Alta",3,"0")))</f>
        <v>2</v>
      </c>
      <c r="AN64" s="104">
        <f>IFERROR(SUM(+AD64+AF64+AM64),"")</f>
        <v>6</v>
      </c>
      <c r="AO64" s="107" t="str">
        <f>IF(AND(AC64="ALTA"),"ALTA",IF(AND(AE64="ALTA",AL64="ALTA"),"ALTA",IF(AND(AC64="MEDIA",AE64="ALTA",AL64="MEDIA"),"MEDIA",IF(AND(AC64="MEDIA",AE64="MEDIA",AL64="ALTA"),"MEDIA",IF(AND(AC64="MEDIA",AE64="MEDIA",AL64="BAJA"),"MEDIA",IF(AND(AC64="MEDIA",AE64="MEDIA",AL64="MEDIA"),"MEDIA",IF(AND(AC64="MEDIA",AE64="BAJA",AL64="MEDIA"),"MEDIA",IF(AND(AC64="BAJA",AE64="MEDIA",AL64="MEDIA"),"MEDIA",IF(AND(AC64="BAJA",AE64="BAJA",AL64="MEDIA"),"MEDIA",IF(AND(AC64="BAJA",AE64="MEDIA",AL64="BAJA"),"MEDIA",IF(AND(AC64="MEDIA",AE64="BAJA",AL64="BAJA"),"MEDIA",IF(AND(AC64="BAJA",AE64="ALTA",AL64="BAJA"),"MEDIA",IF(AND(AC64="BAJA",AE64="BAJA",AL64="ALTA"),"MEDIA",IF(AND(AC64="MEDIA",AE64="ALTA",AL64="BAJA"),"MEDIA",IF(AND(AC64="MEDIA",AE64="BAJA",AL64="ALTA"),"MEDIA",IF(AND(AC64="BAJA",AE64="ALTA",AL64="MEDIA"),"MEDIA",IF(AND(AC64="BAJA",AE64="MEDIA",AL64="ALTA"),"MEDIA",IF(AND(AC64="BAJA",AE64="BAJA",AL64="BAJA"),"BAJA","Por Clasificar"))))))))))))))))))</f>
        <v>ALTA</v>
      </c>
    </row>
    <row r="65" spans="1:41" s="43" customFormat="1" ht="50.1" customHeight="1" x14ac:dyDescent="0.25">
      <c r="A65" s="48" t="s">
        <v>361</v>
      </c>
      <c r="B65" s="48" t="s">
        <v>54</v>
      </c>
      <c r="C65" s="49" t="s">
        <v>69</v>
      </c>
      <c r="D65" s="99" t="s">
        <v>362</v>
      </c>
      <c r="E65" s="100" t="s">
        <v>363</v>
      </c>
      <c r="F65" s="99" t="s">
        <v>364</v>
      </c>
      <c r="G65" s="101" t="s">
        <v>107</v>
      </c>
      <c r="H65" s="101" t="s">
        <v>22</v>
      </c>
      <c r="I65" s="101" t="s">
        <v>22</v>
      </c>
      <c r="J65" s="101" t="s">
        <v>22</v>
      </c>
      <c r="K65" s="101" t="s">
        <v>116</v>
      </c>
      <c r="L65" s="101" t="s">
        <v>224</v>
      </c>
      <c r="M65" s="101" t="s">
        <v>108</v>
      </c>
      <c r="N65" s="102" t="s">
        <v>356</v>
      </c>
      <c r="O65" s="101" t="s">
        <v>39</v>
      </c>
      <c r="P65" s="102" t="s">
        <v>365</v>
      </c>
      <c r="Q65" s="101" t="s">
        <v>173</v>
      </c>
      <c r="R65" s="102" t="s">
        <v>78</v>
      </c>
      <c r="S65" s="103" t="s">
        <v>124</v>
      </c>
      <c r="T65" s="103" t="s">
        <v>124</v>
      </c>
      <c r="U65" s="103" t="s">
        <v>124</v>
      </c>
      <c r="V65" s="101" t="s">
        <v>26</v>
      </c>
      <c r="W65" s="102" t="s">
        <v>173</v>
      </c>
      <c r="X65" s="102" t="s">
        <v>173</v>
      </c>
      <c r="Y65" s="102" t="s">
        <v>173</v>
      </c>
      <c r="Z65" s="102" t="s">
        <v>173</v>
      </c>
      <c r="AA65" s="102" t="s">
        <v>173</v>
      </c>
      <c r="AB65" s="102" t="s">
        <v>173</v>
      </c>
      <c r="AC65" s="104" t="str">
        <f t="shared" ref="AC65:AC72" si="60">IF(V65="Información Pública Reservada","Alta",IF(V65="Información Pública Clasificada","Media",IF(V65="Información Pública","Baja")))</f>
        <v>Baja</v>
      </c>
      <c r="AD65" s="104">
        <f t="shared" ref="AD65:AD72" si="61">IF(AC65="Baja",1,IF(AC65="Media",2,IF(AC65="Alta",3,"")))</f>
        <v>1</v>
      </c>
      <c r="AE65" s="105" t="s">
        <v>126</v>
      </c>
      <c r="AF65" s="104">
        <f t="shared" ref="AF65:AF72" si="62">IF(AE65="Baja",1,IF(AE65="Media",2,IF(AE65="Alta",3,"")))</f>
        <v>1</v>
      </c>
      <c r="AG65" s="105" t="s">
        <v>126</v>
      </c>
      <c r="AH65" s="106">
        <f t="shared" ref="AH65:AH72" si="63">IF(AG65="Baja",1,IF(AG65="Media",2,IF(AG65="Alta",3,IF(AG65="No Clasificada",0,""))))</f>
        <v>1</v>
      </c>
      <c r="AI65" s="105" t="s">
        <v>126</v>
      </c>
      <c r="AJ65" s="104">
        <f t="shared" ref="AJ65:AJ72" si="64">IF(AI65="Baja",1,IF(AI65="Media",2,IF(AI65="Alta",3,IF(AI65="No Clasificada",0,""))))</f>
        <v>1</v>
      </c>
      <c r="AK65" s="104">
        <f t="shared" ref="AK65:AK72" si="65">IFERROR(SUM(AH65+AJ65)," ")</f>
        <v>2</v>
      </c>
      <c r="AL65" s="104" t="str">
        <f t="shared" ref="AL65:AL72" si="66">IF(AK65=3,"Baja",IF(AK65=2,"Baja",IF(AK65=1,"Baja",IF(AK65=4,"Media",IF(AK65&gt;=5,"Alta")))))</f>
        <v>Baja</v>
      </c>
      <c r="AM65" s="104">
        <f t="shared" ref="AM65:AM72" si="67">IF(AL65="Baja",1,IF(AL65="Media",2,IF(AL65="Alta",3,"0")))</f>
        <v>1</v>
      </c>
      <c r="AN65" s="104">
        <f t="shared" ref="AN65:AN72" si="68">IFERROR(SUM(+AD65+AF65+AM65),"")</f>
        <v>3</v>
      </c>
      <c r="AO65" s="107" t="str">
        <f t="shared" ref="AO65:AO72" si="69">IF(AND(AC65="ALTA"),"ALTA",IF(AND(AE65="ALTA",AL65="ALTA"),"ALTA",IF(AND(AC65="MEDIA",AE65="ALTA",AL65="MEDIA"),"MEDIA",IF(AND(AC65="MEDIA",AE65="MEDIA",AL65="ALTA"),"MEDIA",IF(AND(AC65="MEDIA",AE65="MEDIA",AL65="BAJA"),"MEDIA",IF(AND(AC65="MEDIA",AE65="MEDIA",AL65="MEDIA"),"MEDIA",IF(AND(AC65="MEDIA",AE65="BAJA",AL65="MEDIA"),"MEDIA",IF(AND(AC65="BAJA",AE65="MEDIA",AL65="MEDIA"),"MEDIA",IF(AND(AC65="BAJA",AE65="BAJA",AL65="MEDIA"),"MEDIA",IF(AND(AC65="BAJA",AE65="MEDIA",AL65="BAJA"),"MEDIA",IF(AND(AC65="MEDIA",AE65="BAJA",AL65="BAJA"),"MEDIA",IF(AND(AC65="BAJA",AE65="ALTA",AL65="BAJA"),"MEDIA",IF(AND(AC65="BAJA",AE65="BAJA",AL65="ALTA"),"MEDIA",IF(AND(AC65="MEDIA",AE65="ALTA",AL65="BAJA"),"MEDIA",IF(AND(AC65="MEDIA",AE65="BAJA",AL65="ALTA"),"MEDIA",IF(AND(AC65="BAJA",AE65="ALTA",AL65="MEDIA"),"MEDIA",IF(AND(AC65="BAJA",AE65="MEDIA",AL65="ALTA"),"MEDIA",IF(AND(AC65="BAJA",AE65="BAJA",AL65="BAJA"),"BAJA","Por Clasificar"))))))))))))))))))</f>
        <v>BAJA</v>
      </c>
    </row>
    <row r="66" spans="1:41" s="43" customFormat="1" ht="50.1" customHeight="1" x14ac:dyDescent="0.25">
      <c r="A66" s="48" t="s">
        <v>366</v>
      </c>
      <c r="B66" s="48" t="s">
        <v>54</v>
      </c>
      <c r="C66" s="49" t="s">
        <v>69</v>
      </c>
      <c r="D66" s="99" t="s">
        <v>233</v>
      </c>
      <c r="E66" s="100" t="s">
        <v>367</v>
      </c>
      <c r="F66" s="99" t="s">
        <v>368</v>
      </c>
      <c r="G66" s="101" t="s">
        <v>107</v>
      </c>
      <c r="H66" s="101" t="s">
        <v>22</v>
      </c>
      <c r="I66" s="101" t="s">
        <v>22</v>
      </c>
      <c r="J66" s="101"/>
      <c r="K66" s="101" t="s">
        <v>116</v>
      </c>
      <c r="L66" s="101" t="s">
        <v>224</v>
      </c>
      <c r="M66" s="101" t="s">
        <v>108</v>
      </c>
      <c r="N66" s="102" t="s">
        <v>356</v>
      </c>
      <c r="O66" s="101" t="s">
        <v>39</v>
      </c>
      <c r="P66" s="102" t="s">
        <v>365</v>
      </c>
      <c r="Q66" s="101" t="s">
        <v>173</v>
      </c>
      <c r="R66" s="102" t="s">
        <v>78</v>
      </c>
      <c r="S66" s="103" t="s">
        <v>124</v>
      </c>
      <c r="T66" s="103" t="s">
        <v>124</v>
      </c>
      <c r="U66" s="103" t="s">
        <v>124</v>
      </c>
      <c r="V66" s="101" t="s">
        <v>26</v>
      </c>
      <c r="W66" s="102" t="s">
        <v>173</v>
      </c>
      <c r="X66" s="102" t="s">
        <v>173</v>
      </c>
      <c r="Y66" s="102" t="s">
        <v>173</v>
      </c>
      <c r="Z66" s="102" t="s">
        <v>173</v>
      </c>
      <c r="AA66" s="102" t="s">
        <v>173</v>
      </c>
      <c r="AB66" s="102" t="s">
        <v>173</v>
      </c>
      <c r="AC66" s="104" t="str">
        <f t="shared" si="60"/>
        <v>Baja</v>
      </c>
      <c r="AD66" s="104">
        <f t="shared" si="61"/>
        <v>1</v>
      </c>
      <c r="AE66" s="105" t="s">
        <v>126</v>
      </c>
      <c r="AF66" s="104">
        <f t="shared" si="62"/>
        <v>1</v>
      </c>
      <c r="AG66" s="105" t="s">
        <v>126</v>
      </c>
      <c r="AH66" s="106">
        <f t="shared" si="63"/>
        <v>1</v>
      </c>
      <c r="AI66" s="105" t="s">
        <v>126</v>
      </c>
      <c r="AJ66" s="104">
        <f t="shared" si="64"/>
        <v>1</v>
      </c>
      <c r="AK66" s="104">
        <f t="shared" si="65"/>
        <v>2</v>
      </c>
      <c r="AL66" s="104" t="str">
        <f t="shared" si="66"/>
        <v>Baja</v>
      </c>
      <c r="AM66" s="104">
        <f t="shared" si="67"/>
        <v>1</v>
      </c>
      <c r="AN66" s="104">
        <f t="shared" si="68"/>
        <v>3</v>
      </c>
      <c r="AO66" s="107" t="str">
        <f t="shared" si="69"/>
        <v>BAJA</v>
      </c>
    </row>
    <row r="67" spans="1:41" s="43" customFormat="1" ht="50.1" customHeight="1" x14ac:dyDescent="0.25">
      <c r="A67" s="48" t="s">
        <v>369</v>
      </c>
      <c r="B67" s="48" t="s">
        <v>54</v>
      </c>
      <c r="C67" s="49" t="s">
        <v>69</v>
      </c>
      <c r="D67" s="99" t="s">
        <v>370</v>
      </c>
      <c r="E67" s="100" t="s">
        <v>371</v>
      </c>
      <c r="F67" s="99" t="s">
        <v>372</v>
      </c>
      <c r="G67" s="101" t="s">
        <v>107</v>
      </c>
      <c r="H67" s="101" t="s">
        <v>22</v>
      </c>
      <c r="I67" s="101" t="s">
        <v>22</v>
      </c>
      <c r="J67" s="101" t="s">
        <v>22</v>
      </c>
      <c r="K67" s="101" t="s">
        <v>373</v>
      </c>
      <c r="L67" s="101" t="s">
        <v>374</v>
      </c>
      <c r="M67" s="101" t="s">
        <v>108</v>
      </c>
      <c r="N67" s="102" t="s">
        <v>356</v>
      </c>
      <c r="O67" s="101" t="s">
        <v>39</v>
      </c>
      <c r="P67" s="102" t="s">
        <v>365</v>
      </c>
      <c r="Q67" s="101" t="s">
        <v>125</v>
      </c>
      <c r="R67" s="102" t="s">
        <v>78</v>
      </c>
      <c r="S67" s="103" t="s">
        <v>109</v>
      </c>
      <c r="T67" s="103" t="s">
        <v>109</v>
      </c>
      <c r="U67" s="103" t="s">
        <v>124</v>
      </c>
      <c r="V67" s="101" t="s">
        <v>24</v>
      </c>
      <c r="W67" s="102" t="s">
        <v>358</v>
      </c>
      <c r="X67" s="102" t="s">
        <v>359</v>
      </c>
      <c r="Y67" s="102" t="s">
        <v>360</v>
      </c>
      <c r="Z67" s="102" t="s">
        <v>139</v>
      </c>
      <c r="AA67" s="108">
        <v>44020</v>
      </c>
      <c r="AB67" s="102" t="s">
        <v>155</v>
      </c>
      <c r="AC67" s="104" t="str">
        <f t="shared" si="60"/>
        <v>Alta</v>
      </c>
      <c r="AD67" s="104">
        <f t="shared" si="61"/>
        <v>3</v>
      </c>
      <c r="AE67" s="105" t="s">
        <v>110</v>
      </c>
      <c r="AF67" s="104">
        <f t="shared" si="62"/>
        <v>2</v>
      </c>
      <c r="AG67" s="105" t="s">
        <v>110</v>
      </c>
      <c r="AH67" s="106">
        <f t="shared" si="63"/>
        <v>2</v>
      </c>
      <c r="AI67" s="105" t="s">
        <v>110</v>
      </c>
      <c r="AJ67" s="104">
        <f t="shared" si="64"/>
        <v>2</v>
      </c>
      <c r="AK67" s="104">
        <f t="shared" si="65"/>
        <v>4</v>
      </c>
      <c r="AL67" s="104" t="str">
        <f t="shared" si="66"/>
        <v>Media</v>
      </c>
      <c r="AM67" s="104">
        <f t="shared" si="67"/>
        <v>2</v>
      </c>
      <c r="AN67" s="104">
        <f t="shared" si="68"/>
        <v>7</v>
      </c>
      <c r="AO67" s="107" t="str">
        <f t="shared" si="69"/>
        <v>ALTA</v>
      </c>
    </row>
    <row r="68" spans="1:41" ht="50.1" customHeight="1" x14ac:dyDescent="0.25">
      <c r="A68" s="48" t="s">
        <v>375</v>
      </c>
      <c r="B68" s="48" t="s">
        <v>54</v>
      </c>
      <c r="C68" s="49" t="s">
        <v>69</v>
      </c>
      <c r="D68" s="99" t="s">
        <v>370</v>
      </c>
      <c r="E68" s="100" t="s">
        <v>376</v>
      </c>
      <c r="F68" s="99" t="s">
        <v>377</v>
      </c>
      <c r="G68" s="101" t="s">
        <v>107</v>
      </c>
      <c r="H68" s="101" t="s">
        <v>22</v>
      </c>
      <c r="I68" s="101" t="s">
        <v>22</v>
      </c>
      <c r="J68" s="101" t="s">
        <v>22</v>
      </c>
      <c r="K68" s="101" t="s">
        <v>116</v>
      </c>
      <c r="L68" s="101" t="s">
        <v>224</v>
      </c>
      <c r="M68" s="101" t="s">
        <v>108</v>
      </c>
      <c r="N68" s="102" t="s">
        <v>356</v>
      </c>
      <c r="O68" s="101" t="s">
        <v>39</v>
      </c>
      <c r="P68" s="102" t="s">
        <v>365</v>
      </c>
      <c r="Q68" s="101" t="s">
        <v>125</v>
      </c>
      <c r="R68" s="102" t="s">
        <v>78</v>
      </c>
      <c r="S68" s="103" t="s">
        <v>109</v>
      </c>
      <c r="T68" s="103" t="s">
        <v>109</v>
      </c>
      <c r="U68" s="103" t="s">
        <v>124</v>
      </c>
      <c r="V68" s="101" t="s">
        <v>24</v>
      </c>
      <c r="W68" s="102" t="s">
        <v>358</v>
      </c>
      <c r="X68" s="102" t="s">
        <v>359</v>
      </c>
      <c r="Y68" s="102" t="s">
        <v>360</v>
      </c>
      <c r="Z68" s="102" t="s">
        <v>139</v>
      </c>
      <c r="AA68" s="108">
        <v>44020</v>
      </c>
      <c r="AB68" s="102" t="s">
        <v>155</v>
      </c>
      <c r="AC68" s="104" t="str">
        <f t="shared" si="60"/>
        <v>Alta</v>
      </c>
      <c r="AD68" s="104">
        <f t="shared" si="61"/>
        <v>3</v>
      </c>
      <c r="AE68" s="105" t="s">
        <v>110</v>
      </c>
      <c r="AF68" s="104">
        <f t="shared" si="62"/>
        <v>2</v>
      </c>
      <c r="AG68" s="105" t="s">
        <v>110</v>
      </c>
      <c r="AH68" s="106">
        <f t="shared" si="63"/>
        <v>2</v>
      </c>
      <c r="AI68" s="105" t="s">
        <v>110</v>
      </c>
      <c r="AJ68" s="104">
        <f t="shared" si="64"/>
        <v>2</v>
      </c>
      <c r="AK68" s="104">
        <f t="shared" si="65"/>
        <v>4</v>
      </c>
      <c r="AL68" s="104" t="str">
        <f t="shared" si="66"/>
        <v>Media</v>
      </c>
      <c r="AM68" s="104">
        <f t="shared" si="67"/>
        <v>2</v>
      </c>
      <c r="AN68" s="104">
        <f t="shared" si="68"/>
        <v>7</v>
      </c>
      <c r="AO68" s="107" t="str">
        <f t="shared" si="69"/>
        <v>ALTA</v>
      </c>
    </row>
    <row r="69" spans="1:41" ht="50.1" customHeight="1" x14ac:dyDescent="0.25">
      <c r="A69" s="48" t="s">
        <v>378</v>
      </c>
      <c r="B69" s="48" t="s">
        <v>54</v>
      </c>
      <c r="C69" s="49" t="s">
        <v>69</v>
      </c>
      <c r="D69" s="99" t="s">
        <v>370</v>
      </c>
      <c r="E69" s="100" t="s">
        <v>379</v>
      </c>
      <c r="F69" s="99" t="s">
        <v>380</v>
      </c>
      <c r="G69" s="101" t="s">
        <v>107</v>
      </c>
      <c r="H69" s="101" t="s">
        <v>22</v>
      </c>
      <c r="I69" s="101" t="s">
        <v>22</v>
      </c>
      <c r="J69" s="101" t="s">
        <v>22</v>
      </c>
      <c r="K69" s="101" t="s">
        <v>116</v>
      </c>
      <c r="L69" s="101" t="s">
        <v>224</v>
      </c>
      <c r="M69" s="101" t="s">
        <v>108</v>
      </c>
      <c r="N69" s="102" t="s">
        <v>356</v>
      </c>
      <c r="O69" s="101" t="s">
        <v>39</v>
      </c>
      <c r="P69" s="102" t="s">
        <v>365</v>
      </c>
      <c r="Q69" s="101" t="s">
        <v>125</v>
      </c>
      <c r="R69" s="102" t="s">
        <v>78</v>
      </c>
      <c r="S69" s="103" t="s">
        <v>109</v>
      </c>
      <c r="T69" s="103" t="s">
        <v>109</v>
      </c>
      <c r="U69" s="103" t="s">
        <v>124</v>
      </c>
      <c r="V69" s="101" t="s">
        <v>24</v>
      </c>
      <c r="W69" s="102" t="s">
        <v>358</v>
      </c>
      <c r="X69" s="102" t="s">
        <v>359</v>
      </c>
      <c r="Y69" s="102" t="s">
        <v>360</v>
      </c>
      <c r="Z69" s="102" t="s">
        <v>139</v>
      </c>
      <c r="AA69" s="108">
        <v>44020</v>
      </c>
      <c r="AB69" s="102" t="s">
        <v>155</v>
      </c>
      <c r="AC69" s="104" t="str">
        <f t="shared" si="60"/>
        <v>Alta</v>
      </c>
      <c r="AD69" s="104">
        <f t="shared" si="61"/>
        <v>3</v>
      </c>
      <c r="AE69" s="105" t="s">
        <v>110</v>
      </c>
      <c r="AF69" s="104">
        <f t="shared" si="62"/>
        <v>2</v>
      </c>
      <c r="AG69" s="105" t="s">
        <v>110</v>
      </c>
      <c r="AH69" s="106">
        <f t="shared" si="63"/>
        <v>2</v>
      </c>
      <c r="AI69" s="105" t="s">
        <v>110</v>
      </c>
      <c r="AJ69" s="104">
        <f t="shared" si="64"/>
        <v>2</v>
      </c>
      <c r="AK69" s="104">
        <f t="shared" si="65"/>
        <v>4</v>
      </c>
      <c r="AL69" s="104" t="str">
        <f t="shared" si="66"/>
        <v>Media</v>
      </c>
      <c r="AM69" s="104">
        <f t="shared" si="67"/>
        <v>2</v>
      </c>
      <c r="AN69" s="104">
        <f t="shared" si="68"/>
        <v>7</v>
      </c>
      <c r="AO69" s="107" t="str">
        <f t="shared" si="69"/>
        <v>ALTA</v>
      </c>
    </row>
    <row r="70" spans="1:41" ht="50.1" customHeight="1" x14ac:dyDescent="0.25">
      <c r="A70" s="48" t="s">
        <v>381</v>
      </c>
      <c r="B70" s="48" t="s">
        <v>54</v>
      </c>
      <c r="C70" s="49" t="s">
        <v>69</v>
      </c>
      <c r="D70" s="99" t="s">
        <v>382</v>
      </c>
      <c r="E70" s="100" t="s">
        <v>383</v>
      </c>
      <c r="F70" s="99" t="s">
        <v>384</v>
      </c>
      <c r="G70" s="101" t="s">
        <v>107</v>
      </c>
      <c r="H70" s="101" t="s">
        <v>22</v>
      </c>
      <c r="I70" s="101" t="s">
        <v>22</v>
      </c>
      <c r="J70" s="101"/>
      <c r="K70" s="101" t="s">
        <v>116</v>
      </c>
      <c r="L70" s="101" t="s">
        <v>224</v>
      </c>
      <c r="M70" s="101" t="s">
        <v>108</v>
      </c>
      <c r="N70" s="102" t="s">
        <v>356</v>
      </c>
      <c r="O70" s="101" t="s">
        <v>118</v>
      </c>
      <c r="P70" s="102" t="s">
        <v>365</v>
      </c>
      <c r="Q70" s="101" t="s">
        <v>385</v>
      </c>
      <c r="R70" s="102" t="s">
        <v>78</v>
      </c>
      <c r="S70" s="103" t="s">
        <v>109</v>
      </c>
      <c r="T70" s="103" t="s">
        <v>124</v>
      </c>
      <c r="U70" s="103" t="s">
        <v>124</v>
      </c>
      <c r="V70" s="101" t="s">
        <v>26</v>
      </c>
      <c r="W70" s="102" t="s">
        <v>173</v>
      </c>
      <c r="X70" s="102" t="s">
        <v>173</v>
      </c>
      <c r="Y70" s="102" t="s">
        <v>173</v>
      </c>
      <c r="Z70" s="102" t="s">
        <v>173</v>
      </c>
      <c r="AA70" s="102" t="s">
        <v>173</v>
      </c>
      <c r="AB70" s="102" t="s">
        <v>173</v>
      </c>
      <c r="AC70" s="104" t="str">
        <f t="shared" si="60"/>
        <v>Baja</v>
      </c>
      <c r="AD70" s="104">
        <f t="shared" si="61"/>
        <v>1</v>
      </c>
      <c r="AE70" s="105" t="s">
        <v>126</v>
      </c>
      <c r="AF70" s="104">
        <f t="shared" si="62"/>
        <v>1</v>
      </c>
      <c r="AG70" s="105" t="s">
        <v>126</v>
      </c>
      <c r="AH70" s="106">
        <f t="shared" si="63"/>
        <v>1</v>
      </c>
      <c r="AI70" s="105" t="s">
        <v>110</v>
      </c>
      <c r="AJ70" s="104">
        <f t="shared" si="64"/>
        <v>2</v>
      </c>
      <c r="AK70" s="104">
        <f t="shared" si="65"/>
        <v>3</v>
      </c>
      <c r="AL70" s="104" t="str">
        <f t="shared" si="66"/>
        <v>Baja</v>
      </c>
      <c r="AM70" s="104">
        <f t="shared" si="67"/>
        <v>1</v>
      </c>
      <c r="AN70" s="104">
        <f t="shared" si="68"/>
        <v>3</v>
      </c>
      <c r="AO70" s="107" t="str">
        <f t="shared" si="69"/>
        <v>BAJA</v>
      </c>
    </row>
    <row r="71" spans="1:41" ht="50.1" customHeight="1" x14ac:dyDescent="0.25">
      <c r="A71" s="48" t="s">
        <v>386</v>
      </c>
      <c r="B71" s="48" t="s">
        <v>54</v>
      </c>
      <c r="C71" s="49" t="s">
        <v>69</v>
      </c>
      <c r="D71" s="99" t="s">
        <v>189</v>
      </c>
      <c r="E71" s="100" t="s">
        <v>387</v>
      </c>
      <c r="F71" s="99" t="s">
        <v>388</v>
      </c>
      <c r="G71" s="101" t="s">
        <v>107</v>
      </c>
      <c r="H71" s="101" t="s">
        <v>22</v>
      </c>
      <c r="I71" s="101" t="s">
        <v>22</v>
      </c>
      <c r="J71" s="101"/>
      <c r="K71" s="101" t="s">
        <v>116</v>
      </c>
      <c r="L71" s="101" t="s">
        <v>224</v>
      </c>
      <c r="M71" s="101" t="s">
        <v>108</v>
      </c>
      <c r="N71" s="102" t="s">
        <v>356</v>
      </c>
      <c r="O71" s="101" t="s">
        <v>39</v>
      </c>
      <c r="P71" s="102" t="s">
        <v>365</v>
      </c>
      <c r="Q71" s="101" t="s">
        <v>173</v>
      </c>
      <c r="R71" s="102" t="s">
        <v>78</v>
      </c>
      <c r="S71" s="103" t="s">
        <v>109</v>
      </c>
      <c r="T71" s="103" t="s">
        <v>124</v>
      </c>
      <c r="U71" s="103" t="s">
        <v>124</v>
      </c>
      <c r="V71" s="101" t="s">
        <v>26</v>
      </c>
      <c r="W71" s="102" t="s">
        <v>173</v>
      </c>
      <c r="X71" s="102" t="s">
        <v>173</v>
      </c>
      <c r="Y71" s="102" t="s">
        <v>173</v>
      </c>
      <c r="Z71" s="102" t="s">
        <v>173</v>
      </c>
      <c r="AA71" s="102" t="s">
        <v>173</v>
      </c>
      <c r="AB71" s="102" t="s">
        <v>173</v>
      </c>
      <c r="AC71" s="104" t="str">
        <f t="shared" si="60"/>
        <v>Baja</v>
      </c>
      <c r="AD71" s="104">
        <f t="shared" si="61"/>
        <v>1</v>
      </c>
      <c r="AE71" s="105" t="s">
        <v>126</v>
      </c>
      <c r="AF71" s="104">
        <f t="shared" si="62"/>
        <v>1</v>
      </c>
      <c r="AG71" s="105" t="s">
        <v>126</v>
      </c>
      <c r="AH71" s="106">
        <f t="shared" si="63"/>
        <v>1</v>
      </c>
      <c r="AI71" s="105" t="s">
        <v>126</v>
      </c>
      <c r="AJ71" s="104">
        <f t="shared" si="64"/>
        <v>1</v>
      </c>
      <c r="AK71" s="104">
        <f t="shared" si="65"/>
        <v>2</v>
      </c>
      <c r="AL71" s="104" t="str">
        <f t="shared" si="66"/>
        <v>Baja</v>
      </c>
      <c r="AM71" s="104">
        <f t="shared" si="67"/>
        <v>1</v>
      </c>
      <c r="AN71" s="104">
        <f t="shared" si="68"/>
        <v>3</v>
      </c>
      <c r="AO71" s="107" t="str">
        <f t="shared" si="69"/>
        <v>BAJA</v>
      </c>
    </row>
    <row r="72" spans="1:41" ht="50.1" customHeight="1" x14ac:dyDescent="0.25">
      <c r="A72" s="48" t="s">
        <v>389</v>
      </c>
      <c r="B72" s="48" t="s">
        <v>54</v>
      </c>
      <c r="C72" s="49" t="s">
        <v>69</v>
      </c>
      <c r="D72" s="99" t="s">
        <v>390</v>
      </c>
      <c r="E72" s="100" t="s">
        <v>391</v>
      </c>
      <c r="F72" s="99" t="s">
        <v>392</v>
      </c>
      <c r="G72" s="101" t="s">
        <v>107</v>
      </c>
      <c r="H72" s="101" t="s">
        <v>22</v>
      </c>
      <c r="I72" s="101" t="s">
        <v>22</v>
      </c>
      <c r="J72" s="101"/>
      <c r="K72" s="101" t="s">
        <v>116</v>
      </c>
      <c r="L72" s="101" t="s">
        <v>224</v>
      </c>
      <c r="M72" s="101" t="s">
        <v>289</v>
      </c>
      <c r="N72" s="102" t="s">
        <v>356</v>
      </c>
      <c r="O72" s="101" t="s">
        <v>39</v>
      </c>
      <c r="P72" s="102" t="s">
        <v>365</v>
      </c>
      <c r="Q72" s="101" t="s">
        <v>173</v>
      </c>
      <c r="R72" s="102" t="s">
        <v>78</v>
      </c>
      <c r="S72" s="103" t="s">
        <v>124</v>
      </c>
      <c r="T72" s="103" t="s">
        <v>124</v>
      </c>
      <c r="U72" s="103" t="s">
        <v>124</v>
      </c>
      <c r="V72" s="101" t="s">
        <v>26</v>
      </c>
      <c r="W72" s="102" t="s">
        <v>173</v>
      </c>
      <c r="X72" s="102" t="s">
        <v>173</v>
      </c>
      <c r="Y72" s="102" t="s">
        <v>173</v>
      </c>
      <c r="Z72" s="102" t="s">
        <v>173</v>
      </c>
      <c r="AA72" s="102" t="s">
        <v>173</v>
      </c>
      <c r="AB72" s="102" t="s">
        <v>173</v>
      </c>
      <c r="AC72" s="104" t="str">
        <f t="shared" si="60"/>
        <v>Baja</v>
      </c>
      <c r="AD72" s="104">
        <f t="shared" si="61"/>
        <v>1</v>
      </c>
      <c r="AE72" s="105" t="s">
        <v>126</v>
      </c>
      <c r="AF72" s="104">
        <f t="shared" si="62"/>
        <v>1</v>
      </c>
      <c r="AG72" s="105" t="s">
        <v>126</v>
      </c>
      <c r="AH72" s="106">
        <f t="shared" si="63"/>
        <v>1</v>
      </c>
      <c r="AI72" s="105" t="s">
        <v>126</v>
      </c>
      <c r="AJ72" s="104">
        <f t="shared" si="64"/>
        <v>1</v>
      </c>
      <c r="AK72" s="104">
        <f t="shared" si="65"/>
        <v>2</v>
      </c>
      <c r="AL72" s="104" t="str">
        <f t="shared" si="66"/>
        <v>Baja</v>
      </c>
      <c r="AM72" s="104">
        <f t="shared" si="67"/>
        <v>1</v>
      </c>
      <c r="AN72" s="104">
        <f t="shared" si="68"/>
        <v>3</v>
      </c>
      <c r="AO72" s="107" t="str">
        <f t="shared" si="69"/>
        <v>BAJA</v>
      </c>
    </row>
    <row r="73" spans="1:41" ht="50.1" customHeight="1" x14ac:dyDescent="0.25">
      <c r="A73" s="109" t="s">
        <v>452</v>
      </c>
      <c r="B73" s="110"/>
      <c r="C73" s="110"/>
      <c r="D73" s="110"/>
      <c r="E73" s="110"/>
      <c r="F73" s="110"/>
      <c r="G73" s="110"/>
      <c r="H73" s="110"/>
      <c r="I73" s="110"/>
      <c r="J73" s="110"/>
      <c r="K73" s="110"/>
      <c r="L73" s="110"/>
      <c r="M73" s="110"/>
      <c r="N73" s="110"/>
      <c r="O73" s="110"/>
      <c r="P73" s="110"/>
      <c r="Q73" s="110"/>
      <c r="R73" s="110"/>
      <c r="S73" s="110"/>
      <c r="T73" s="110"/>
      <c r="U73" s="110"/>
      <c r="V73" s="110"/>
      <c r="W73" s="110"/>
      <c r="X73" s="110"/>
      <c r="Y73" s="110"/>
      <c r="Z73" s="110"/>
      <c r="AA73" s="110"/>
      <c r="AB73" s="111"/>
      <c r="AC73" s="104"/>
      <c r="AD73" s="104"/>
      <c r="AE73" s="105"/>
      <c r="AF73" s="104"/>
      <c r="AG73" s="105"/>
      <c r="AH73" s="106"/>
      <c r="AI73" s="105"/>
      <c r="AJ73" s="104"/>
      <c r="AK73" s="104"/>
      <c r="AL73" s="104"/>
      <c r="AM73" s="104"/>
      <c r="AN73" s="104"/>
      <c r="AO73" s="107"/>
    </row>
    <row r="74" spans="1:41" ht="50.1" customHeight="1" x14ac:dyDescent="0.25">
      <c r="A74" s="48" t="s">
        <v>394</v>
      </c>
      <c r="B74" s="48" t="s">
        <v>52</v>
      </c>
      <c r="C74" s="49" t="s">
        <v>57</v>
      </c>
      <c r="D74" s="99" t="s">
        <v>395</v>
      </c>
      <c r="E74" s="100" t="s">
        <v>396</v>
      </c>
      <c r="F74" s="99" t="s">
        <v>397</v>
      </c>
      <c r="G74" s="101" t="s">
        <v>107</v>
      </c>
      <c r="H74" s="101" t="s">
        <v>22</v>
      </c>
      <c r="I74" s="101" t="s">
        <v>22</v>
      </c>
      <c r="J74" s="101" t="s">
        <v>22</v>
      </c>
      <c r="K74" s="101" t="s">
        <v>398</v>
      </c>
      <c r="L74" s="101" t="s">
        <v>399</v>
      </c>
      <c r="M74" s="101" t="s">
        <v>108</v>
      </c>
      <c r="N74" s="102" t="s">
        <v>400</v>
      </c>
      <c r="O74" s="101" t="s">
        <v>39</v>
      </c>
      <c r="P74" s="102" t="s">
        <v>401</v>
      </c>
      <c r="Q74" s="101" t="s">
        <v>173</v>
      </c>
      <c r="R74" s="102" t="s">
        <v>79</v>
      </c>
      <c r="S74" s="103" t="s">
        <v>109</v>
      </c>
      <c r="T74" s="103" t="s">
        <v>124</v>
      </c>
      <c r="U74" s="103" t="s">
        <v>124</v>
      </c>
      <c r="V74" s="101" t="s">
        <v>25</v>
      </c>
      <c r="W74" s="102" t="s">
        <v>402</v>
      </c>
      <c r="X74" s="102" t="s">
        <v>403</v>
      </c>
      <c r="Y74" s="102" t="s">
        <v>404</v>
      </c>
      <c r="Z74" s="102" t="s">
        <v>141</v>
      </c>
      <c r="AA74" s="108">
        <v>44033</v>
      </c>
      <c r="AB74" s="102" t="s">
        <v>184</v>
      </c>
      <c r="AC74" s="104" t="str">
        <f>IF(V74="Información Pública Reservada","Alta",IF(V74="Información Pública Clasificada","Media",IF(V74="Información Pública","Baja")))</f>
        <v>Media</v>
      </c>
      <c r="AD74" s="104">
        <f>IF(AC74="Baja",1,IF(AC74="Media",2,IF(AC74="Alta",3,"")))</f>
        <v>2</v>
      </c>
      <c r="AE74" s="105" t="s">
        <v>110</v>
      </c>
      <c r="AF74" s="104">
        <f>IF(AE74="Baja",1,IF(AE74="Media",2,IF(AE74="Alta",3,"")))</f>
        <v>2</v>
      </c>
      <c r="AG74" s="105" t="s">
        <v>110</v>
      </c>
      <c r="AH74" s="106">
        <f>IF(AG74="Baja",1,IF(AG74="Media",2,IF(AG74="Alta",3,IF(AG74="No Clasificada",0,""))))</f>
        <v>2</v>
      </c>
      <c r="AI74" s="105" t="s">
        <v>110</v>
      </c>
      <c r="AJ74" s="104">
        <f>IF(AI74="Baja",1,IF(AI74="Media",2,IF(AI74="Alta",3,IF(AI74="No Clasificada",0,""))))</f>
        <v>2</v>
      </c>
      <c r="AK74" s="104">
        <f>IFERROR(SUM(AH74+AJ74)," ")</f>
        <v>4</v>
      </c>
      <c r="AL74" s="104" t="str">
        <f>IF(AK74=3,"Baja",IF(AK74=2,"Baja",IF(AK74=1,"Baja",IF(AK74=4,"Media",IF(AK74&gt;=5,"Alta")))))</f>
        <v>Media</v>
      </c>
      <c r="AM74" s="104">
        <f>IF(AL74="Baja",1,IF(AL74="Media",2,IF(AL74="Alta",3,"0")))</f>
        <v>2</v>
      </c>
      <c r="AN74" s="104">
        <f>IFERROR(SUM(+AD74+AF74+AM74),"")</f>
        <v>6</v>
      </c>
      <c r="AO74" s="107" t="str">
        <f>IF(AND(AC74="ALTA"),"ALTA",IF(AND(AE74="ALTA",AL74="ALTA"),"ALTA",IF(AND(AC74="MEDIA",AE74="ALTA",AL74="MEDIA"),"MEDIA",IF(AND(AC74="MEDIA",AE74="MEDIA",AL74="ALTA"),"MEDIA",IF(AND(AC74="MEDIA",AE74="MEDIA",AL74="BAJA"),"MEDIA",IF(AND(AC74="MEDIA",AE74="MEDIA",AL74="MEDIA"),"MEDIA",IF(AND(AC74="MEDIA",AE74="BAJA",AL74="MEDIA"),"MEDIA",IF(AND(AC74="BAJA",AE74="MEDIA",AL74="MEDIA"),"MEDIA",IF(AND(AC74="BAJA",AE74="BAJA",AL74="MEDIA"),"MEDIA",IF(AND(AC74="BAJA",AE74="MEDIA",AL74="BAJA"),"MEDIA",IF(AND(AC74="MEDIA",AE74="BAJA",AL74="BAJA"),"MEDIA",IF(AND(AC74="BAJA",AE74="ALTA",AL74="BAJA"),"MEDIA",IF(AND(AC74="BAJA",AE74="BAJA",AL74="ALTA"),"MEDIA",IF(AND(AC74="MEDIA",AE74="ALTA",AL74="BAJA"),"MEDIA",IF(AND(AC74="MEDIA",AE74="BAJA",AL74="ALTA"),"MEDIA",IF(AND(AC74="BAJA",AE74="ALTA",AL74="MEDIA"),"MEDIA",IF(AND(AC74="BAJA",AE74="MEDIA",AL74="ALTA"),"MEDIA",IF(AND(AC74="BAJA",AE74="BAJA",AL74="BAJA"),"BAJA","Por Clasificar"))))))))))))))))))</f>
        <v>MEDIA</v>
      </c>
    </row>
    <row r="75" spans="1:41" ht="50.1" customHeight="1" x14ac:dyDescent="0.25">
      <c r="A75" s="48" t="s">
        <v>405</v>
      </c>
      <c r="B75" s="48" t="s">
        <v>52</v>
      </c>
      <c r="C75" s="49" t="s">
        <v>57</v>
      </c>
      <c r="D75" s="99" t="s">
        <v>406</v>
      </c>
      <c r="E75" s="100" t="s">
        <v>407</v>
      </c>
      <c r="F75" s="99" t="s">
        <v>408</v>
      </c>
      <c r="G75" s="101" t="s">
        <v>107</v>
      </c>
      <c r="H75" s="101"/>
      <c r="I75" s="101" t="s">
        <v>22</v>
      </c>
      <c r="J75" s="101" t="s">
        <v>22</v>
      </c>
      <c r="K75" s="101" t="s">
        <v>409</v>
      </c>
      <c r="L75" s="101" t="s">
        <v>410</v>
      </c>
      <c r="M75" s="101" t="s">
        <v>108</v>
      </c>
      <c r="N75" s="102" t="s">
        <v>411</v>
      </c>
      <c r="O75" s="101" t="s">
        <v>39</v>
      </c>
      <c r="P75" s="102" t="s">
        <v>412</v>
      </c>
      <c r="Q75" s="101" t="s">
        <v>173</v>
      </c>
      <c r="R75" s="102" t="s">
        <v>79</v>
      </c>
      <c r="S75" s="103" t="s">
        <v>109</v>
      </c>
      <c r="T75" s="103" t="s">
        <v>124</v>
      </c>
      <c r="U75" s="103" t="s">
        <v>124</v>
      </c>
      <c r="V75" s="101" t="s">
        <v>25</v>
      </c>
      <c r="W75" s="102" t="s">
        <v>402</v>
      </c>
      <c r="X75" s="102" t="s">
        <v>403</v>
      </c>
      <c r="Y75" s="102" t="s">
        <v>413</v>
      </c>
      <c r="Z75" s="102" t="s">
        <v>141</v>
      </c>
      <c r="AA75" s="108">
        <v>44033</v>
      </c>
      <c r="AB75" s="102" t="s">
        <v>184</v>
      </c>
      <c r="AC75" s="104" t="str">
        <f t="shared" ref="AC75:AC81" si="70">IF(V75="Información Pública Reservada","Alta",IF(V75="Información Pública Clasificada","Media",IF(V75="Información Pública","Baja")))</f>
        <v>Media</v>
      </c>
      <c r="AD75" s="104">
        <f t="shared" ref="AD75:AD81" si="71">IF(AC75="Baja",1,IF(AC75="Media",2,IF(AC75="Alta",3,"")))</f>
        <v>2</v>
      </c>
      <c r="AE75" s="105" t="s">
        <v>110</v>
      </c>
      <c r="AF75" s="104">
        <f t="shared" ref="AF75:AF81" si="72">IF(AE75="Baja",1,IF(AE75="Media",2,IF(AE75="Alta",3,"")))</f>
        <v>2</v>
      </c>
      <c r="AG75" s="105" t="s">
        <v>110</v>
      </c>
      <c r="AH75" s="106">
        <f t="shared" ref="AH75:AH81" si="73">IF(AG75="Baja",1,IF(AG75="Media",2,IF(AG75="Alta",3,IF(AG75="No Clasificada",0,""))))</f>
        <v>2</v>
      </c>
      <c r="AI75" s="105" t="s">
        <v>148</v>
      </c>
      <c r="AJ75" s="104">
        <f t="shared" ref="AJ75:AJ81" si="74">IF(AI75="Baja",1,IF(AI75="Media",2,IF(AI75="Alta",3,IF(AI75="No Clasificada",0,""))))</f>
        <v>3</v>
      </c>
      <c r="AK75" s="104">
        <f t="shared" ref="AK75:AK81" si="75">IFERROR(SUM(AH75+AJ75)," ")</f>
        <v>5</v>
      </c>
      <c r="AL75" s="104" t="str">
        <f t="shared" ref="AL75:AL81" si="76">IF(AK75=3,"Baja",IF(AK75=2,"Baja",IF(AK75=1,"Baja",IF(AK75=4,"Media",IF(AK75&gt;=5,"Alta")))))</f>
        <v>Alta</v>
      </c>
      <c r="AM75" s="104">
        <f t="shared" ref="AM75:AM81" si="77">IF(AL75="Baja",1,IF(AL75="Media",2,IF(AL75="Alta",3,"0")))</f>
        <v>3</v>
      </c>
      <c r="AN75" s="104">
        <f t="shared" ref="AN75:AN81" si="78">IFERROR(SUM(+AD75+AF75+AM75),"")</f>
        <v>7</v>
      </c>
      <c r="AO75" s="107" t="str">
        <f t="shared" ref="AO75:AO81" si="79">IF(AND(AC75="ALTA"),"ALTA",IF(AND(AE75="ALTA",AL75="ALTA"),"ALTA",IF(AND(AC75="MEDIA",AE75="ALTA",AL75="MEDIA"),"MEDIA",IF(AND(AC75="MEDIA",AE75="MEDIA",AL75="ALTA"),"MEDIA",IF(AND(AC75="MEDIA",AE75="MEDIA",AL75="BAJA"),"MEDIA",IF(AND(AC75="MEDIA",AE75="MEDIA",AL75="MEDIA"),"MEDIA",IF(AND(AC75="MEDIA",AE75="BAJA",AL75="MEDIA"),"MEDIA",IF(AND(AC75="BAJA",AE75="MEDIA",AL75="MEDIA"),"MEDIA",IF(AND(AC75="BAJA",AE75="BAJA",AL75="MEDIA"),"MEDIA",IF(AND(AC75="BAJA",AE75="MEDIA",AL75="BAJA"),"MEDIA",IF(AND(AC75="MEDIA",AE75="BAJA",AL75="BAJA"),"MEDIA",IF(AND(AC75="BAJA",AE75="ALTA",AL75="BAJA"),"MEDIA",IF(AND(AC75="BAJA",AE75="BAJA",AL75="ALTA"),"MEDIA",IF(AND(AC75="MEDIA",AE75="ALTA",AL75="BAJA"),"MEDIA",IF(AND(AC75="MEDIA",AE75="BAJA",AL75="ALTA"),"MEDIA",IF(AND(AC75="BAJA",AE75="ALTA",AL75="MEDIA"),"MEDIA",IF(AND(AC75="BAJA",AE75="MEDIA",AL75="ALTA"),"MEDIA",IF(AND(AC75="BAJA",AE75="BAJA",AL75="BAJA"),"BAJA","Por Clasificar"))))))))))))))))))</f>
        <v>MEDIA</v>
      </c>
    </row>
    <row r="76" spans="1:41" ht="50.1" customHeight="1" x14ac:dyDescent="0.25">
      <c r="A76" s="48" t="s">
        <v>414</v>
      </c>
      <c r="B76" s="48" t="s">
        <v>52</v>
      </c>
      <c r="C76" s="49" t="s">
        <v>57</v>
      </c>
      <c r="D76" s="99" t="s">
        <v>406</v>
      </c>
      <c r="E76" s="100" t="s">
        <v>415</v>
      </c>
      <c r="F76" s="99" t="s">
        <v>416</v>
      </c>
      <c r="G76" s="101" t="s">
        <v>107</v>
      </c>
      <c r="H76" s="101" t="s">
        <v>22</v>
      </c>
      <c r="I76" s="101" t="s">
        <v>22</v>
      </c>
      <c r="J76" s="101"/>
      <c r="K76" s="101" t="s">
        <v>398</v>
      </c>
      <c r="L76" s="101" t="s">
        <v>417</v>
      </c>
      <c r="M76" s="101" t="s">
        <v>108</v>
      </c>
      <c r="N76" s="102" t="s">
        <v>418</v>
      </c>
      <c r="O76" s="101" t="s">
        <v>39</v>
      </c>
      <c r="P76" s="102" t="s">
        <v>419</v>
      </c>
      <c r="Q76" s="101" t="s">
        <v>173</v>
      </c>
      <c r="R76" s="102" t="s">
        <v>79</v>
      </c>
      <c r="S76" s="103" t="s">
        <v>109</v>
      </c>
      <c r="T76" s="103" t="s">
        <v>124</v>
      </c>
      <c r="U76" s="103" t="s">
        <v>124</v>
      </c>
      <c r="V76" s="101" t="s">
        <v>25</v>
      </c>
      <c r="W76" s="102" t="s">
        <v>402</v>
      </c>
      <c r="X76" s="102" t="s">
        <v>403</v>
      </c>
      <c r="Y76" s="102" t="s">
        <v>420</v>
      </c>
      <c r="Z76" s="102" t="s">
        <v>141</v>
      </c>
      <c r="AA76" s="108">
        <v>44033</v>
      </c>
      <c r="AB76" s="102" t="s">
        <v>184</v>
      </c>
      <c r="AC76" s="104" t="str">
        <f t="shared" si="70"/>
        <v>Media</v>
      </c>
      <c r="AD76" s="104">
        <f t="shared" si="71"/>
        <v>2</v>
      </c>
      <c r="AE76" s="105" t="s">
        <v>110</v>
      </c>
      <c r="AF76" s="104">
        <f t="shared" si="72"/>
        <v>2</v>
      </c>
      <c r="AG76" s="105" t="s">
        <v>110</v>
      </c>
      <c r="AH76" s="106">
        <f t="shared" si="73"/>
        <v>2</v>
      </c>
      <c r="AI76" s="105" t="s">
        <v>110</v>
      </c>
      <c r="AJ76" s="104">
        <f t="shared" si="74"/>
        <v>2</v>
      </c>
      <c r="AK76" s="104">
        <f t="shared" si="75"/>
        <v>4</v>
      </c>
      <c r="AL76" s="104" t="str">
        <f t="shared" si="76"/>
        <v>Media</v>
      </c>
      <c r="AM76" s="104">
        <f t="shared" si="77"/>
        <v>2</v>
      </c>
      <c r="AN76" s="104">
        <f t="shared" si="78"/>
        <v>6</v>
      </c>
      <c r="AO76" s="107" t="str">
        <f t="shared" si="79"/>
        <v>MEDIA</v>
      </c>
    </row>
    <row r="77" spans="1:41" ht="50.1" customHeight="1" x14ac:dyDescent="0.25">
      <c r="A77" s="48" t="s">
        <v>421</v>
      </c>
      <c r="B77" s="48" t="s">
        <v>52</v>
      </c>
      <c r="C77" s="49" t="s">
        <v>57</v>
      </c>
      <c r="D77" s="99" t="s">
        <v>422</v>
      </c>
      <c r="E77" s="99" t="s">
        <v>423</v>
      </c>
      <c r="F77" s="99" t="s">
        <v>424</v>
      </c>
      <c r="G77" s="101" t="s">
        <v>107</v>
      </c>
      <c r="H77" s="101" t="s">
        <v>22</v>
      </c>
      <c r="I77" s="101" t="s">
        <v>22</v>
      </c>
      <c r="J77" s="101"/>
      <c r="K77" s="101" t="s">
        <v>398</v>
      </c>
      <c r="L77" s="101" t="s">
        <v>425</v>
      </c>
      <c r="M77" s="101" t="s">
        <v>108</v>
      </c>
      <c r="N77" s="102" t="s">
        <v>418</v>
      </c>
      <c r="O77" s="101" t="s">
        <v>39</v>
      </c>
      <c r="P77" s="102" t="s">
        <v>426</v>
      </c>
      <c r="Q77" s="101" t="s">
        <v>173</v>
      </c>
      <c r="R77" s="102" t="s">
        <v>79</v>
      </c>
      <c r="S77" s="103" t="s">
        <v>109</v>
      </c>
      <c r="T77" s="103" t="s">
        <v>124</v>
      </c>
      <c r="U77" s="103" t="s">
        <v>124</v>
      </c>
      <c r="V77" s="101" t="s">
        <v>25</v>
      </c>
      <c r="W77" s="102" t="s">
        <v>402</v>
      </c>
      <c r="X77" s="102" t="s">
        <v>403</v>
      </c>
      <c r="Y77" s="102" t="s">
        <v>427</v>
      </c>
      <c r="Z77" s="102" t="s">
        <v>141</v>
      </c>
      <c r="AA77" s="108">
        <v>44033</v>
      </c>
      <c r="AB77" s="102" t="s">
        <v>184</v>
      </c>
      <c r="AC77" s="104" t="str">
        <f t="shared" si="70"/>
        <v>Media</v>
      </c>
      <c r="AD77" s="104">
        <f t="shared" si="71"/>
        <v>2</v>
      </c>
      <c r="AE77" s="105" t="s">
        <v>110</v>
      </c>
      <c r="AF77" s="104">
        <f t="shared" si="72"/>
        <v>2</v>
      </c>
      <c r="AG77" s="105" t="s">
        <v>110</v>
      </c>
      <c r="AH77" s="106">
        <f t="shared" si="73"/>
        <v>2</v>
      </c>
      <c r="AI77" s="105" t="s">
        <v>110</v>
      </c>
      <c r="AJ77" s="104">
        <f t="shared" si="74"/>
        <v>2</v>
      </c>
      <c r="AK77" s="104">
        <f t="shared" si="75"/>
        <v>4</v>
      </c>
      <c r="AL77" s="104" t="str">
        <f t="shared" si="76"/>
        <v>Media</v>
      </c>
      <c r="AM77" s="104">
        <f t="shared" si="77"/>
        <v>2</v>
      </c>
      <c r="AN77" s="104">
        <f t="shared" si="78"/>
        <v>6</v>
      </c>
      <c r="AO77" s="107" t="str">
        <f t="shared" si="79"/>
        <v>MEDIA</v>
      </c>
    </row>
    <row r="78" spans="1:41" ht="50.1" customHeight="1" x14ac:dyDescent="0.25">
      <c r="A78" s="48" t="s">
        <v>428</v>
      </c>
      <c r="B78" s="48" t="s">
        <v>52</v>
      </c>
      <c r="C78" s="49" t="s">
        <v>57</v>
      </c>
      <c r="D78" s="99" t="s">
        <v>233</v>
      </c>
      <c r="E78" s="112" t="s">
        <v>429</v>
      </c>
      <c r="F78" s="99" t="s">
        <v>430</v>
      </c>
      <c r="G78" s="101" t="s">
        <v>107</v>
      </c>
      <c r="H78" s="101" t="s">
        <v>22</v>
      </c>
      <c r="I78" s="101" t="s">
        <v>22</v>
      </c>
      <c r="J78" s="101"/>
      <c r="K78" s="101" t="s">
        <v>431</v>
      </c>
      <c r="L78" s="101" t="s">
        <v>432</v>
      </c>
      <c r="M78" s="101" t="s">
        <v>108</v>
      </c>
      <c r="N78" s="102" t="s">
        <v>418</v>
      </c>
      <c r="O78" s="101" t="s">
        <v>39</v>
      </c>
      <c r="P78" s="102" t="s">
        <v>433</v>
      </c>
      <c r="Q78" s="101" t="s">
        <v>173</v>
      </c>
      <c r="R78" s="102" t="s">
        <v>79</v>
      </c>
      <c r="S78" s="103" t="s">
        <v>109</v>
      </c>
      <c r="T78" s="103" t="s">
        <v>124</v>
      </c>
      <c r="U78" s="103" t="s">
        <v>124</v>
      </c>
      <c r="V78" s="101" t="s">
        <v>25</v>
      </c>
      <c r="W78" s="102" t="s">
        <v>402</v>
      </c>
      <c r="X78" s="102" t="s">
        <v>403</v>
      </c>
      <c r="Y78" s="102" t="s">
        <v>434</v>
      </c>
      <c r="Z78" s="102" t="s">
        <v>141</v>
      </c>
      <c r="AA78" s="108">
        <v>44033</v>
      </c>
      <c r="AB78" s="102" t="s">
        <v>184</v>
      </c>
      <c r="AC78" s="104" t="str">
        <f t="shared" si="70"/>
        <v>Media</v>
      </c>
      <c r="AD78" s="104">
        <f t="shared" si="71"/>
        <v>2</v>
      </c>
      <c r="AE78" s="105" t="s">
        <v>110</v>
      </c>
      <c r="AF78" s="104">
        <f t="shared" si="72"/>
        <v>2</v>
      </c>
      <c r="AG78" s="105" t="s">
        <v>110</v>
      </c>
      <c r="AH78" s="106">
        <f t="shared" si="73"/>
        <v>2</v>
      </c>
      <c r="AI78" s="105" t="s">
        <v>110</v>
      </c>
      <c r="AJ78" s="104">
        <f t="shared" si="74"/>
        <v>2</v>
      </c>
      <c r="AK78" s="104">
        <f t="shared" si="75"/>
        <v>4</v>
      </c>
      <c r="AL78" s="104" t="str">
        <f t="shared" si="76"/>
        <v>Media</v>
      </c>
      <c r="AM78" s="104">
        <f t="shared" si="77"/>
        <v>2</v>
      </c>
      <c r="AN78" s="104">
        <f t="shared" si="78"/>
        <v>6</v>
      </c>
      <c r="AO78" s="107" t="str">
        <f t="shared" si="79"/>
        <v>MEDIA</v>
      </c>
    </row>
    <row r="79" spans="1:41" ht="50.1" customHeight="1" x14ac:dyDescent="0.25">
      <c r="A79" s="48" t="s">
        <v>435</v>
      </c>
      <c r="B79" s="48" t="s">
        <v>52</v>
      </c>
      <c r="C79" s="49" t="s">
        <v>57</v>
      </c>
      <c r="D79" s="99" t="s">
        <v>233</v>
      </c>
      <c r="E79" s="100" t="s">
        <v>436</v>
      </c>
      <c r="F79" s="99" t="s">
        <v>437</v>
      </c>
      <c r="G79" s="101" t="s">
        <v>107</v>
      </c>
      <c r="H79" s="101" t="s">
        <v>22</v>
      </c>
      <c r="I79" s="101" t="s">
        <v>22</v>
      </c>
      <c r="J79" s="101"/>
      <c r="K79" s="101" t="s">
        <v>431</v>
      </c>
      <c r="L79" s="101" t="s">
        <v>438</v>
      </c>
      <c r="M79" s="101" t="s">
        <v>108</v>
      </c>
      <c r="N79" s="102" t="s">
        <v>418</v>
      </c>
      <c r="O79" s="101" t="s">
        <v>39</v>
      </c>
      <c r="P79" s="102" t="s">
        <v>433</v>
      </c>
      <c r="Q79" s="101" t="s">
        <v>173</v>
      </c>
      <c r="R79" s="102" t="s">
        <v>79</v>
      </c>
      <c r="S79" s="103" t="s">
        <v>109</v>
      </c>
      <c r="T79" s="103" t="s">
        <v>124</v>
      </c>
      <c r="U79" s="103" t="s">
        <v>124</v>
      </c>
      <c r="V79" s="101" t="s">
        <v>26</v>
      </c>
      <c r="W79" s="102" t="s">
        <v>402</v>
      </c>
      <c r="X79" s="102" t="s">
        <v>403</v>
      </c>
      <c r="Y79" s="102" t="s">
        <v>439</v>
      </c>
      <c r="Z79" s="102" t="s">
        <v>141</v>
      </c>
      <c r="AA79" s="108">
        <v>44033</v>
      </c>
      <c r="AB79" s="102" t="s">
        <v>184</v>
      </c>
      <c r="AC79" s="104" t="str">
        <f t="shared" si="70"/>
        <v>Baja</v>
      </c>
      <c r="AD79" s="104">
        <f t="shared" si="71"/>
        <v>1</v>
      </c>
      <c r="AE79" s="105" t="s">
        <v>110</v>
      </c>
      <c r="AF79" s="104">
        <f t="shared" si="72"/>
        <v>2</v>
      </c>
      <c r="AG79" s="105" t="s">
        <v>110</v>
      </c>
      <c r="AH79" s="106">
        <f t="shared" si="73"/>
        <v>2</v>
      </c>
      <c r="AI79" s="105" t="s">
        <v>126</v>
      </c>
      <c r="AJ79" s="104">
        <f t="shared" si="74"/>
        <v>1</v>
      </c>
      <c r="AK79" s="104">
        <f t="shared" si="75"/>
        <v>3</v>
      </c>
      <c r="AL79" s="104" t="str">
        <f t="shared" si="76"/>
        <v>Baja</v>
      </c>
      <c r="AM79" s="104">
        <f t="shared" si="77"/>
        <v>1</v>
      </c>
      <c r="AN79" s="104">
        <f t="shared" si="78"/>
        <v>4</v>
      </c>
      <c r="AO79" s="107" t="str">
        <f t="shared" si="79"/>
        <v>MEDIA</v>
      </c>
    </row>
    <row r="80" spans="1:41" ht="50.1" customHeight="1" x14ac:dyDescent="0.25">
      <c r="A80" s="48" t="s">
        <v>440</v>
      </c>
      <c r="B80" s="48" t="s">
        <v>52</v>
      </c>
      <c r="C80" s="49" t="s">
        <v>57</v>
      </c>
      <c r="D80" s="99" t="s">
        <v>128</v>
      </c>
      <c r="E80" s="100" t="s">
        <v>441</v>
      </c>
      <c r="F80" s="99" t="s">
        <v>442</v>
      </c>
      <c r="G80" s="101" t="s">
        <v>107</v>
      </c>
      <c r="H80" s="101" t="s">
        <v>22</v>
      </c>
      <c r="I80" s="101" t="s">
        <v>22</v>
      </c>
      <c r="J80" s="101"/>
      <c r="K80" s="101" t="s">
        <v>443</v>
      </c>
      <c r="L80" s="101" t="s">
        <v>444</v>
      </c>
      <c r="M80" s="101" t="s">
        <v>108</v>
      </c>
      <c r="N80" s="102" t="s">
        <v>418</v>
      </c>
      <c r="O80" s="101" t="s">
        <v>39</v>
      </c>
      <c r="P80" s="102" t="s">
        <v>445</v>
      </c>
      <c r="Q80" s="101" t="s">
        <v>173</v>
      </c>
      <c r="R80" s="102" t="s">
        <v>79</v>
      </c>
      <c r="S80" s="103" t="s">
        <v>109</v>
      </c>
      <c r="T80" s="103" t="s">
        <v>124</v>
      </c>
      <c r="U80" s="103" t="s">
        <v>124</v>
      </c>
      <c r="V80" s="101" t="s">
        <v>26</v>
      </c>
      <c r="W80" s="102" t="s">
        <v>402</v>
      </c>
      <c r="X80" s="102" t="s">
        <v>403</v>
      </c>
      <c r="Y80" s="102" t="s">
        <v>446</v>
      </c>
      <c r="Z80" s="102" t="s">
        <v>141</v>
      </c>
      <c r="AA80" s="108">
        <v>44033</v>
      </c>
      <c r="AB80" s="102" t="s">
        <v>184</v>
      </c>
      <c r="AC80" s="104" t="str">
        <f t="shared" si="70"/>
        <v>Baja</v>
      </c>
      <c r="AD80" s="104">
        <f t="shared" si="71"/>
        <v>1</v>
      </c>
      <c r="AE80" s="105" t="s">
        <v>110</v>
      </c>
      <c r="AF80" s="104">
        <f t="shared" si="72"/>
        <v>2</v>
      </c>
      <c r="AG80" s="105" t="s">
        <v>110</v>
      </c>
      <c r="AH80" s="106">
        <f t="shared" si="73"/>
        <v>2</v>
      </c>
      <c r="AI80" s="105" t="s">
        <v>110</v>
      </c>
      <c r="AJ80" s="104">
        <f t="shared" si="74"/>
        <v>2</v>
      </c>
      <c r="AK80" s="104">
        <f t="shared" si="75"/>
        <v>4</v>
      </c>
      <c r="AL80" s="104" t="str">
        <f t="shared" si="76"/>
        <v>Media</v>
      </c>
      <c r="AM80" s="104">
        <f t="shared" si="77"/>
        <v>2</v>
      </c>
      <c r="AN80" s="104">
        <f t="shared" si="78"/>
        <v>5</v>
      </c>
      <c r="AO80" s="107" t="str">
        <f t="shared" si="79"/>
        <v>MEDIA</v>
      </c>
    </row>
    <row r="81" spans="1:41" ht="50.1" customHeight="1" x14ac:dyDescent="0.25">
      <c r="A81" s="48" t="s">
        <v>447</v>
      </c>
      <c r="B81" s="48" t="s">
        <v>52</v>
      </c>
      <c r="C81" s="49" t="s">
        <v>57</v>
      </c>
      <c r="D81" s="99" t="s">
        <v>128</v>
      </c>
      <c r="E81" s="100" t="s">
        <v>448</v>
      </c>
      <c r="F81" s="99" t="s">
        <v>449</v>
      </c>
      <c r="G81" s="101" t="s">
        <v>107</v>
      </c>
      <c r="H81" s="101"/>
      <c r="I81" s="101" t="s">
        <v>22</v>
      </c>
      <c r="J81" s="101"/>
      <c r="K81" s="101" t="s">
        <v>398</v>
      </c>
      <c r="L81" s="101" t="s">
        <v>425</v>
      </c>
      <c r="M81" s="101" t="s">
        <v>108</v>
      </c>
      <c r="N81" s="102" t="s">
        <v>418</v>
      </c>
      <c r="O81" s="101" t="s">
        <v>39</v>
      </c>
      <c r="P81" s="102" t="s">
        <v>450</v>
      </c>
      <c r="Q81" s="101" t="s">
        <v>173</v>
      </c>
      <c r="R81" s="102" t="s">
        <v>79</v>
      </c>
      <c r="S81" s="103" t="s">
        <v>109</v>
      </c>
      <c r="T81" s="103" t="s">
        <v>124</v>
      </c>
      <c r="U81" s="103" t="s">
        <v>124</v>
      </c>
      <c r="V81" s="101" t="s">
        <v>25</v>
      </c>
      <c r="W81" s="102" t="s">
        <v>402</v>
      </c>
      <c r="X81" s="102" t="s">
        <v>403</v>
      </c>
      <c r="Y81" s="102" t="s">
        <v>451</v>
      </c>
      <c r="Z81" s="102" t="s">
        <v>141</v>
      </c>
      <c r="AA81" s="108">
        <v>44033</v>
      </c>
      <c r="AB81" s="102" t="s">
        <v>184</v>
      </c>
      <c r="AC81" s="104" t="str">
        <f t="shared" si="70"/>
        <v>Media</v>
      </c>
      <c r="AD81" s="104">
        <f t="shared" si="71"/>
        <v>2</v>
      </c>
      <c r="AE81" s="105" t="s">
        <v>126</v>
      </c>
      <c r="AF81" s="104">
        <f t="shared" si="72"/>
        <v>1</v>
      </c>
      <c r="AG81" s="105" t="s">
        <v>110</v>
      </c>
      <c r="AH81" s="106">
        <f t="shared" si="73"/>
        <v>2</v>
      </c>
      <c r="AI81" s="105" t="s">
        <v>110</v>
      </c>
      <c r="AJ81" s="104">
        <f t="shared" si="74"/>
        <v>2</v>
      </c>
      <c r="AK81" s="104">
        <f t="shared" si="75"/>
        <v>4</v>
      </c>
      <c r="AL81" s="104" t="str">
        <f t="shared" si="76"/>
        <v>Media</v>
      </c>
      <c r="AM81" s="104">
        <f t="shared" si="77"/>
        <v>2</v>
      </c>
      <c r="AN81" s="104">
        <f t="shared" si="78"/>
        <v>5</v>
      </c>
      <c r="AO81" s="107" t="str">
        <f t="shared" si="79"/>
        <v>MEDIA</v>
      </c>
    </row>
    <row r="82" spans="1:41" ht="50.1" customHeight="1" x14ac:dyDescent="0.25">
      <c r="A82" s="109" t="s">
        <v>470</v>
      </c>
      <c r="B82" s="110"/>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1"/>
      <c r="AC82" s="104"/>
      <c r="AD82" s="104"/>
      <c r="AE82" s="105"/>
      <c r="AF82" s="104"/>
      <c r="AG82" s="105"/>
      <c r="AH82" s="106"/>
      <c r="AI82" s="105"/>
      <c r="AJ82" s="104"/>
      <c r="AK82" s="104"/>
      <c r="AL82" s="104"/>
      <c r="AM82" s="104"/>
      <c r="AN82" s="104"/>
      <c r="AO82" s="107"/>
    </row>
    <row r="83" spans="1:41" ht="50.1" customHeight="1" x14ac:dyDescent="0.25">
      <c r="A83" s="48" t="s">
        <v>394</v>
      </c>
      <c r="B83" s="48" t="s">
        <v>52</v>
      </c>
      <c r="C83" s="49" t="s">
        <v>57</v>
      </c>
      <c r="D83" s="99" t="s">
        <v>453</v>
      </c>
      <c r="E83" s="99" t="s">
        <v>454</v>
      </c>
      <c r="F83" s="99" t="s">
        <v>455</v>
      </c>
      <c r="G83" s="101" t="s">
        <v>107</v>
      </c>
      <c r="H83" s="101" t="s">
        <v>22</v>
      </c>
      <c r="I83" s="101" t="s">
        <v>22</v>
      </c>
      <c r="J83" s="101" t="s">
        <v>22</v>
      </c>
      <c r="K83" s="101" t="s">
        <v>456</v>
      </c>
      <c r="L83" s="101" t="s">
        <v>457</v>
      </c>
      <c r="M83" s="101" t="s">
        <v>108</v>
      </c>
      <c r="N83" s="102" t="s">
        <v>458</v>
      </c>
      <c r="O83" s="101" t="s">
        <v>39</v>
      </c>
      <c r="P83" s="102" t="s">
        <v>459</v>
      </c>
      <c r="Q83" s="101" t="s">
        <v>173</v>
      </c>
      <c r="R83" s="102" t="s">
        <v>80</v>
      </c>
      <c r="S83" s="103" t="s">
        <v>109</v>
      </c>
      <c r="T83" s="103" t="s">
        <v>124</v>
      </c>
      <c r="U83" s="103" t="s">
        <v>124</v>
      </c>
      <c r="V83" s="101" t="s">
        <v>25</v>
      </c>
      <c r="W83" s="101" t="s">
        <v>460</v>
      </c>
      <c r="X83" s="101" t="s">
        <v>461</v>
      </c>
      <c r="Y83" s="101" t="s">
        <v>462</v>
      </c>
      <c r="Z83" s="102" t="s">
        <v>139</v>
      </c>
      <c r="AA83" s="108">
        <v>44029</v>
      </c>
      <c r="AB83" s="102" t="s">
        <v>263</v>
      </c>
      <c r="AC83" s="104" t="str">
        <f>IF(V83="Información Pública Reservada","Alta",IF(V83="Información Pública Clasificada","Media",IF(V83="Información Pública","Baja")))</f>
        <v>Media</v>
      </c>
      <c r="AD83" s="104">
        <f>IF(AC83="Baja",1,IF(AC83="Media",2,IF(AC83="Alta",3,"")))</f>
        <v>2</v>
      </c>
      <c r="AE83" s="105" t="s">
        <v>148</v>
      </c>
      <c r="AF83" s="104">
        <f>IF(AE83="Baja",1,IF(AE83="Media",2,IF(AE83="Alta",3,"")))</f>
        <v>3</v>
      </c>
      <c r="AG83" s="105" t="s">
        <v>148</v>
      </c>
      <c r="AH83" s="106">
        <f>IF(AG83="Baja",1,IF(AG83="Media",2,IF(AG83="Alta",3,IF(AG83="No Clasificada",0,""))))</f>
        <v>3</v>
      </c>
      <c r="AI83" s="105" t="s">
        <v>110</v>
      </c>
      <c r="AJ83" s="104">
        <f>IF(AI83="Baja",1,IF(AI83="Media",2,IF(AI83="Alta",3,IF(AI83="No Clasificada",0,""))))</f>
        <v>2</v>
      </c>
      <c r="AK83" s="104">
        <f>IFERROR(SUM(AH83+AJ83)," ")</f>
        <v>5</v>
      </c>
      <c r="AL83" s="104" t="str">
        <f>IF(AK83=3,"Baja",IF(AK83=2,"Baja",IF(AK83=1,"Baja",IF(AK83=4,"Media",IF(AK83&gt;=5,"Alta")))))</f>
        <v>Alta</v>
      </c>
      <c r="AM83" s="104">
        <f>IF(AL83="Baja",1,IF(AL83="Media",2,IF(AL83="Alta",3,"0")))</f>
        <v>3</v>
      </c>
      <c r="AN83" s="104">
        <f>IFERROR(SUM(+AD83+AF83+AM83),"")</f>
        <v>8</v>
      </c>
      <c r="AO83" s="107" t="str">
        <f>IF(AND(AC83="ALTA"),"ALTA",IF(AND(AE83="ALTA",AL83="ALTA"),"ALTA",IF(AND(AC83="MEDIA",AE83="ALTA",AL83="MEDIA"),"MEDIA",IF(AND(AC83="MEDIA",AE83="MEDIA",AL83="ALTA"),"MEDIA",IF(AND(AC83="MEDIA",AE83="MEDIA",AL83="BAJA"),"MEDIA",IF(AND(AC83="MEDIA",AE83="MEDIA",AL83="MEDIA"),"MEDIA",IF(AND(AC83="MEDIA",AE83="BAJA",AL83="MEDIA"),"MEDIA",IF(AND(AC83="BAJA",AE83="MEDIA",AL83="MEDIA"),"MEDIA",IF(AND(AC83="BAJA",AE83="BAJA",AL83="MEDIA"),"MEDIA",IF(AND(AC83="BAJA",AE83="MEDIA",AL83="BAJA"),"MEDIA",IF(AND(AC83="MEDIA",AE83="BAJA",AL83="BAJA"),"MEDIA",IF(AND(AC83="BAJA",AE83="ALTA",AL83="BAJA"),"MEDIA",IF(AND(AC83="BAJA",AE83="BAJA",AL83="ALTA"),"MEDIA",IF(AND(AC83="MEDIA",AE83="ALTA",AL83="BAJA"),"MEDIA",IF(AND(AC83="MEDIA",AE83="BAJA",AL83="ALTA"),"MEDIA",IF(AND(AC83="BAJA",AE83="ALTA",AL83="MEDIA"),"MEDIA",IF(AND(AC83="BAJA",AE83="MEDIA",AL83="ALTA"),"MEDIA",IF(AND(AC83="BAJA",AE83="BAJA",AL83="BAJA"),"BAJA","Por Clasificar"))))))))))))))))))</f>
        <v>ALTA</v>
      </c>
    </row>
    <row r="84" spans="1:41" ht="50.1" customHeight="1" x14ac:dyDescent="0.25">
      <c r="A84" s="48" t="s">
        <v>405</v>
      </c>
      <c r="B84" s="48" t="s">
        <v>52</v>
      </c>
      <c r="C84" s="49" t="s">
        <v>57</v>
      </c>
      <c r="D84" s="99" t="s">
        <v>463</v>
      </c>
      <c r="E84" s="100" t="s">
        <v>464</v>
      </c>
      <c r="F84" s="99" t="s">
        <v>465</v>
      </c>
      <c r="G84" s="101" t="s">
        <v>107</v>
      </c>
      <c r="H84" s="101" t="s">
        <v>22</v>
      </c>
      <c r="I84" s="101" t="s">
        <v>22</v>
      </c>
      <c r="J84" s="101" t="s">
        <v>22</v>
      </c>
      <c r="K84" s="101" t="s">
        <v>456</v>
      </c>
      <c r="L84" s="101" t="s">
        <v>457</v>
      </c>
      <c r="M84" s="101" t="s">
        <v>108</v>
      </c>
      <c r="N84" s="102" t="s">
        <v>458</v>
      </c>
      <c r="O84" s="101" t="s">
        <v>39</v>
      </c>
      <c r="P84" s="102" t="s">
        <v>459</v>
      </c>
      <c r="Q84" s="101" t="s">
        <v>173</v>
      </c>
      <c r="R84" s="102" t="s">
        <v>80</v>
      </c>
      <c r="S84" s="103" t="s">
        <v>109</v>
      </c>
      <c r="T84" s="103" t="s">
        <v>124</v>
      </c>
      <c r="U84" s="103" t="s">
        <v>124</v>
      </c>
      <c r="V84" s="101" t="s">
        <v>25</v>
      </c>
      <c r="W84" s="101" t="s">
        <v>460</v>
      </c>
      <c r="X84" s="101" t="s">
        <v>461</v>
      </c>
      <c r="Y84" s="101" t="s">
        <v>462</v>
      </c>
      <c r="Z84" s="102" t="s">
        <v>141</v>
      </c>
      <c r="AA84" s="108">
        <v>44029</v>
      </c>
      <c r="AB84" s="102" t="s">
        <v>263</v>
      </c>
      <c r="AC84" s="104" t="str">
        <f t="shared" ref="AC84:AC86" si="80">IF(V84="Información Pública Reservada","Alta",IF(V84="Información Pública Clasificada","Media",IF(V84="Información Pública","Baja")))</f>
        <v>Media</v>
      </c>
      <c r="AD84" s="104">
        <f t="shared" ref="AD84:AD86" si="81">IF(AC84="Baja",1,IF(AC84="Media",2,IF(AC84="Alta",3,"")))</f>
        <v>2</v>
      </c>
      <c r="AE84" s="105" t="s">
        <v>148</v>
      </c>
      <c r="AF84" s="104">
        <f t="shared" ref="AF84:AF86" si="82">IF(AE84="Baja",1,IF(AE84="Media",2,IF(AE84="Alta",3,"")))</f>
        <v>3</v>
      </c>
      <c r="AG84" s="105" t="s">
        <v>110</v>
      </c>
      <c r="AH84" s="106">
        <f t="shared" ref="AH84:AH86" si="83">IF(AG84="Baja",1,IF(AG84="Media",2,IF(AG84="Alta",3,IF(AG84="No Clasificada",0,""))))</f>
        <v>2</v>
      </c>
      <c r="AI84" s="105" t="s">
        <v>110</v>
      </c>
      <c r="AJ84" s="104">
        <f t="shared" ref="AJ84:AJ86" si="84">IF(AI84="Baja",1,IF(AI84="Media",2,IF(AI84="Alta",3,IF(AI84="No Clasificada",0,""))))</f>
        <v>2</v>
      </c>
      <c r="AK84" s="104">
        <f t="shared" ref="AK84:AK86" si="85">IFERROR(SUM(AH84+AJ84)," ")</f>
        <v>4</v>
      </c>
      <c r="AL84" s="104" t="str">
        <f t="shared" ref="AL84:AL86" si="86">IF(AK84=3,"Baja",IF(AK84=2,"Baja",IF(AK84=1,"Baja",IF(AK84=4,"Media",IF(AK84&gt;=5,"Alta")))))</f>
        <v>Media</v>
      </c>
      <c r="AM84" s="104">
        <f t="shared" ref="AM84:AM86" si="87">IF(AL84="Baja",1,IF(AL84="Media",2,IF(AL84="Alta",3,"0")))</f>
        <v>2</v>
      </c>
      <c r="AN84" s="104">
        <f t="shared" ref="AN84:AN86" si="88">IFERROR(SUM(+AD84+AF84+AM84),"")</f>
        <v>7</v>
      </c>
      <c r="AO84" s="107" t="str">
        <f t="shared" ref="AO84:AO86" si="89">IF(AND(AC84="ALTA"),"ALTA",IF(AND(AE84="ALTA",AL84="ALTA"),"ALTA",IF(AND(AC84="MEDIA",AE84="ALTA",AL84="MEDIA"),"MEDIA",IF(AND(AC84="MEDIA",AE84="MEDIA",AL84="ALTA"),"MEDIA",IF(AND(AC84="MEDIA",AE84="MEDIA",AL84="BAJA"),"MEDIA",IF(AND(AC84="MEDIA",AE84="MEDIA",AL84="MEDIA"),"MEDIA",IF(AND(AC84="MEDIA",AE84="BAJA",AL84="MEDIA"),"MEDIA",IF(AND(AC84="BAJA",AE84="MEDIA",AL84="MEDIA"),"MEDIA",IF(AND(AC84="BAJA",AE84="BAJA",AL84="MEDIA"),"MEDIA",IF(AND(AC84="BAJA",AE84="MEDIA",AL84="BAJA"),"MEDIA",IF(AND(AC84="MEDIA",AE84="BAJA",AL84="BAJA"),"MEDIA",IF(AND(AC84="BAJA",AE84="ALTA",AL84="BAJA"),"MEDIA",IF(AND(AC84="BAJA",AE84="BAJA",AL84="ALTA"),"MEDIA",IF(AND(AC84="MEDIA",AE84="ALTA",AL84="BAJA"),"MEDIA",IF(AND(AC84="MEDIA",AE84="BAJA",AL84="ALTA"),"MEDIA",IF(AND(AC84="BAJA",AE84="ALTA",AL84="MEDIA"),"MEDIA",IF(AND(AC84="BAJA",AE84="MEDIA",AL84="ALTA"),"MEDIA",IF(AND(AC84="BAJA",AE84="BAJA",AL84="BAJA"),"BAJA","Por Clasificar"))))))))))))))))))</f>
        <v>MEDIA</v>
      </c>
    </row>
    <row r="85" spans="1:41" ht="50.1" customHeight="1" x14ac:dyDescent="0.25">
      <c r="A85" s="48" t="s">
        <v>414</v>
      </c>
      <c r="B85" s="48" t="s">
        <v>52</v>
      </c>
      <c r="C85" s="49" t="s">
        <v>57</v>
      </c>
      <c r="D85" s="99" t="s">
        <v>233</v>
      </c>
      <c r="E85" s="99" t="s">
        <v>233</v>
      </c>
      <c r="F85" s="99" t="s">
        <v>466</v>
      </c>
      <c r="G85" s="101" t="s">
        <v>107</v>
      </c>
      <c r="H85" s="101" t="s">
        <v>22</v>
      </c>
      <c r="I85" s="101" t="s">
        <v>22</v>
      </c>
      <c r="J85" s="101" t="s">
        <v>22</v>
      </c>
      <c r="K85" s="101" t="s">
        <v>456</v>
      </c>
      <c r="L85" s="101" t="s">
        <v>457</v>
      </c>
      <c r="M85" s="101" t="s">
        <v>108</v>
      </c>
      <c r="N85" s="102" t="s">
        <v>458</v>
      </c>
      <c r="O85" s="101" t="s">
        <v>39</v>
      </c>
      <c r="P85" s="102" t="s">
        <v>459</v>
      </c>
      <c r="Q85" s="101" t="s">
        <v>173</v>
      </c>
      <c r="R85" s="102" t="s">
        <v>80</v>
      </c>
      <c r="S85" s="103" t="s">
        <v>109</v>
      </c>
      <c r="T85" s="103" t="s">
        <v>124</v>
      </c>
      <c r="U85" s="103" t="s">
        <v>124</v>
      </c>
      <c r="V85" s="101" t="s">
        <v>25</v>
      </c>
      <c r="W85" s="101" t="s">
        <v>460</v>
      </c>
      <c r="X85" s="101" t="s">
        <v>461</v>
      </c>
      <c r="Y85" s="101" t="s">
        <v>462</v>
      </c>
      <c r="Z85" s="102" t="s">
        <v>141</v>
      </c>
      <c r="AA85" s="108">
        <v>44029</v>
      </c>
      <c r="AB85" s="102" t="s">
        <v>263</v>
      </c>
      <c r="AC85" s="104" t="str">
        <f t="shared" si="80"/>
        <v>Media</v>
      </c>
      <c r="AD85" s="104">
        <f t="shared" si="81"/>
        <v>2</v>
      </c>
      <c r="AE85" s="105" t="s">
        <v>110</v>
      </c>
      <c r="AF85" s="104">
        <f t="shared" si="82"/>
        <v>2</v>
      </c>
      <c r="AG85" s="105" t="s">
        <v>110</v>
      </c>
      <c r="AH85" s="106">
        <f t="shared" si="83"/>
        <v>2</v>
      </c>
      <c r="AI85" s="105" t="s">
        <v>126</v>
      </c>
      <c r="AJ85" s="104">
        <f t="shared" si="84"/>
        <v>1</v>
      </c>
      <c r="AK85" s="104">
        <f t="shared" si="85"/>
        <v>3</v>
      </c>
      <c r="AL85" s="104" t="str">
        <f t="shared" si="86"/>
        <v>Baja</v>
      </c>
      <c r="AM85" s="104">
        <f t="shared" si="87"/>
        <v>1</v>
      </c>
      <c r="AN85" s="104">
        <f t="shared" si="88"/>
        <v>5</v>
      </c>
      <c r="AO85" s="107" t="str">
        <f t="shared" si="89"/>
        <v>MEDIA</v>
      </c>
    </row>
    <row r="86" spans="1:41" ht="50.1" customHeight="1" x14ac:dyDescent="0.25">
      <c r="A86" s="48" t="s">
        <v>421</v>
      </c>
      <c r="B86" s="48" t="s">
        <v>52</v>
      </c>
      <c r="C86" s="49" t="s">
        <v>57</v>
      </c>
      <c r="D86" s="99" t="s">
        <v>121</v>
      </c>
      <c r="E86" s="100" t="s">
        <v>467</v>
      </c>
      <c r="F86" s="99" t="s">
        <v>468</v>
      </c>
      <c r="G86" s="101" t="s">
        <v>107</v>
      </c>
      <c r="H86" s="101" t="s">
        <v>22</v>
      </c>
      <c r="I86" s="101" t="s">
        <v>22</v>
      </c>
      <c r="J86" s="101" t="s">
        <v>22</v>
      </c>
      <c r="K86" s="101" t="s">
        <v>456</v>
      </c>
      <c r="L86" s="101" t="s">
        <v>469</v>
      </c>
      <c r="M86" s="101" t="s">
        <v>108</v>
      </c>
      <c r="N86" s="102" t="s">
        <v>458</v>
      </c>
      <c r="O86" s="101" t="s">
        <v>39</v>
      </c>
      <c r="P86" s="102" t="s">
        <v>459</v>
      </c>
      <c r="Q86" s="101" t="s">
        <v>173</v>
      </c>
      <c r="R86" s="102" t="s">
        <v>80</v>
      </c>
      <c r="S86" s="103" t="s">
        <v>109</v>
      </c>
      <c r="T86" s="103" t="s">
        <v>124</v>
      </c>
      <c r="U86" s="103" t="s">
        <v>124</v>
      </c>
      <c r="V86" s="101" t="s">
        <v>25</v>
      </c>
      <c r="W86" s="101" t="s">
        <v>460</v>
      </c>
      <c r="X86" s="101" t="s">
        <v>461</v>
      </c>
      <c r="Y86" s="101" t="s">
        <v>462</v>
      </c>
      <c r="Z86" s="102" t="s">
        <v>139</v>
      </c>
      <c r="AA86" s="108">
        <v>44029</v>
      </c>
      <c r="AB86" s="102" t="s">
        <v>263</v>
      </c>
      <c r="AC86" s="104" t="str">
        <f t="shared" si="80"/>
        <v>Media</v>
      </c>
      <c r="AD86" s="104">
        <f t="shared" si="81"/>
        <v>2</v>
      </c>
      <c r="AE86" s="105" t="s">
        <v>110</v>
      </c>
      <c r="AF86" s="104">
        <f t="shared" si="82"/>
        <v>2</v>
      </c>
      <c r="AG86" s="105" t="s">
        <v>126</v>
      </c>
      <c r="AH86" s="106">
        <f t="shared" si="83"/>
        <v>1</v>
      </c>
      <c r="AI86" s="105" t="s">
        <v>110</v>
      </c>
      <c r="AJ86" s="104">
        <f t="shared" si="84"/>
        <v>2</v>
      </c>
      <c r="AK86" s="104">
        <f t="shared" si="85"/>
        <v>3</v>
      </c>
      <c r="AL86" s="104" t="str">
        <f t="shared" si="86"/>
        <v>Baja</v>
      </c>
      <c r="AM86" s="104">
        <f t="shared" si="87"/>
        <v>1</v>
      </c>
      <c r="AN86" s="104">
        <f t="shared" si="88"/>
        <v>5</v>
      </c>
      <c r="AO86" s="107" t="str">
        <f t="shared" si="89"/>
        <v>MEDIA</v>
      </c>
    </row>
    <row r="87" spans="1:41" ht="50.1" customHeight="1" x14ac:dyDescent="0.25">
      <c r="A87" s="109" t="s">
        <v>512</v>
      </c>
      <c r="B87" s="110"/>
      <c r="C87" s="110"/>
      <c r="D87" s="110"/>
      <c r="E87" s="110"/>
      <c r="F87" s="110"/>
      <c r="G87" s="110"/>
      <c r="H87" s="110"/>
      <c r="I87" s="110"/>
      <c r="J87" s="110"/>
      <c r="K87" s="110"/>
      <c r="L87" s="110"/>
      <c r="M87" s="110"/>
      <c r="N87" s="110"/>
      <c r="O87" s="110"/>
      <c r="P87" s="110"/>
      <c r="Q87" s="110"/>
      <c r="R87" s="110"/>
      <c r="S87" s="110"/>
      <c r="T87" s="110"/>
      <c r="U87" s="110"/>
      <c r="V87" s="110"/>
      <c r="W87" s="110"/>
      <c r="X87" s="110"/>
      <c r="Y87" s="110"/>
      <c r="Z87" s="110"/>
      <c r="AA87" s="110"/>
      <c r="AB87" s="111"/>
      <c r="AC87" s="104"/>
      <c r="AD87" s="104"/>
      <c r="AE87" s="105"/>
      <c r="AF87" s="104"/>
      <c r="AG87" s="105"/>
      <c r="AH87" s="106"/>
      <c r="AI87" s="105"/>
      <c r="AJ87" s="104"/>
      <c r="AK87" s="104"/>
      <c r="AL87" s="104"/>
      <c r="AM87" s="104"/>
      <c r="AN87" s="104"/>
      <c r="AO87" s="107"/>
    </row>
    <row r="88" spans="1:41" ht="50.1" customHeight="1" x14ac:dyDescent="0.25">
      <c r="A88" s="48" t="s">
        <v>394</v>
      </c>
      <c r="B88" s="48" t="s">
        <v>52</v>
      </c>
      <c r="C88" s="49" t="s">
        <v>57</v>
      </c>
      <c r="D88" s="99" t="s">
        <v>216</v>
      </c>
      <c r="E88" s="100" t="s">
        <v>471</v>
      </c>
      <c r="F88" s="99" t="s">
        <v>472</v>
      </c>
      <c r="G88" s="101" t="s">
        <v>107</v>
      </c>
      <c r="H88" s="101" t="s">
        <v>22</v>
      </c>
      <c r="I88" s="101" t="s">
        <v>22</v>
      </c>
      <c r="J88" s="101"/>
      <c r="K88" s="101" t="s">
        <v>398</v>
      </c>
      <c r="L88" s="101" t="s">
        <v>473</v>
      </c>
      <c r="M88" s="101" t="s">
        <v>108</v>
      </c>
      <c r="N88" s="102" t="s">
        <v>474</v>
      </c>
      <c r="O88" s="101" t="s">
        <v>39</v>
      </c>
      <c r="P88" s="102" t="s">
        <v>475</v>
      </c>
      <c r="Q88" s="101" t="s">
        <v>173</v>
      </c>
      <c r="R88" s="102" t="s">
        <v>81</v>
      </c>
      <c r="S88" s="103" t="s">
        <v>109</v>
      </c>
      <c r="T88" s="103" t="s">
        <v>124</v>
      </c>
      <c r="U88" s="103" t="s">
        <v>124</v>
      </c>
      <c r="V88" s="101" t="s">
        <v>25</v>
      </c>
      <c r="W88" s="102" t="s">
        <v>402</v>
      </c>
      <c r="X88" s="102" t="s">
        <v>403</v>
      </c>
      <c r="Y88" s="102" t="s">
        <v>476</v>
      </c>
      <c r="Z88" s="102" t="s">
        <v>139</v>
      </c>
      <c r="AA88" s="108">
        <v>44061</v>
      </c>
      <c r="AB88" s="102" t="s">
        <v>184</v>
      </c>
      <c r="AC88" s="104" t="str">
        <f>IF(V88="Información Pública Reservada","Alta",IF(V88="Información Pública Clasificada","Media",IF(V88="Información Pública","Baja")))</f>
        <v>Media</v>
      </c>
      <c r="AD88" s="104">
        <f>IF(AC88="Baja",1,IF(AC88="Media",2,IF(AC88="Alta",3,"")))</f>
        <v>2</v>
      </c>
      <c r="AE88" s="105" t="s">
        <v>110</v>
      </c>
      <c r="AF88" s="104">
        <f>IF(AE88="Baja",1,IF(AE88="Media",2,IF(AE88="Alta",3,"")))</f>
        <v>2</v>
      </c>
      <c r="AG88" s="105" t="s">
        <v>126</v>
      </c>
      <c r="AH88" s="106">
        <f>IF(AG88="Baja",1,IF(AG88="Media",2,IF(AG88="Alta",3,IF(AG88="No Clasificada",0,""))))</f>
        <v>1</v>
      </c>
      <c r="AI88" s="105" t="s">
        <v>110</v>
      </c>
      <c r="AJ88" s="104">
        <f>IF(AI88="Baja",1,IF(AI88="Media",2,IF(AI88="Alta",3,IF(AI88="No Clasificada",0,""))))</f>
        <v>2</v>
      </c>
      <c r="AK88" s="104">
        <f>IFERROR(SUM(AH88+AJ88)," ")</f>
        <v>3</v>
      </c>
      <c r="AL88" s="104" t="str">
        <f>IF(AK88=3,"Baja",IF(AK88=2,"Baja",IF(AK88=1,"Baja",IF(AK88=4,"Media",IF(AK88&gt;=5,"Alta")))))</f>
        <v>Baja</v>
      </c>
      <c r="AM88" s="104">
        <f>IF(AL88="Baja",1,IF(AL88="Media",2,IF(AL88="Alta",3,"0")))</f>
        <v>1</v>
      </c>
      <c r="AN88" s="104">
        <f>IFERROR(SUM(+AD88+AF88+AM88),"")</f>
        <v>5</v>
      </c>
      <c r="AO88" s="107" t="str">
        <f>IF(AND(AC88="ALTA"),"ALTA",IF(AND(AE88="ALTA",AL88="ALTA"),"ALTA",IF(AND(AC88="MEDIA",AE88="ALTA",AL88="MEDIA"),"MEDIA",IF(AND(AC88="MEDIA",AE88="MEDIA",AL88="ALTA"),"MEDIA",IF(AND(AC88="MEDIA",AE88="MEDIA",AL88="BAJA"),"MEDIA",IF(AND(AC88="MEDIA",AE88="MEDIA",AL88="MEDIA"),"MEDIA",IF(AND(AC88="MEDIA",AE88="BAJA",AL88="MEDIA"),"MEDIA",IF(AND(AC88="BAJA",AE88="MEDIA",AL88="MEDIA"),"MEDIA",IF(AND(AC88="BAJA",AE88="BAJA",AL88="MEDIA"),"MEDIA",IF(AND(AC88="BAJA",AE88="MEDIA",AL88="BAJA"),"MEDIA",IF(AND(AC88="MEDIA",AE88="BAJA",AL88="BAJA"),"MEDIA",IF(AND(AC88="BAJA",AE88="ALTA",AL88="BAJA"),"MEDIA",IF(AND(AC88="BAJA",AE88="BAJA",AL88="ALTA"),"MEDIA",IF(AND(AC88="MEDIA",AE88="ALTA",AL88="BAJA"),"MEDIA",IF(AND(AC88="MEDIA",AE88="BAJA",AL88="ALTA"),"MEDIA",IF(AND(AC88="BAJA",AE88="ALTA",AL88="MEDIA"),"MEDIA",IF(AND(AC88="BAJA",AE88="MEDIA",AL88="ALTA"),"MEDIA",IF(AND(AC88="BAJA",AE88="BAJA",AL88="BAJA"),"BAJA","Por Clasificar"))))))))))))))))))</f>
        <v>MEDIA</v>
      </c>
    </row>
    <row r="89" spans="1:41" ht="50.1" customHeight="1" x14ac:dyDescent="0.25">
      <c r="A89" s="48" t="s">
        <v>405</v>
      </c>
      <c r="B89" s="48" t="s">
        <v>52</v>
      </c>
      <c r="C89" s="49" t="s">
        <v>57</v>
      </c>
      <c r="D89" s="99" t="s">
        <v>477</v>
      </c>
      <c r="E89" s="100" t="s">
        <v>478</v>
      </c>
      <c r="F89" s="99" t="s">
        <v>479</v>
      </c>
      <c r="G89" s="101" t="s">
        <v>107</v>
      </c>
      <c r="H89" s="101" t="s">
        <v>22</v>
      </c>
      <c r="I89" s="101" t="s">
        <v>22</v>
      </c>
      <c r="J89" s="101"/>
      <c r="K89" s="101" t="s">
        <v>398</v>
      </c>
      <c r="L89" s="101" t="s">
        <v>480</v>
      </c>
      <c r="M89" s="101" t="s">
        <v>108</v>
      </c>
      <c r="N89" s="102" t="s">
        <v>481</v>
      </c>
      <c r="O89" s="101" t="s">
        <v>39</v>
      </c>
      <c r="P89" s="102" t="s">
        <v>482</v>
      </c>
      <c r="Q89" s="101" t="s">
        <v>173</v>
      </c>
      <c r="R89" s="102" t="s">
        <v>81</v>
      </c>
      <c r="S89" s="103" t="s">
        <v>109</v>
      </c>
      <c r="T89" s="103" t="s">
        <v>124</v>
      </c>
      <c r="U89" s="103" t="s">
        <v>124</v>
      </c>
      <c r="V89" s="101" t="s">
        <v>25</v>
      </c>
      <c r="W89" s="102" t="s">
        <v>402</v>
      </c>
      <c r="X89" s="102" t="s">
        <v>403</v>
      </c>
      <c r="Y89" s="102" t="s">
        <v>476</v>
      </c>
      <c r="Z89" s="102" t="s">
        <v>139</v>
      </c>
      <c r="AA89" s="108">
        <v>44061</v>
      </c>
      <c r="AB89" s="102" t="s">
        <v>184</v>
      </c>
      <c r="AC89" s="104" t="str">
        <f t="shared" ref="AC89:AC95" si="90">IF(V89="Información Pública Reservada","Alta",IF(V89="Información Pública Clasificada","Media",IF(V89="Información Pública","Baja")))</f>
        <v>Media</v>
      </c>
      <c r="AD89" s="104">
        <f t="shared" ref="AD89:AD95" si="91">IF(AC89="Baja",1,IF(AC89="Media",2,IF(AC89="Alta",3,"")))</f>
        <v>2</v>
      </c>
      <c r="AE89" s="105" t="s">
        <v>110</v>
      </c>
      <c r="AF89" s="104">
        <f t="shared" ref="AF89:AF95" si="92">IF(AE89="Baja",1,IF(AE89="Media",2,IF(AE89="Alta",3,"")))</f>
        <v>2</v>
      </c>
      <c r="AG89" s="105" t="s">
        <v>126</v>
      </c>
      <c r="AH89" s="106">
        <f t="shared" ref="AH89:AH95" si="93">IF(AG89="Baja",1,IF(AG89="Media",2,IF(AG89="Alta",3,IF(AG89="No Clasificada",0,""))))</f>
        <v>1</v>
      </c>
      <c r="AI89" s="105" t="s">
        <v>110</v>
      </c>
      <c r="AJ89" s="104">
        <f t="shared" ref="AJ89:AJ95" si="94">IF(AI89="Baja",1,IF(AI89="Media",2,IF(AI89="Alta",3,IF(AI89="No Clasificada",0,""))))</f>
        <v>2</v>
      </c>
      <c r="AK89" s="104">
        <f t="shared" ref="AK89:AK95" si="95">IFERROR(SUM(AH89+AJ89)," ")</f>
        <v>3</v>
      </c>
      <c r="AL89" s="104" t="str">
        <f t="shared" ref="AL89:AL95" si="96">IF(AK89=3,"Baja",IF(AK89=2,"Baja",IF(AK89=1,"Baja",IF(AK89=4,"Media",IF(AK89&gt;=5,"Alta")))))</f>
        <v>Baja</v>
      </c>
      <c r="AM89" s="104">
        <f t="shared" ref="AM89:AM95" si="97">IF(AL89="Baja",1,IF(AL89="Media",2,IF(AL89="Alta",3,"0")))</f>
        <v>1</v>
      </c>
      <c r="AN89" s="104">
        <f t="shared" ref="AN89:AN95" si="98">IFERROR(SUM(+AD89+AF89+AM89),"")</f>
        <v>5</v>
      </c>
      <c r="AO89" s="107" t="str">
        <f t="shared" ref="AO89:AO95" si="99">IF(AND(AC89="ALTA"),"ALTA",IF(AND(AE89="ALTA",AL89="ALTA"),"ALTA",IF(AND(AC89="MEDIA",AE89="ALTA",AL89="MEDIA"),"MEDIA",IF(AND(AC89="MEDIA",AE89="MEDIA",AL89="ALTA"),"MEDIA",IF(AND(AC89="MEDIA",AE89="MEDIA",AL89="BAJA"),"MEDIA",IF(AND(AC89="MEDIA",AE89="MEDIA",AL89="MEDIA"),"MEDIA",IF(AND(AC89="MEDIA",AE89="BAJA",AL89="MEDIA"),"MEDIA",IF(AND(AC89="BAJA",AE89="MEDIA",AL89="MEDIA"),"MEDIA",IF(AND(AC89="BAJA",AE89="BAJA",AL89="MEDIA"),"MEDIA",IF(AND(AC89="BAJA",AE89="MEDIA",AL89="BAJA"),"MEDIA",IF(AND(AC89="MEDIA",AE89="BAJA",AL89="BAJA"),"MEDIA",IF(AND(AC89="BAJA",AE89="ALTA",AL89="BAJA"),"MEDIA",IF(AND(AC89="BAJA",AE89="BAJA",AL89="ALTA"),"MEDIA",IF(AND(AC89="MEDIA",AE89="ALTA",AL89="BAJA"),"MEDIA",IF(AND(AC89="MEDIA",AE89="BAJA",AL89="ALTA"),"MEDIA",IF(AND(AC89="BAJA",AE89="ALTA",AL89="MEDIA"),"MEDIA",IF(AND(AC89="BAJA",AE89="MEDIA",AL89="ALTA"),"MEDIA",IF(AND(AC89="BAJA",AE89="BAJA",AL89="BAJA"),"BAJA","Por Clasificar"))))))))))))))))))</f>
        <v>MEDIA</v>
      </c>
    </row>
    <row r="90" spans="1:41" ht="50.1" customHeight="1" x14ac:dyDescent="0.25">
      <c r="A90" s="48" t="s">
        <v>414</v>
      </c>
      <c r="B90" s="48" t="s">
        <v>52</v>
      </c>
      <c r="C90" s="49" t="s">
        <v>57</v>
      </c>
      <c r="D90" s="99" t="s">
        <v>483</v>
      </c>
      <c r="E90" s="100" t="s">
        <v>484</v>
      </c>
      <c r="F90" s="99" t="s">
        <v>485</v>
      </c>
      <c r="G90" s="101" t="s">
        <v>107</v>
      </c>
      <c r="H90" s="101" t="s">
        <v>22</v>
      </c>
      <c r="I90" s="101" t="s">
        <v>22</v>
      </c>
      <c r="J90" s="101"/>
      <c r="K90" s="101" t="s">
        <v>398</v>
      </c>
      <c r="L90" s="101" t="s">
        <v>486</v>
      </c>
      <c r="M90" s="101" t="s">
        <v>108</v>
      </c>
      <c r="N90" s="102" t="s">
        <v>481</v>
      </c>
      <c r="O90" s="101" t="s">
        <v>39</v>
      </c>
      <c r="P90" s="102" t="s">
        <v>482</v>
      </c>
      <c r="Q90" s="101" t="s">
        <v>173</v>
      </c>
      <c r="R90" s="102" t="s">
        <v>81</v>
      </c>
      <c r="S90" s="103" t="s">
        <v>109</v>
      </c>
      <c r="T90" s="103" t="s">
        <v>124</v>
      </c>
      <c r="U90" s="103" t="s">
        <v>124</v>
      </c>
      <c r="V90" s="101" t="s">
        <v>25</v>
      </c>
      <c r="W90" s="102" t="s">
        <v>402</v>
      </c>
      <c r="X90" s="102" t="s">
        <v>403</v>
      </c>
      <c r="Y90" s="102" t="s">
        <v>476</v>
      </c>
      <c r="Z90" s="102" t="s">
        <v>139</v>
      </c>
      <c r="AA90" s="108">
        <v>44061</v>
      </c>
      <c r="AB90" s="102" t="s">
        <v>184</v>
      </c>
      <c r="AC90" s="104" t="str">
        <f t="shared" si="90"/>
        <v>Media</v>
      </c>
      <c r="AD90" s="104">
        <f t="shared" si="91"/>
        <v>2</v>
      </c>
      <c r="AE90" s="105" t="s">
        <v>110</v>
      </c>
      <c r="AF90" s="104">
        <f t="shared" si="92"/>
        <v>2</v>
      </c>
      <c r="AG90" s="105" t="s">
        <v>126</v>
      </c>
      <c r="AH90" s="106">
        <f t="shared" si="93"/>
        <v>1</v>
      </c>
      <c r="AI90" s="105" t="s">
        <v>110</v>
      </c>
      <c r="AJ90" s="104">
        <f t="shared" si="94"/>
        <v>2</v>
      </c>
      <c r="AK90" s="104">
        <f t="shared" si="95"/>
        <v>3</v>
      </c>
      <c r="AL90" s="104" t="str">
        <f t="shared" si="96"/>
        <v>Baja</v>
      </c>
      <c r="AM90" s="104">
        <f t="shared" si="97"/>
        <v>1</v>
      </c>
      <c r="AN90" s="104">
        <f t="shared" si="98"/>
        <v>5</v>
      </c>
      <c r="AO90" s="107" t="str">
        <f t="shared" si="99"/>
        <v>MEDIA</v>
      </c>
    </row>
    <row r="91" spans="1:41" ht="50.1" customHeight="1" x14ac:dyDescent="0.25">
      <c r="A91" s="48" t="s">
        <v>421</v>
      </c>
      <c r="B91" s="48" t="s">
        <v>52</v>
      </c>
      <c r="C91" s="49" t="s">
        <v>57</v>
      </c>
      <c r="D91" s="99" t="s">
        <v>483</v>
      </c>
      <c r="E91" s="100" t="s">
        <v>487</v>
      </c>
      <c r="F91" s="99" t="s">
        <v>488</v>
      </c>
      <c r="G91" s="101" t="s">
        <v>107</v>
      </c>
      <c r="H91" s="101" t="s">
        <v>22</v>
      </c>
      <c r="I91" s="101" t="s">
        <v>22</v>
      </c>
      <c r="J91" s="101"/>
      <c r="K91" s="101" t="s">
        <v>398</v>
      </c>
      <c r="L91" s="101" t="s">
        <v>489</v>
      </c>
      <c r="M91" s="101" t="s">
        <v>108</v>
      </c>
      <c r="N91" s="102" t="s">
        <v>481</v>
      </c>
      <c r="O91" s="101" t="s">
        <v>39</v>
      </c>
      <c r="P91" s="102" t="s">
        <v>482</v>
      </c>
      <c r="Q91" s="101" t="s">
        <v>173</v>
      </c>
      <c r="R91" s="102" t="s">
        <v>81</v>
      </c>
      <c r="S91" s="103" t="s">
        <v>109</v>
      </c>
      <c r="T91" s="103" t="s">
        <v>124</v>
      </c>
      <c r="U91" s="103" t="s">
        <v>124</v>
      </c>
      <c r="V91" s="101" t="s">
        <v>25</v>
      </c>
      <c r="W91" s="102" t="s">
        <v>402</v>
      </c>
      <c r="X91" s="102" t="s">
        <v>403</v>
      </c>
      <c r="Y91" s="102" t="s">
        <v>490</v>
      </c>
      <c r="Z91" s="102" t="s">
        <v>139</v>
      </c>
      <c r="AA91" s="108">
        <v>44061</v>
      </c>
      <c r="AB91" s="102" t="s">
        <v>184</v>
      </c>
      <c r="AC91" s="104" t="str">
        <f t="shared" si="90"/>
        <v>Media</v>
      </c>
      <c r="AD91" s="104">
        <f t="shared" si="91"/>
        <v>2</v>
      </c>
      <c r="AE91" s="105" t="s">
        <v>110</v>
      </c>
      <c r="AF91" s="104">
        <f t="shared" si="92"/>
        <v>2</v>
      </c>
      <c r="AG91" s="105" t="s">
        <v>126</v>
      </c>
      <c r="AH91" s="106">
        <f t="shared" si="93"/>
        <v>1</v>
      </c>
      <c r="AI91" s="105" t="s">
        <v>110</v>
      </c>
      <c r="AJ91" s="104">
        <f t="shared" si="94"/>
        <v>2</v>
      </c>
      <c r="AK91" s="104">
        <f t="shared" si="95"/>
        <v>3</v>
      </c>
      <c r="AL91" s="104" t="str">
        <f t="shared" si="96"/>
        <v>Baja</v>
      </c>
      <c r="AM91" s="104">
        <f t="shared" si="97"/>
        <v>1</v>
      </c>
      <c r="AN91" s="104">
        <f t="shared" si="98"/>
        <v>5</v>
      </c>
      <c r="AO91" s="107" t="str">
        <f t="shared" si="99"/>
        <v>MEDIA</v>
      </c>
    </row>
    <row r="92" spans="1:41" ht="50.1" customHeight="1" x14ac:dyDescent="0.25">
      <c r="A92" s="48" t="s">
        <v>428</v>
      </c>
      <c r="B92" s="48" t="s">
        <v>52</v>
      </c>
      <c r="C92" s="49" t="s">
        <v>57</v>
      </c>
      <c r="D92" s="99" t="s">
        <v>483</v>
      </c>
      <c r="E92" s="100" t="s">
        <v>491</v>
      </c>
      <c r="F92" s="99" t="s">
        <v>492</v>
      </c>
      <c r="G92" s="101" t="s">
        <v>107</v>
      </c>
      <c r="H92" s="101" t="s">
        <v>22</v>
      </c>
      <c r="I92" s="101" t="s">
        <v>22</v>
      </c>
      <c r="J92" s="101"/>
      <c r="K92" s="101" t="s">
        <v>398</v>
      </c>
      <c r="L92" s="101" t="s">
        <v>489</v>
      </c>
      <c r="M92" s="101" t="s">
        <v>108</v>
      </c>
      <c r="N92" s="102" t="s">
        <v>481</v>
      </c>
      <c r="O92" s="101" t="s">
        <v>39</v>
      </c>
      <c r="P92" s="102" t="s">
        <v>493</v>
      </c>
      <c r="Q92" s="101" t="s">
        <v>173</v>
      </c>
      <c r="R92" s="102" t="s">
        <v>81</v>
      </c>
      <c r="S92" s="103" t="s">
        <v>109</v>
      </c>
      <c r="T92" s="103" t="s">
        <v>124</v>
      </c>
      <c r="U92" s="103" t="s">
        <v>124</v>
      </c>
      <c r="V92" s="101" t="s">
        <v>25</v>
      </c>
      <c r="W92" s="102" t="s">
        <v>402</v>
      </c>
      <c r="X92" s="102" t="s">
        <v>403</v>
      </c>
      <c r="Y92" s="102" t="s">
        <v>494</v>
      </c>
      <c r="Z92" s="102" t="s">
        <v>141</v>
      </c>
      <c r="AA92" s="108">
        <v>44061</v>
      </c>
      <c r="AB92" s="102" t="s">
        <v>184</v>
      </c>
      <c r="AC92" s="104" t="str">
        <f t="shared" si="90"/>
        <v>Media</v>
      </c>
      <c r="AD92" s="104">
        <f t="shared" si="91"/>
        <v>2</v>
      </c>
      <c r="AE92" s="105" t="s">
        <v>110</v>
      </c>
      <c r="AF92" s="104">
        <f t="shared" si="92"/>
        <v>2</v>
      </c>
      <c r="AG92" s="105" t="s">
        <v>126</v>
      </c>
      <c r="AH92" s="106">
        <f t="shared" si="93"/>
        <v>1</v>
      </c>
      <c r="AI92" s="105" t="s">
        <v>110</v>
      </c>
      <c r="AJ92" s="104">
        <f t="shared" si="94"/>
        <v>2</v>
      </c>
      <c r="AK92" s="104">
        <f t="shared" si="95"/>
        <v>3</v>
      </c>
      <c r="AL92" s="104" t="str">
        <f t="shared" si="96"/>
        <v>Baja</v>
      </c>
      <c r="AM92" s="104">
        <f t="shared" si="97"/>
        <v>1</v>
      </c>
      <c r="AN92" s="104">
        <f t="shared" si="98"/>
        <v>5</v>
      </c>
      <c r="AO92" s="107" t="str">
        <f t="shared" si="99"/>
        <v>MEDIA</v>
      </c>
    </row>
    <row r="93" spans="1:41" ht="50.1" customHeight="1" x14ac:dyDescent="0.25">
      <c r="A93" s="48" t="s">
        <v>435</v>
      </c>
      <c r="B93" s="48" t="s">
        <v>52</v>
      </c>
      <c r="C93" s="49" t="s">
        <v>57</v>
      </c>
      <c r="D93" s="99" t="s">
        <v>495</v>
      </c>
      <c r="E93" s="100" t="s">
        <v>496</v>
      </c>
      <c r="F93" s="99" t="s">
        <v>497</v>
      </c>
      <c r="G93" s="101" t="s">
        <v>107</v>
      </c>
      <c r="H93" s="101" t="s">
        <v>22</v>
      </c>
      <c r="I93" s="101" t="s">
        <v>22</v>
      </c>
      <c r="J93" s="101"/>
      <c r="K93" s="101" t="s">
        <v>398</v>
      </c>
      <c r="L93" s="101" t="s">
        <v>498</v>
      </c>
      <c r="M93" s="101" t="s">
        <v>108</v>
      </c>
      <c r="N93" s="102" t="s">
        <v>481</v>
      </c>
      <c r="O93" s="101" t="s">
        <v>39</v>
      </c>
      <c r="P93" s="102" t="s">
        <v>499</v>
      </c>
      <c r="Q93" s="101" t="s">
        <v>173</v>
      </c>
      <c r="R93" s="102" t="s">
        <v>81</v>
      </c>
      <c r="S93" s="103" t="s">
        <v>109</v>
      </c>
      <c r="T93" s="103" t="s">
        <v>124</v>
      </c>
      <c r="U93" s="103" t="s">
        <v>124</v>
      </c>
      <c r="V93" s="101" t="s">
        <v>25</v>
      </c>
      <c r="W93" s="102" t="s">
        <v>402</v>
      </c>
      <c r="X93" s="102" t="s">
        <v>403</v>
      </c>
      <c r="Y93" s="102" t="s">
        <v>500</v>
      </c>
      <c r="Z93" s="102" t="s">
        <v>141</v>
      </c>
      <c r="AA93" s="108">
        <v>44061</v>
      </c>
      <c r="AB93" s="102" t="s">
        <v>184</v>
      </c>
      <c r="AC93" s="104" t="str">
        <f t="shared" si="90"/>
        <v>Media</v>
      </c>
      <c r="AD93" s="104">
        <f t="shared" si="91"/>
        <v>2</v>
      </c>
      <c r="AE93" s="105" t="s">
        <v>110</v>
      </c>
      <c r="AF93" s="104">
        <f t="shared" si="92"/>
        <v>2</v>
      </c>
      <c r="AG93" s="105" t="s">
        <v>126</v>
      </c>
      <c r="AH93" s="106">
        <f t="shared" si="93"/>
        <v>1</v>
      </c>
      <c r="AI93" s="105" t="s">
        <v>110</v>
      </c>
      <c r="AJ93" s="104">
        <f t="shared" si="94"/>
        <v>2</v>
      </c>
      <c r="AK93" s="104">
        <f t="shared" si="95"/>
        <v>3</v>
      </c>
      <c r="AL93" s="104" t="str">
        <f t="shared" si="96"/>
        <v>Baja</v>
      </c>
      <c r="AM93" s="104">
        <f t="shared" si="97"/>
        <v>1</v>
      </c>
      <c r="AN93" s="104">
        <f t="shared" si="98"/>
        <v>5</v>
      </c>
      <c r="AO93" s="107" t="str">
        <f t="shared" si="99"/>
        <v>MEDIA</v>
      </c>
    </row>
    <row r="94" spans="1:41" ht="50.1" customHeight="1" x14ac:dyDescent="0.25">
      <c r="A94" s="48" t="s">
        <v>440</v>
      </c>
      <c r="B94" s="48" t="s">
        <v>52</v>
      </c>
      <c r="C94" s="49" t="s">
        <v>57</v>
      </c>
      <c r="D94" s="99" t="s">
        <v>495</v>
      </c>
      <c r="E94" s="100" t="s">
        <v>501</v>
      </c>
      <c r="F94" s="99" t="s">
        <v>502</v>
      </c>
      <c r="G94" s="101" t="s">
        <v>107</v>
      </c>
      <c r="H94" s="101"/>
      <c r="I94" s="101" t="s">
        <v>22</v>
      </c>
      <c r="J94" s="101"/>
      <c r="K94" s="101" t="s">
        <v>409</v>
      </c>
      <c r="L94" s="101" t="s">
        <v>503</v>
      </c>
      <c r="M94" s="101" t="s">
        <v>108</v>
      </c>
      <c r="N94" s="102" t="s">
        <v>481</v>
      </c>
      <c r="O94" s="101" t="s">
        <v>39</v>
      </c>
      <c r="P94" s="102" t="s">
        <v>504</v>
      </c>
      <c r="Q94" s="101" t="s">
        <v>173</v>
      </c>
      <c r="R94" s="102" t="s">
        <v>81</v>
      </c>
      <c r="S94" s="103" t="s">
        <v>109</v>
      </c>
      <c r="T94" s="103" t="s">
        <v>124</v>
      </c>
      <c r="U94" s="103" t="s">
        <v>124</v>
      </c>
      <c r="V94" s="101" t="s">
        <v>25</v>
      </c>
      <c r="W94" s="102" t="s">
        <v>402</v>
      </c>
      <c r="X94" s="102" t="s">
        <v>403</v>
      </c>
      <c r="Y94" s="102" t="s">
        <v>505</v>
      </c>
      <c r="Z94" s="102" t="s">
        <v>139</v>
      </c>
      <c r="AA94" s="108">
        <v>44061</v>
      </c>
      <c r="AB94" s="102" t="s">
        <v>184</v>
      </c>
      <c r="AC94" s="104" t="str">
        <f t="shared" si="90"/>
        <v>Media</v>
      </c>
      <c r="AD94" s="104">
        <f t="shared" si="91"/>
        <v>2</v>
      </c>
      <c r="AE94" s="105" t="s">
        <v>110</v>
      </c>
      <c r="AF94" s="104">
        <f t="shared" si="92"/>
        <v>2</v>
      </c>
      <c r="AG94" s="105" t="s">
        <v>126</v>
      </c>
      <c r="AH94" s="106">
        <f t="shared" si="93"/>
        <v>1</v>
      </c>
      <c r="AI94" s="105" t="s">
        <v>148</v>
      </c>
      <c r="AJ94" s="104">
        <f t="shared" si="94"/>
        <v>3</v>
      </c>
      <c r="AK94" s="104">
        <f t="shared" si="95"/>
        <v>4</v>
      </c>
      <c r="AL94" s="104" t="str">
        <f t="shared" si="96"/>
        <v>Media</v>
      </c>
      <c r="AM94" s="104">
        <f t="shared" si="97"/>
        <v>2</v>
      </c>
      <c r="AN94" s="104">
        <f t="shared" si="98"/>
        <v>6</v>
      </c>
      <c r="AO94" s="107" t="str">
        <f t="shared" si="99"/>
        <v>MEDIA</v>
      </c>
    </row>
    <row r="95" spans="1:41" ht="50.1" customHeight="1" x14ac:dyDescent="0.25">
      <c r="A95" s="48" t="s">
        <v>506</v>
      </c>
      <c r="B95" s="48" t="s">
        <v>52</v>
      </c>
      <c r="C95" s="49" t="s">
        <v>59</v>
      </c>
      <c r="D95" s="99" t="s">
        <v>483</v>
      </c>
      <c r="E95" s="100" t="s">
        <v>507</v>
      </c>
      <c r="F95" s="99" t="s">
        <v>508</v>
      </c>
      <c r="G95" s="101" t="s">
        <v>107</v>
      </c>
      <c r="H95" s="101" t="s">
        <v>22</v>
      </c>
      <c r="I95" s="101" t="s">
        <v>22</v>
      </c>
      <c r="J95" s="101" t="s">
        <v>22</v>
      </c>
      <c r="K95" s="101" t="s">
        <v>398</v>
      </c>
      <c r="L95" s="101" t="s">
        <v>489</v>
      </c>
      <c r="M95" s="101" t="s">
        <v>108</v>
      </c>
      <c r="N95" s="102" t="s">
        <v>509</v>
      </c>
      <c r="O95" s="101" t="s">
        <v>39</v>
      </c>
      <c r="P95" s="102" t="s">
        <v>510</v>
      </c>
      <c r="Q95" s="101" t="s">
        <v>173</v>
      </c>
      <c r="R95" s="102" t="s">
        <v>81</v>
      </c>
      <c r="S95" s="103" t="s">
        <v>109</v>
      </c>
      <c r="T95" s="103" t="s">
        <v>124</v>
      </c>
      <c r="U95" s="103" t="s">
        <v>124</v>
      </c>
      <c r="V95" s="101" t="s">
        <v>25</v>
      </c>
      <c r="W95" s="102" t="s">
        <v>402</v>
      </c>
      <c r="X95" s="102" t="s">
        <v>403</v>
      </c>
      <c r="Y95" s="102" t="s">
        <v>511</v>
      </c>
      <c r="Z95" s="102" t="s">
        <v>139</v>
      </c>
      <c r="AA95" s="108">
        <v>44061</v>
      </c>
      <c r="AB95" s="102" t="s">
        <v>184</v>
      </c>
      <c r="AC95" s="104" t="str">
        <f t="shared" si="90"/>
        <v>Media</v>
      </c>
      <c r="AD95" s="104">
        <f t="shared" si="91"/>
        <v>2</v>
      </c>
      <c r="AE95" s="105" t="s">
        <v>110</v>
      </c>
      <c r="AF95" s="104">
        <f t="shared" si="92"/>
        <v>2</v>
      </c>
      <c r="AG95" s="105" t="s">
        <v>126</v>
      </c>
      <c r="AH95" s="106">
        <f t="shared" si="93"/>
        <v>1</v>
      </c>
      <c r="AI95" s="105" t="s">
        <v>110</v>
      </c>
      <c r="AJ95" s="104">
        <f t="shared" si="94"/>
        <v>2</v>
      </c>
      <c r="AK95" s="104">
        <f t="shared" si="95"/>
        <v>3</v>
      </c>
      <c r="AL95" s="104" t="str">
        <f t="shared" si="96"/>
        <v>Baja</v>
      </c>
      <c r="AM95" s="104">
        <f t="shared" si="97"/>
        <v>1</v>
      </c>
      <c r="AN95" s="104">
        <f t="shared" si="98"/>
        <v>5</v>
      </c>
      <c r="AO95" s="107" t="str">
        <f t="shared" si="99"/>
        <v>MEDIA</v>
      </c>
    </row>
    <row r="96" spans="1:41" ht="50.1" customHeight="1" x14ac:dyDescent="0.25">
      <c r="A96" s="109" t="s">
        <v>520</v>
      </c>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1"/>
      <c r="AC96" s="104"/>
      <c r="AD96" s="104"/>
      <c r="AE96" s="105"/>
      <c r="AF96" s="104"/>
      <c r="AG96" s="105"/>
      <c r="AH96" s="106"/>
      <c r="AI96" s="105"/>
      <c r="AJ96" s="104"/>
      <c r="AK96" s="104"/>
      <c r="AL96" s="104"/>
      <c r="AM96" s="104"/>
      <c r="AN96" s="104"/>
      <c r="AO96" s="107"/>
    </row>
    <row r="97" spans="1:41" ht="50.1" customHeight="1" x14ac:dyDescent="0.25">
      <c r="A97" s="48" t="s">
        <v>265</v>
      </c>
      <c r="B97" s="48" t="s">
        <v>157</v>
      </c>
      <c r="C97" s="49" t="s">
        <v>157</v>
      </c>
      <c r="D97" s="99" t="s">
        <v>119</v>
      </c>
      <c r="E97" s="100" t="s">
        <v>513</v>
      </c>
      <c r="F97" s="99" t="s">
        <v>514</v>
      </c>
      <c r="G97" s="101" t="s">
        <v>107</v>
      </c>
      <c r="H97" s="101" t="s">
        <v>22</v>
      </c>
      <c r="I97" s="101" t="s">
        <v>22</v>
      </c>
      <c r="J97" s="101"/>
      <c r="K97" s="101" t="s">
        <v>116</v>
      </c>
      <c r="L97" s="101" t="s">
        <v>515</v>
      </c>
      <c r="M97" s="101" t="s">
        <v>108</v>
      </c>
      <c r="N97" s="102" t="s">
        <v>516</v>
      </c>
      <c r="O97" s="101" t="s">
        <v>118</v>
      </c>
      <c r="P97" s="102" t="s">
        <v>517</v>
      </c>
      <c r="Q97" s="101" t="s">
        <v>173</v>
      </c>
      <c r="R97" s="102" t="s">
        <v>82</v>
      </c>
      <c r="S97" s="103" t="s">
        <v>109</v>
      </c>
      <c r="T97" s="103" t="s">
        <v>124</v>
      </c>
      <c r="U97" s="103" t="s">
        <v>124</v>
      </c>
      <c r="V97" s="101" t="s">
        <v>25</v>
      </c>
      <c r="W97" s="102" t="s">
        <v>518</v>
      </c>
      <c r="X97" s="102" t="s">
        <v>201</v>
      </c>
      <c r="Y97" s="102" t="s">
        <v>519</v>
      </c>
      <c r="Z97" s="102" t="s">
        <v>141</v>
      </c>
      <c r="AA97" s="108">
        <v>44062</v>
      </c>
      <c r="AB97" s="102" t="s">
        <v>184</v>
      </c>
      <c r="AC97" s="104" t="str">
        <f>IF(V97="Información Pública Reservada","Alta",IF(V97="Información Pública Clasificada","Media",IF(V97="Información Pública","Baja")))</f>
        <v>Media</v>
      </c>
      <c r="AD97" s="104">
        <f>IF(AC97="Baja",1,IF(AC97="Media",2,IF(AC97="Alta",3,"")))</f>
        <v>2</v>
      </c>
      <c r="AE97" s="105" t="s">
        <v>148</v>
      </c>
      <c r="AF97" s="104">
        <f>IF(AE97="Baja",1,IF(AE97="Media",2,IF(AE97="Alta",3,"")))</f>
        <v>3</v>
      </c>
      <c r="AG97" s="105" t="s">
        <v>148</v>
      </c>
      <c r="AH97" s="106">
        <f>IF(AG97="Baja",1,IF(AG97="Media",2,IF(AG97="Alta",3,IF(AG97="No Clasificada",0,""))))</f>
        <v>3</v>
      </c>
      <c r="AI97" s="105" t="s">
        <v>110</v>
      </c>
      <c r="AJ97" s="104">
        <f>IF(AI97="Baja",1,IF(AI97="Media",2,IF(AI97="Alta",3,IF(AI97="No Clasificada",0,""))))</f>
        <v>2</v>
      </c>
      <c r="AK97" s="104">
        <f>IFERROR(SUM(AH97+AJ97)," ")</f>
        <v>5</v>
      </c>
      <c r="AL97" s="104" t="str">
        <f>IF(AK97=3,"Baja",IF(AK97=2,"Baja",IF(AK97=1,"Baja",IF(AK97=4,"Media",IF(AK97&gt;=5,"Alta")))))</f>
        <v>Alta</v>
      </c>
      <c r="AM97" s="104">
        <f>IF(AL97="Baja",1,IF(AL97="Media",2,IF(AL97="Alta",3,"0")))</f>
        <v>3</v>
      </c>
      <c r="AN97" s="104">
        <f>IFERROR(SUM(+AD97+AF97+AM97),"")</f>
        <v>8</v>
      </c>
      <c r="AO97" s="107" t="str">
        <f>IF(AND(AC97="ALTA"),"ALTA",IF(AND(AE97="ALTA",AL97="ALTA"),"ALTA",IF(AND(AC97="MEDIA",AE97="ALTA",AL97="MEDIA"),"MEDIA",IF(AND(AC97="MEDIA",AE97="MEDIA",AL97="ALTA"),"MEDIA",IF(AND(AC97="MEDIA",AE97="MEDIA",AL97="BAJA"),"MEDIA",IF(AND(AC97="MEDIA",AE97="MEDIA",AL97="MEDIA"),"MEDIA",IF(AND(AC97="MEDIA",AE97="BAJA",AL97="MEDIA"),"MEDIA",IF(AND(AC97="BAJA",AE97="MEDIA",AL97="MEDIA"),"MEDIA",IF(AND(AC97="BAJA",AE97="BAJA",AL97="MEDIA"),"MEDIA",IF(AND(AC97="BAJA",AE97="MEDIA",AL97="BAJA"),"MEDIA",IF(AND(AC97="MEDIA",AE97="BAJA",AL97="BAJA"),"MEDIA",IF(AND(AC97="BAJA",AE97="ALTA",AL97="BAJA"),"MEDIA",IF(AND(AC97="BAJA",AE97="BAJA",AL97="ALTA"),"MEDIA",IF(AND(AC97="MEDIA",AE97="ALTA",AL97="BAJA"),"MEDIA",IF(AND(AC97="MEDIA",AE97="BAJA",AL97="ALTA"),"MEDIA",IF(AND(AC97="BAJA",AE97="ALTA",AL97="MEDIA"),"MEDIA",IF(AND(AC97="BAJA",AE97="MEDIA",AL97="ALTA"),"MEDIA",IF(AND(AC97="BAJA",AE97="BAJA",AL97="BAJA"),"BAJA","Por Clasificar"))))))))))))))))))</f>
        <v>ALTA</v>
      </c>
    </row>
    <row r="98" spans="1:41" ht="50.1" customHeight="1" x14ac:dyDescent="0.25">
      <c r="A98" s="109" t="s">
        <v>620</v>
      </c>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1"/>
      <c r="AC98" s="104"/>
      <c r="AD98" s="104"/>
      <c r="AE98" s="105"/>
      <c r="AF98" s="104"/>
      <c r="AG98" s="105"/>
      <c r="AH98" s="106"/>
      <c r="AI98" s="105"/>
      <c r="AJ98" s="104"/>
      <c r="AK98" s="104"/>
      <c r="AL98" s="104"/>
      <c r="AM98" s="104"/>
      <c r="AN98" s="104"/>
      <c r="AO98" s="107"/>
    </row>
    <row r="99" spans="1:41" ht="50.1" customHeight="1" x14ac:dyDescent="0.25">
      <c r="A99" s="48" t="s">
        <v>521</v>
      </c>
      <c r="B99" s="48" t="s">
        <v>53</v>
      </c>
      <c r="C99" s="49" t="s">
        <v>60</v>
      </c>
      <c r="D99" s="99" t="s">
        <v>216</v>
      </c>
      <c r="E99" s="100" t="s">
        <v>168</v>
      </c>
      <c r="F99" s="99" t="s">
        <v>522</v>
      </c>
      <c r="G99" s="101" t="s">
        <v>107</v>
      </c>
      <c r="H99" s="101" t="s">
        <v>22</v>
      </c>
      <c r="I99" s="101" t="s">
        <v>22</v>
      </c>
      <c r="J99" s="101"/>
      <c r="K99" s="101" t="s">
        <v>269</v>
      </c>
      <c r="L99" s="101" t="s">
        <v>515</v>
      </c>
      <c r="M99" s="101" t="s">
        <v>108</v>
      </c>
      <c r="N99" s="102" t="s">
        <v>523</v>
      </c>
      <c r="O99" s="101" t="s">
        <v>39</v>
      </c>
      <c r="P99" s="102" t="s">
        <v>524</v>
      </c>
      <c r="Q99" s="101" t="s">
        <v>125</v>
      </c>
      <c r="R99" s="102" t="s">
        <v>40</v>
      </c>
      <c r="S99" s="103" t="s">
        <v>109</v>
      </c>
      <c r="T99" s="103" t="s">
        <v>109</v>
      </c>
      <c r="U99" s="103" t="s">
        <v>124</v>
      </c>
      <c r="V99" s="101" t="s">
        <v>25</v>
      </c>
      <c r="W99" s="102" t="s">
        <v>525</v>
      </c>
      <c r="X99" s="102" t="s">
        <v>525</v>
      </c>
      <c r="Y99" s="102" t="s">
        <v>526</v>
      </c>
      <c r="Z99" s="102" t="s">
        <v>141</v>
      </c>
      <c r="AA99" s="108">
        <v>44027</v>
      </c>
      <c r="AB99" s="102" t="s">
        <v>184</v>
      </c>
      <c r="AC99" s="104" t="str">
        <f>IF(V99="Información Pública Reservada","Alta",IF(V99="Información Pública Clasificada","Media",IF(V99="Información Pública","Baja")))</f>
        <v>Media</v>
      </c>
      <c r="AD99" s="104">
        <f>IF(AC99="Baja",1,IF(AC99="Media",2,IF(AC99="Alta",3,"")))</f>
        <v>2</v>
      </c>
      <c r="AE99" s="105" t="s">
        <v>110</v>
      </c>
      <c r="AF99" s="104">
        <f>IF(AE99="Baja",1,IF(AE99="Media",2,IF(AE99="Alta",3,"")))</f>
        <v>2</v>
      </c>
      <c r="AG99" s="105" t="s">
        <v>110</v>
      </c>
      <c r="AH99" s="106">
        <f>IF(AG99="Baja",1,IF(AG99="Media",2,IF(AG99="Alta",3,IF(AG99="No Clasificada",0,""))))</f>
        <v>2</v>
      </c>
      <c r="AI99" s="105" t="s">
        <v>110</v>
      </c>
      <c r="AJ99" s="104">
        <f>IF(AI99="Baja",1,IF(AI99="Media",2,IF(AI99="Alta",3,IF(AI99="No Clasificada",0,""))))</f>
        <v>2</v>
      </c>
      <c r="AK99" s="104">
        <f>IFERROR(SUM(AH99+AJ99)," ")</f>
        <v>4</v>
      </c>
      <c r="AL99" s="104" t="str">
        <f>IF(AK99=3,"Baja",IF(AK99=2,"Baja",IF(AK99=1,"Baja",IF(AK99=4,"Media",IF(AK99&gt;=5,"Alta")))))</f>
        <v>Media</v>
      </c>
      <c r="AM99" s="104">
        <f>IF(AL99="Baja",1,IF(AL99="Media",2,IF(AL99="Alta",3,"0")))</f>
        <v>2</v>
      </c>
      <c r="AN99" s="104">
        <f>IFERROR(SUM(+AD99+AF99+AM99),"")</f>
        <v>6</v>
      </c>
      <c r="AO99" s="107" t="str">
        <f>IF(AND(AC99="ALTA"),"ALTA",IF(AND(AE99="ALTA",AL99="ALTA"),"ALTA",IF(AND(AC99="MEDIA",AE99="ALTA",AL99="MEDIA"),"MEDIA",IF(AND(AC99="MEDIA",AE99="MEDIA",AL99="ALTA"),"MEDIA",IF(AND(AC99="MEDIA",AE99="MEDIA",AL99="BAJA"),"MEDIA",IF(AND(AC99="MEDIA",AE99="MEDIA",AL99="MEDIA"),"MEDIA",IF(AND(AC99="MEDIA",AE99="BAJA",AL99="MEDIA"),"MEDIA",IF(AND(AC99="BAJA",AE99="MEDIA",AL99="MEDIA"),"MEDIA",IF(AND(AC99="BAJA",AE99="BAJA",AL99="MEDIA"),"MEDIA",IF(AND(AC99="BAJA",AE99="MEDIA",AL99="BAJA"),"MEDIA",IF(AND(AC99="MEDIA",AE99="BAJA",AL99="BAJA"),"MEDIA",IF(AND(AC99="BAJA",AE99="ALTA",AL99="BAJA"),"MEDIA",IF(AND(AC99="BAJA",AE99="BAJA",AL99="ALTA"),"MEDIA",IF(AND(AC99="MEDIA",AE99="ALTA",AL99="BAJA"),"MEDIA",IF(AND(AC99="MEDIA",AE99="BAJA",AL99="ALTA"),"MEDIA",IF(AND(AC99="BAJA",AE99="ALTA",AL99="MEDIA"),"MEDIA",IF(AND(AC99="BAJA",AE99="MEDIA",AL99="ALTA"),"MEDIA",IF(AND(AC99="BAJA",AE99="BAJA",AL99="BAJA"),"BAJA","Por Clasificar"))))))))))))))))))</f>
        <v>MEDIA</v>
      </c>
    </row>
    <row r="100" spans="1:41" ht="50.1" customHeight="1" x14ac:dyDescent="0.25">
      <c r="A100" s="48" t="s">
        <v>527</v>
      </c>
      <c r="B100" s="48" t="s">
        <v>53</v>
      </c>
      <c r="C100" s="49" t="s">
        <v>60</v>
      </c>
      <c r="D100" s="99" t="s">
        <v>528</v>
      </c>
      <c r="E100" s="100" t="s">
        <v>529</v>
      </c>
      <c r="F100" s="99" t="s">
        <v>530</v>
      </c>
      <c r="G100" s="101" t="s">
        <v>107</v>
      </c>
      <c r="H100" s="101" t="s">
        <v>22</v>
      </c>
      <c r="I100" s="101" t="s">
        <v>22</v>
      </c>
      <c r="J100" s="101"/>
      <c r="K100" s="101" t="s">
        <v>269</v>
      </c>
      <c r="L100" s="101" t="s">
        <v>515</v>
      </c>
      <c r="M100" s="101" t="s">
        <v>108</v>
      </c>
      <c r="N100" s="102" t="s">
        <v>523</v>
      </c>
      <c r="O100" s="101" t="s">
        <v>39</v>
      </c>
      <c r="P100" s="102" t="s">
        <v>524</v>
      </c>
      <c r="Q100" s="101" t="s">
        <v>125</v>
      </c>
      <c r="R100" s="102" t="s">
        <v>40</v>
      </c>
      <c r="S100" s="103" t="s">
        <v>109</v>
      </c>
      <c r="T100" s="103" t="s">
        <v>124</v>
      </c>
      <c r="U100" s="103" t="s">
        <v>124</v>
      </c>
      <c r="V100" s="101" t="s">
        <v>26</v>
      </c>
      <c r="W100" s="102" t="s">
        <v>125</v>
      </c>
      <c r="X100" s="102" t="s">
        <v>125</v>
      </c>
      <c r="Y100" s="102" t="s">
        <v>125</v>
      </c>
      <c r="Z100" s="102" t="s">
        <v>125</v>
      </c>
      <c r="AA100" s="102" t="s">
        <v>125</v>
      </c>
      <c r="AB100" s="102" t="s">
        <v>125</v>
      </c>
      <c r="AC100" s="104" t="str">
        <f t="shared" ref="AC100:AC128" si="100">IF(V100="Información Pública Reservada","Alta",IF(V100="Información Pública Clasificada","Media",IF(V100="Información Pública","Baja")))</f>
        <v>Baja</v>
      </c>
      <c r="AD100" s="104">
        <f t="shared" ref="AD100:AD117" si="101">IF(AC100="Baja",1,IF(AC100="Media",2,IF(AC100="Alta",3,"")))</f>
        <v>1</v>
      </c>
      <c r="AE100" s="105" t="s">
        <v>110</v>
      </c>
      <c r="AF100" s="104">
        <f t="shared" ref="AF100:AF117" si="102">IF(AE100="Baja",1,IF(AE100="Media",2,IF(AE100="Alta",3,"")))</f>
        <v>2</v>
      </c>
      <c r="AG100" s="105" t="s">
        <v>148</v>
      </c>
      <c r="AH100" s="106">
        <f t="shared" ref="AH100:AH117" si="103">IF(AG100="Baja",1,IF(AG100="Media",2,IF(AG100="Alta",3,IF(AG100="No Clasificada",0,""))))</f>
        <v>3</v>
      </c>
      <c r="AI100" s="105" t="s">
        <v>126</v>
      </c>
      <c r="AJ100" s="104">
        <f t="shared" ref="AJ100:AJ117" si="104">IF(AI100="Baja",1,IF(AI100="Media",2,IF(AI100="Alta",3,IF(AI100="No Clasificada",0,""))))</f>
        <v>1</v>
      </c>
      <c r="AK100" s="104">
        <f t="shared" ref="AK100:AK117" si="105">IFERROR(SUM(AH100+AJ100)," ")</f>
        <v>4</v>
      </c>
      <c r="AL100" s="104" t="str">
        <f t="shared" ref="AL100:AL117" si="106">IF(AK100=3,"Baja",IF(AK100=2,"Baja",IF(AK100=1,"Baja",IF(AK100=4,"Media",IF(AK100&gt;=5,"Alta")))))</f>
        <v>Media</v>
      </c>
      <c r="AM100" s="104">
        <f t="shared" ref="AM100:AM117" si="107">IF(AL100="Baja",1,IF(AL100="Media",2,IF(AL100="Alta",3,"0")))</f>
        <v>2</v>
      </c>
      <c r="AN100" s="104">
        <f t="shared" ref="AN100:AN117" si="108">IFERROR(SUM(+AD100+AF100+AM100),"")</f>
        <v>5</v>
      </c>
      <c r="AO100" s="107" t="str">
        <f t="shared" ref="AO100:AO117" si="109">IF(AND(AC100="ALTA"),"ALTA",IF(AND(AE100="ALTA",AL100="ALTA"),"ALTA",IF(AND(AC100="MEDIA",AE100="ALTA",AL100="MEDIA"),"MEDIA",IF(AND(AC100="MEDIA",AE100="MEDIA",AL100="ALTA"),"MEDIA",IF(AND(AC100="MEDIA",AE100="MEDIA",AL100="BAJA"),"MEDIA",IF(AND(AC100="MEDIA",AE100="MEDIA",AL100="MEDIA"),"MEDIA",IF(AND(AC100="MEDIA",AE100="BAJA",AL100="MEDIA"),"MEDIA",IF(AND(AC100="BAJA",AE100="MEDIA",AL100="MEDIA"),"MEDIA",IF(AND(AC100="BAJA",AE100="BAJA",AL100="MEDIA"),"MEDIA",IF(AND(AC100="BAJA",AE100="MEDIA",AL100="BAJA"),"MEDIA",IF(AND(AC100="MEDIA",AE100="BAJA",AL100="BAJA"),"MEDIA",IF(AND(AC100="BAJA",AE100="ALTA",AL100="BAJA"),"MEDIA",IF(AND(AC100="BAJA",AE100="BAJA",AL100="ALTA"),"MEDIA",IF(AND(AC100="MEDIA",AE100="ALTA",AL100="BAJA"),"MEDIA",IF(AND(AC100="MEDIA",AE100="BAJA",AL100="ALTA"),"MEDIA",IF(AND(AC100="BAJA",AE100="ALTA",AL100="MEDIA"),"MEDIA",IF(AND(AC100="BAJA",AE100="MEDIA",AL100="ALTA"),"MEDIA",IF(AND(AC100="BAJA",AE100="BAJA",AL100="BAJA"),"BAJA","Por Clasificar"))))))))))))))))))</f>
        <v>MEDIA</v>
      </c>
    </row>
    <row r="101" spans="1:41" ht="50.1" customHeight="1" x14ac:dyDescent="0.25">
      <c r="A101" s="48" t="s">
        <v>531</v>
      </c>
      <c r="B101" s="48" t="s">
        <v>53</v>
      </c>
      <c r="C101" s="49" t="s">
        <v>60</v>
      </c>
      <c r="D101" s="99" t="s">
        <v>532</v>
      </c>
      <c r="E101" s="100" t="s">
        <v>533</v>
      </c>
      <c r="F101" s="99" t="s">
        <v>534</v>
      </c>
      <c r="G101" s="101" t="s">
        <v>107</v>
      </c>
      <c r="H101" s="101" t="s">
        <v>22</v>
      </c>
      <c r="I101" s="101" t="s">
        <v>22</v>
      </c>
      <c r="J101" s="101"/>
      <c r="K101" s="101" t="s">
        <v>269</v>
      </c>
      <c r="L101" s="101" t="s">
        <v>515</v>
      </c>
      <c r="M101" s="101" t="s">
        <v>108</v>
      </c>
      <c r="N101" s="102" t="s">
        <v>523</v>
      </c>
      <c r="O101" s="101" t="s">
        <v>39</v>
      </c>
      <c r="P101" s="102" t="s">
        <v>535</v>
      </c>
      <c r="Q101" s="101" t="s">
        <v>125</v>
      </c>
      <c r="R101" s="102" t="s">
        <v>40</v>
      </c>
      <c r="S101" s="103" t="s">
        <v>109</v>
      </c>
      <c r="T101" s="103" t="s">
        <v>124</v>
      </c>
      <c r="U101" s="103" t="s">
        <v>124</v>
      </c>
      <c r="V101" s="101" t="s">
        <v>26</v>
      </c>
      <c r="W101" s="102" t="s">
        <v>125</v>
      </c>
      <c r="X101" s="102" t="s">
        <v>125</v>
      </c>
      <c r="Y101" s="102" t="s">
        <v>125</v>
      </c>
      <c r="Z101" s="102" t="s">
        <v>125</v>
      </c>
      <c r="AA101" s="102" t="s">
        <v>125</v>
      </c>
      <c r="AB101" s="102" t="s">
        <v>125</v>
      </c>
      <c r="AC101" s="104" t="str">
        <f t="shared" si="100"/>
        <v>Baja</v>
      </c>
      <c r="AD101" s="104">
        <f t="shared" si="101"/>
        <v>1</v>
      </c>
      <c r="AE101" s="105" t="s">
        <v>110</v>
      </c>
      <c r="AF101" s="104">
        <f t="shared" si="102"/>
        <v>2</v>
      </c>
      <c r="AG101" s="105" t="s">
        <v>110</v>
      </c>
      <c r="AH101" s="106">
        <f t="shared" si="103"/>
        <v>2</v>
      </c>
      <c r="AI101" s="105" t="s">
        <v>126</v>
      </c>
      <c r="AJ101" s="104">
        <f t="shared" si="104"/>
        <v>1</v>
      </c>
      <c r="AK101" s="104">
        <f t="shared" si="105"/>
        <v>3</v>
      </c>
      <c r="AL101" s="104" t="str">
        <f t="shared" si="106"/>
        <v>Baja</v>
      </c>
      <c r="AM101" s="104">
        <f t="shared" si="107"/>
        <v>1</v>
      </c>
      <c r="AN101" s="104">
        <f t="shared" si="108"/>
        <v>4</v>
      </c>
      <c r="AO101" s="107" t="str">
        <f t="shared" si="109"/>
        <v>MEDIA</v>
      </c>
    </row>
    <row r="102" spans="1:41" ht="50.1" customHeight="1" x14ac:dyDescent="0.25">
      <c r="A102" s="48" t="s">
        <v>536</v>
      </c>
      <c r="B102" s="48" t="s">
        <v>53</v>
      </c>
      <c r="C102" s="49" t="s">
        <v>60</v>
      </c>
      <c r="D102" s="99" t="s">
        <v>537</v>
      </c>
      <c r="E102" s="100" t="s">
        <v>538</v>
      </c>
      <c r="F102" s="99" t="s">
        <v>539</v>
      </c>
      <c r="G102" s="101" t="s">
        <v>107</v>
      </c>
      <c r="H102" s="101" t="s">
        <v>22</v>
      </c>
      <c r="I102" s="101" t="s">
        <v>22</v>
      </c>
      <c r="J102" s="101"/>
      <c r="K102" s="101" t="s">
        <v>269</v>
      </c>
      <c r="L102" s="101" t="s">
        <v>515</v>
      </c>
      <c r="M102" s="101" t="s">
        <v>108</v>
      </c>
      <c r="N102" s="102" t="s">
        <v>523</v>
      </c>
      <c r="O102" s="101" t="s">
        <v>39</v>
      </c>
      <c r="P102" s="102" t="s">
        <v>540</v>
      </c>
      <c r="Q102" s="101" t="s">
        <v>125</v>
      </c>
      <c r="R102" s="102" t="s">
        <v>40</v>
      </c>
      <c r="S102" s="103" t="s">
        <v>109</v>
      </c>
      <c r="T102" s="103" t="s">
        <v>109</v>
      </c>
      <c r="U102" s="103" t="s">
        <v>109</v>
      </c>
      <c r="V102" s="101" t="s">
        <v>24</v>
      </c>
      <c r="W102" s="102" t="s">
        <v>541</v>
      </c>
      <c r="X102" s="102" t="s">
        <v>542</v>
      </c>
      <c r="Y102" s="102" t="s">
        <v>543</v>
      </c>
      <c r="Z102" s="102" t="s">
        <v>141</v>
      </c>
      <c r="AA102" s="108">
        <v>44027</v>
      </c>
      <c r="AB102" s="102" t="s">
        <v>155</v>
      </c>
      <c r="AC102" s="104" t="str">
        <f t="shared" si="100"/>
        <v>Alta</v>
      </c>
      <c r="AD102" s="104">
        <f t="shared" si="101"/>
        <v>3</v>
      </c>
      <c r="AE102" s="105" t="s">
        <v>148</v>
      </c>
      <c r="AF102" s="104">
        <f t="shared" si="102"/>
        <v>3</v>
      </c>
      <c r="AG102" s="105" t="s">
        <v>110</v>
      </c>
      <c r="AH102" s="106">
        <f t="shared" si="103"/>
        <v>2</v>
      </c>
      <c r="AI102" s="105" t="s">
        <v>110</v>
      </c>
      <c r="AJ102" s="104">
        <f t="shared" si="104"/>
        <v>2</v>
      </c>
      <c r="AK102" s="104">
        <f t="shared" si="105"/>
        <v>4</v>
      </c>
      <c r="AL102" s="104" t="str">
        <f t="shared" si="106"/>
        <v>Media</v>
      </c>
      <c r="AM102" s="104">
        <f t="shared" si="107"/>
        <v>2</v>
      </c>
      <c r="AN102" s="104">
        <f t="shared" si="108"/>
        <v>8</v>
      </c>
      <c r="AO102" s="107" t="str">
        <f t="shared" si="109"/>
        <v>ALTA</v>
      </c>
    </row>
    <row r="103" spans="1:41" ht="50.1" customHeight="1" x14ac:dyDescent="0.25">
      <c r="A103" s="48" t="s">
        <v>544</v>
      </c>
      <c r="B103" s="48" t="s">
        <v>53</v>
      </c>
      <c r="C103" s="49" t="s">
        <v>60</v>
      </c>
      <c r="D103" s="99" t="s">
        <v>232</v>
      </c>
      <c r="E103" s="100" t="s">
        <v>233</v>
      </c>
      <c r="F103" s="99" t="s">
        <v>545</v>
      </c>
      <c r="G103" s="101" t="s">
        <v>107</v>
      </c>
      <c r="H103" s="101" t="s">
        <v>22</v>
      </c>
      <c r="I103" s="101" t="s">
        <v>22</v>
      </c>
      <c r="J103" s="101"/>
      <c r="K103" s="101" t="s">
        <v>269</v>
      </c>
      <c r="L103" s="101" t="s">
        <v>515</v>
      </c>
      <c r="M103" s="101" t="s">
        <v>108</v>
      </c>
      <c r="N103" s="102" t="s">
        <v>523</v>
      </c>
      <c r="O103" s="101" t="s">
        <v>39</v>
      </c>
      <c r="P103" s="102" t="s">
        <v>546</v>
      </c>
      <c r="Q103" s="101" t="s">
        <v>125</v>
      </c>
      <c r="R103" s="102" t="s">
        <v>40</v>
      </c>
      <c r="S103" s="103" t="s">
        <v>109</v>
      </c>
      <c r="T103" s="103" t="s">
        <v>124</v>
      </c>
      <c r="U103" s="103" t="s">
        <v>124</v>
      </c>
      <c r="V103" s="101" t="s">
        <v>26</v>
      </c>
      <c r="W103" s="102" t="s">
        <v>125</v>
      </c>
      <c r="X103" s="102" t="s">
        <v>125</v>
      </c>
      <c r="Y103" s="102" t="s">
        <v>125</v>
      </c>
      <c r="Z103" s="102" t="s">
        <v>125</v>
      </c>
      <c r="AA103" s="102" t="s">
        <v>125</v>
      </c>
      <c r="AB103" s="102" t="s">
        <v>125</v>
      </c>
      <c r="AC103" s="104" t="str">
        <f t="shared" si="100"/>
        <v>Baja</v>
      </c>
      <c r="AD103" s="104">
        <f t="shared" si="101"/>
        <v>1</v>
      </c>
      <c r="AE103" s="105" t="s">
        <v>126</v>
      </c>
      <c r="AF103" s="104">
        <f t="shared" si="102"/>
        <v>1</v>
      </c>
      <c r="AG103" s="105" t="s">
        <v>110</v>
      </c>
      <c r="AH103" s="106">
        <f t="shared" si="103"/>
        <v>2</v>
      </c>
      <c r="AI103" s="105" t="s">
        <v>126</v>
      </c>
      <c r="AJ103" s="104">
        <f t="shared" si="104"/>
        <v>1</v>
      </c>
      <c r="AK103" s="104">
        <f t="shared" si="105"/>
        <v>3</v>
      </c>
      <c r="AL103" s="104" t="str">
        <f t="shared" si="106"/>
        <v>Baja</v>
      </c>
      <c r="AM103" s="104">
        <f t="shared" si="107"/>
        <v>1</v>
      </c>
      <c r="AN103" s="104">
        <f t="shared" si="108"/>
        <v>3</v>
      </c>
      <c r="AO103" s="107" t="str">
        <f t="shared" si="109"/>
        <v>BAJA</v>
      </c>
    </row>
    <row r="104" spans="1:41" ht="50.1" customHeight="1" x14ac:dyDescent="0.25">
      <c r="A104" s="48" t="s">
        <v>547</v>
      </c>
      <c r="B104" s="48" t="s">
        <v>53</v>
      </c>
      <c r="C104" s="49" t="s">
        <v>60</v>
      </c>
      <c r="D104" s="99" t="s">
        <v>548</v>
      </c>
      <c r="E104" s="100" t="s">
        <v>549</v>
      </c>
      <c r="F104" s="99" t="s">
        <v>550</v>
      </c>
      <c r="G104" s="101" t="s">
        <v>107</v>
      </c>
      <c r="H104" s="101" t="s">
        <v>22</v>
      </c>
      <c r="I104" s="101" t="s">
        <v>22</v>
      </c>
      <c r="J104" s="101"/>
      <c r="K104" s="101" t="s">
        <v>269</v>
      </c>
      <c r="L104" s="101" t="s">
        <v>551</v>
      </c>
      <c r="M104" s="101" t="s">
        <v>108</v>
      </c>
      <c r="N104" s="102" t="s">
        <v>523</v>
      </c>
      <c r="O104" s="101" t="s">
        <v>39</v>
      </c>
      <c r="P104" s="102" t="s">
        <v>552</v>
      </c>
      <c r="Q104" s="101" t="s">
        <v>125</v>
      </c>
      <c r="R104" s="102" t="s">
        <v>40</v>
      </c>
      <c r="S104" s="103" t="s">
        <v>109</v>
      </c>
      <c r="T104" s="103" t="s">
        <v>124</v>
      </c>
      <c r="U104" s="103" t="s">
        <v>124</v>
      </c>
      <c r="V104" s="101" t="s">
        <v>25</v>
      </c>
      <c r="W104" s="102" t="s">
        <v>553</v>
      </c>
      <c r="X104" s="102" t="s">
        <v>542</v>
      </c>
      <c r="Y104" s="102" t="s">
        <v>554</v>
      </c>
      <c r="Z104" s="102" t="s">
        <v>141</v>
      </c>
      <c r="AA104" s="108">
        <v>44064</v>
      </c>
      <c r="AB104" s="102" t="s">
        <v>184</v>
      </c>
      <c r="AC104" s="104" t="str">
        <f t="shared" si="100"/>
        <v>Media</v>
      </c>
      <c r="AD104" s="104">
        <f t="shared" si="101"/>
        <v>2</v>
      </c>
      <c r="AE104" s="105" t="s">
        <v>110</v>
      </c>
      <c r="AF104" s="104">
        <f t="shared" si="102"/>
        <v>2</v>
      </c>
      <c r="AG104" s="105" t="s">
        <v>110</v>
      </c>
      <c r="AH104" s="106">
        <f t="shared" si="103"/>
        <v>2</v>
      </c>
      <c r="AI104" s="105" t="s">
        <v>126</v>
      </c>
      <c r="AJ104" s="104">
        <f t="shared" si="104"/>
        <v>1</v>
      </c>
      <c r="AK104" s="104">
        <f t="shared" si="105"/>
        <v>3</v>
      </c>
      <c r="AL104" s="104" t="str">
        <f t="shared" si="106"/>
        <v>Baja</v>
      </c>
      <c r="AM104" s="104">
        <f t="shared" si="107"/>
        <v>1</v>
      </c>
      <c r="AN104" s="104">
        <f t="shared" si="108"/>
        <v>5</v>
      </c>
      <c r="AO104" s="107" t="str">
        <f t="shared" si="109"/>
        <v>MEDIA</v>
      </c>
    </row>
    <row r="105" spans="1:41" ht="50.1" customHeight="1" x14ac:dyDescent="0.25">
      <c r="A105" s="48" t="s">
        <v>555</v>
      </c>
      <c r="B105" s="48" t="s">
        <v>53</v>
      </c>
      <c r="C105" s="49" t="s">
        <v>60</v>
      </c>
      <c r="D105" s="99" t="s">
        <v>556</v>
      </c>
      <c r="E105" s="100" t="s">
        <v>557</v>
      </c>
      <c r="F105" s="99" t="s">
        <v>558</v>
      </c>
      <c r="G105" s="101" t="s">
        <v>107</v>
      </c>
      <c r="H105" s="101" t="s">
        <v>22</v>
      </c>
      <c r="I105" s="101" t="s">
        <v>22</v>
      </c>
      <c r="J105" s="101" t="s">
        <v>22</v>
      </c>
      <c r="K105" s="101" t="s">
        <v>269</v>
      </c>
      <c r="L105" s="101" t="s">
        <v>551</v>
      </c>
      <c r="M105" s="101" t="s">
        <v>108</v>
      </c>
      <c r="N105" s="102" t="s">
        <v>523</v>
      </c>
      <c r="O105" s="101" t="s">
        <v>39</v>
      </c>
      <c r="P105" s="102" t="s">
        <v>559</v>
      </c>
      <c r="Q105" s="101" t="s">
        <v>125</v>
      </c>
      <c r="R105" s="102" t="s">
        <v>40</v>
      </c>
      <c r="S105" s="103" t="s">
        <v>109</v>
      </c>
      <c r="T105" s="103" t="s">
        <v>109</v>
      </c>
      <c r="U105" s="103" t="s">
        <v>124</v>
      </c>
      <c r="V105" s="101" t="s">
        <v>25</v>
      </c>
      <c r="W105" s="102" t="s">
        <v>553</v>
      </c>
      <c r="X105" s="102" t="s">
        <v>542</v>
      </c>
      <c r="Y105" s="102" t="s">
        <v>560</v>
      </c>
      <c r="Z105" s="102" t="s">
        <v>141</v>
      </c>
      <c r="AA105" s="108">
        <v>44042</v>
      </c>
      <c r="AB105" s="102" t="s">
        <v>184</v>
      </c>
      <c r="AC105" s="104" t="str">
        <f t="shared" si="100"/>
        <v>Media</v>
      </c>
      <c r="AD105" s="104">
        <f t="shared" si="101"/>
        <v>2</v>
      </c>
      <c r="AE105" s="105" t="s">
        <v>148</v>
      </c>
      <c r="AF105" s="104">
        <f t="shared" si="102"/>
        <v>3</v>
      </c>
      <c r="AG105" s="105" t="s">
        <v>148</v>
      </c>
      <c r="AH105" s="106">
        <f t="shared" si="103"/>
        <v>3</v>
      </c>
      <c r="AI105" s="105" t="s">
        <v>126</v>
      </c>
      <c r="AJ105" s="104">
        <f t="shared" si="104"/>
        <v>1</v>
      </c>
      <c r="AK105" s="104">
        <f t="shared" si="105"/>
        <v>4</v>
      </c>
      <c r="AL105" s="104" t="str">
        <f t="shared" si="106"/>
        <v>Media</v>
      </c>
      <c r="AM105" s="104">
        <f t="shared" si="107"/>
        <v>2</v>
      </c>
      <c r="AN105" s="104">
        <f t="shared" si="108"/>
        <v>7</v>
      </c>
      <c r="AO105" s="107" t="str">
        <f t="shared" si="109"/>
        <v>MEDIA</v>
      </c>
    </row>
    <row r="106" spans="1:41" ht="50.1" customHeight="1" x14ac:dyDescent="0.25">
      <c r="A106" s="48" t="s">
        <v>561</v>
      </c>
      <c r="B106" s="48" t="s">
        <v>53</v>
      </c>
      <c r="C106" s="49" t="s">
        <v>60</v>
      </c>
      <c r="D106" s="99" t="s">
        <v>562</v>
      </c>
      <c r="E106" s="100" t="s">
        <v>563</v>
      </c>
      <c r="F106" s="99" t="s">
        <v>564</v>
      </c>
      <c r="G106" s="101" t="s">
        <v>107</v>
      </c>
      <c r="H106" s="101"/>
      <c r="I106" s="101" t="s">
        <v>22</v>
      </c>
      <c r="J106" s="101" t="s">
        <v>22</v>
      </c>
      <c r="K106" s="101" t="s">
        <v>269</v>
      </c>
      <c r="L106" s="101" t="s">
        <v>565</v>
      </c>
      <c r="M106" s="101" t="s">
        <v>108</v>
      </c>
      <c r="N106" s="102" t="s">
        <v>523</v>
      </c>
      <c r="O106" s="101" t="s">
        <v>39</v>
      </c>
      <c r="P106" s="102" t="s">
        <v>566</v>
      </c>
      <c r="Q106" s="101" t="s">
        <v>125</v>
      </c>
      <c r="R106" s="102" t="s">
        <v>40</v>
      </c>
      <c r="S106" s="103" t="s">
        <v>109</v>
      </c>
      <c r="T106" s="103" t="s">
        <v>109</v>
      </c>
      <c r="U106" s="103" t="s">
        <v>124</v>
      </c>
      <c r="V106" s="101" t="s">
        <v>25</v>
      </c>
      <c r="W106" s="102" t="s">
        <v>553</v>
      </c>
      <c r="X106" s="102" t="s">
        <v>542</v>
      </c>
      <c r="Y106" s="102" t="s">
        <v>567</v>
      </c>
      <c r="Z106" s="102" t="s">
        <v>139</v>
      </c>
      <c r="AA106" s="108">
        <v>44042</v>
      </c>
      <c r="AB106" s="102" t="s">
        <v>184</v>
      </c>
      <c r="AC106" s="104" t="str">
        <f t="shared" si="100"/>
        <v>Media</v>
      </c>
      <c r="AD106" s="104">
        <f t="shared" si="101"/>
        <v>2</v>
      </c>
      <c r="AE106" s="105" t="s">
        <v>148</v>
      </c>
      <c r="AF106" s="104">
        <f t="shared" si="102"/>
        <v>3</v>
      </c>
      <c r="AG106" s="105" t="s">
        <v>148</v>
      </c>
      <c r="AH106" s="106">
        <f t="shared" si="103"/>
        <v>3</v>
      </c>
      <c r="AI106" s="105" t="s">
        <v>110</v>
      </c>
      <c r="AJ106" s="104">
        <f t="shared" si="104"/>
        <v>2</v>
      </c>
      <c r="AK106" s="104">
        <f t="shared" si="105"/>
        <v>5</v>
      </c>
      <c r="AL106" s="104" t="str">
        <f t="shared" si="106"/>
        <v>Alta</v>
      </c>
      <c r="AM106" s="104">
        <f t="shared" si="107"/>
        <v>3</v>
      </c>
      <c r="AN106" s="104">
        <f t="shared" si="108"/>
        <v>8</v>
      </c>
      <c r="AO106" s="107" t="str">
        <f t="shared" si="109"/>
        <v>ALTA</v>
      </c>
    </row>
    <row r="107" spans="1:41" ht="50.1" customHeight="1" x14ac:dyDescent="0.25">
      <c r="A107" s="48" t="s">
        <v>568</v>
      </c>
      <c r="B107" s="48" t="s">
        <v>53</v>
      </c>
      <c r="C107" s="49" t="s">
        <v>60</v>
      </c>
      <c r="D107" s="99" t="s">
        <v>569</v>
      </c>
      <c r="E107" s="100" t="s">
        <v>570</v>
      </c>
      <c r="F107" s="99" t="s">
        <v>571</v>
      </c>
      <c r="G107" s="101" t="s">
        <v>107</v>
      </c>
      <c r="H107" s="101" t="s">
        <v>22</v>
      </c>
      <c r="I107" s="101" t="s">
        <v>22</v>
      </c>
      <c r="J107" s="101"/>
      <c r="K107" s="101" t="s">
        <v>269</v>
      </c>
      <c r="L107" s="101" t="s">
        <v>572</v>
      </c>
      <c r="M107" s="101" t="s">
        <v>108</v>
      </c>
      <c r="N107" s="102" t="s">
        <v>523</v>
      </c>
      <c r="O107" s="101" t="s">
        <v>39</v>
      </c>
      <c r="P107" s="102" t="s">
        <v>552</v>
      </c>
      <c r="Q107" s="101" t="s">
        <v>125</v>
      </c>
      <c r="R107" s="102" t="s">
        <v>40</v>
      </c>
      <c r="S107" s="103" t="s">
        <v>109</v>
      </c>
      <c r="T107" s="103" t="s">
        <v>109</v>
      </c>
      <c r="U107" s="103" t="s">
        <v>124</v>
      </c>
      <c r="V107" s="101" t="s">
        <v>25</v>
      </c>
      <c r="W107" s="102" t="s">
        <v>553</v>
      </c>
      <c r="X107" s="102" t="s">
        <v>542</v>
      </c>
      <c r="Y107" s="102" t="s">
        <v>573</v>
      </c>
      <c r="Z107" s="102" t="s">
        <v>139</v>
      </c>
      <c r="AA107" s="108">
        <v>44042</v>
      </c>
      <c r="AB107" s="102" t="s">
        <v>184</v>
      </c>
      <c r="AC107" s="104" t="str">
        <f t="shared" si="100"/>
        <v>Media</v>
      </c>
      <c r="AD107" s="104">
        <f t="shared" si="101"/>
        <v>2</v>
      </c>
      <c r="AE107" s="105" t="s">
        <v>148</v>
      </c>
      <c r="AF107" s="104">
        <f t="shared" si="102"/>
        <v>3</v>
      </c>
      <c r="AG107" s="105" t="s">
        <v>148</v>
      </c>
      <c r="AH107" s="106">
        <f t="shared" si="103"/>
        <v>3</v>
      </c>
      <c r="AI107" s="105" t="s">
        <v>110</v>
      </c>
      <c r="AJ107" s="104">
        <f t="shared" si="104"/>
        <v>2</v>
      </c>
      <c r="AK107" s="104">
        <f t="shared" si="105"/>
        <v>5</v>
      </c>
      <c r="AL107" s="104" t="str">
        <f t="shared" si="106"/>
        <v>Alta</v>
      </c>
      <c r="AM107" s="104">
        <f t="shared" si="107"/>
        <v>3</v>
      </c>
      <c r="AN107" s="104">
        <f t="shared" si="108"/>
        <v>8</v>
      </c>
      <c r="AO107" s="107" t="str">
        <f t="shared" si="109"/>
        <v>ALTA</v>
      </c>
    </row>
    <row r="108" spans="1:41" ht="50.1" customHeight="1" x14ac:dyDescent="0.25">
      <c r="A108" s="48" t="s">
        <v>574</v>
      </c>
      <c r="B108" s="48" t="s">
        <v>53</v>
      </c>
      <c r="C108" s="49" t="s">
        <v>60</v>
      </c>
      <c r="D108" s="99" t="s">
        <v>240</v>
      </c>
      <c r="E108" s="100" t="s">
        <v>575</v>
      </c>
      <c r="F108" s="99" t="s">
        <v>576</v>
      </c>
      <c r="G108" s="101" t="s">
        <v>107</v>
      </c>
      <c r="H108" s="101" t="s">
        <v>22</v>
      </c>
      <c r="I108" s="101" t="s">
        <v>22</v>
      </c>
      <c r="J108" s="101"/>
      <c r="K108" s="101" t="s">
        <v>269</v>
      </c>
      <c r="L108" s="101" t="s">
        <v>515</v>
      </c>
      <c r="M108" s="101" t="s">
        <v>108</v>
      </c>
      <c r="N108" s="102" t="s">
        <v>523</v>
      </c>
      <c r="O108" s="101" t="s">
        <v>39</v>
      </c>
      <c r="P108" s="102" t="s">
        <v>577</v>
      </c>
      <c r="Q108" s="101" t="s">
        <v>125</v>
      </c>
      <c r="R108" s="102" t="s">
        <v>40</v>
      </c>
      <c r="S108" s="103" t="s">
        <v>109</v>
      </c>
      <c r="T108" s="103" t="s">
        <v>109</v>
      </c>
      <c r="U108" s="103" t="s">
        <v>109</v>
      </c>
      <c r="V108" s="101" t="s">
        <v>25</v>
      </c>
      <c r="W108" s="102" t="s">
        <v>553</v>
      </c>
      <c r="X108" s="102" t="s">
        <v>542</v>
      </c>
      <c r="Y108" s="102" t="s">
        <v>578</v>
      </c>
      <c r="Z108" s="102" t="s">
        <v>141</v>
      </c>
      <c r="AA108" s="108">
        <v>44042</v>
      </c>
      <c r="AB108" s="102" t="s">
        <v>184</v>
      </c>
      <c r="AC108" s="104" t="str">
        <f t="shared" si="100"/>
        <v>Media</v>
      </c>
      <c r="AD108" s="104">
        <f t="shared" si="101"/>
        <v>2</v>
      </c>
      <c r="AE108" s="105" t="s">
        <v>110</v>
      </c>
      <c r="AF108" s="104">
        <f t="shared" si="102"/>
        <v>2</v>
      </c>
      <c r="AG108" s="105" t="s">
        <v>110</v>
      </c>
      <c r="AH108" s="106">
        <f t="shared" si="103"/>
        <v>2</v>
      </c>
      <c r="AI108" s="105" t="s">
        <v>110</v>
      </c>
      <c r="AJ108" s="104">
        <f t="shared" si="104"/>
        <v>2</v>
      </c>
      <c r="AK108" s="104">
        <f t="shared" si="105"/>
        <v>4</v>
      </c>
      <c r="AL108" s="104" t="str">
        <f t="shared" si="106"/>
        <v>Media</v>
      </c>
      <c r="AM108" s="104">
        <f t="shared" si="107"/>
        <v>2</v>
      </c>
      <c r="AN108" s="104">
        <f t="shared" si="108"/>
        <v>6</v>
      </c>
      <c r="AO108" s="107" t="str">
        <f t="shared" si="109"/>
        <v>MEDIA</v>
      </c>
    </row>
    <row r="109" spans="1:41" ht="50.1" customHeight="1" x14ac:dyDescent="0.25">
      <c r="A109" s="48" t="s">
        <v>579</v>
      </c>
      <c r="B109" s="48" t="s">
        <v>53</v>
      </c>
      <c r="C109" s="49" t="s">
        <v>60</v>
      </c>
      <c r="D109" s="99" t="s">
        <v>580</v>
      </c>
      <c r="E109" s="100" t="s">
        <v>581</v>
      </c>
      <c r="F109" s="99" t="s">
        <v>582</v>
      </c>
      <c r="G109" s="101" t="s">
        <v>107</v>
      </c>
      <c r="H109" s="101" t="s">
        <v>22</v>
      </c>
      <c r="I109" s="101" t="s">
        <v>22</v>
      </c>
      <c r="J109" s="101"/>
      <c r="K109" s="101" t="s">
        <v>269</v>
      </c>
      <c r="L109" s="101" t="s">
        <v>515</v>
      </c>
      <c r="M109" s="101" t="s">
        <v>108</v>
      </c>
      <c r="N109" s="102" t="s">
        <v>523</v>
      </c>
      <c r="O109" s="101" t="s">
        <v>39</v>
      </c>
      <c r="P109" s="102" t="s">
        <v>583</v>
      </c>
      <c r="Q109" s="101" t="s">
        <v>125</v>
      </c>
      <c r="R109" s="102" t="s">
        <v>40</v>
      </c>
      <c r="S109" s="103" t="s">
        <v>109</v>
      </c>
      <c r="T109" s="103" t="s">
        <v>109</v>
      </c>
      <c r="U109" s="103" t="s">
        <v>124</v>
      </c>
      <c r="V109" s="101" t="s">
        <v>25</v>
      </c>
      <c r="W109" s="102" t="s">
        <v>553</v>
      </c>
      <c r="X109" s="102" t="s">
        <v>542</v>
      </c>
      <c r="Y109" s="102" t="s">
        <v>584</v>
      </c>
      <c r="Z109" s="102" t="s">
        <v>141</v>
      </c>
      <c r="AA109" s="108">
        <v>44042</v>
      </c>
      <c r="AB109" s="102" t="s">
        <v>184</v>
      </c>
      <c r="AC109" s="104" t="str">
        <f t="shared" si="100"/>
        <v>Media</v>
      </c>
      <c r="AD109" s="104">
        <f t="shared" si="101"/>
        <v>2</v>
      </c>
      <c r="AE109" s="105" t="s">
        <v>126</v>
      </c>
      <c r="AF109" s="104">
        <f t="shared" si="102"/>
        <v>1</v>
      </c>
      <c r="AG109" s="105" t="s">
        <v>126</v>
      </c>
      <c r="AH109" s="106">
        <f t="shared" si="103"/>
        <v>1</v>
      </c>
      <c r="AI109" s="105" t="s">
        <v>126</v>
      </c>
      <c r="AJ109" s="104">
        <f t="shared" si="104"/>
        <v>1</v>
      </c>
      <c r="AK109" s="104">
        <f t="shared" si="105"/>
        <v>2</v>
      </c>
      <c r="AL109" s="104" t="str">
        <f t="shared" si="106"/>
        <v>Baja</v>
      </c>
      <c r="AM109" s="104">
        <f t="shared" si="107"/>
        <v>1</v>
      </c>
      <c r="AN109" s="104">
        <f t="shared" si="108"/>
        <v>4</v>
      </c>
      <c r="AO109" s="107" t="str">
        <f t="shared" si="109"/>
        <v>MEDIA</v>
      </c>
    </row>
    <row r="110" spans="1:41" ht="50.1" customHeight="1" x14ac:dyDescent="0.25">
      <c r="A110" s="48" t="s">
        <v>585</v>
      </c>
      <c r="B110" s="48" t="s">
        <v>53</v>
      </c>
      <c r="C110" s="49" t="s">
        <v>60</v>
      </c>
      <c r="D110" s="99" t="s">
        <v>586</v>
      </c>
      <c r="E110" s="100" t="s">
        <v>587</v>
      </c>
      <c r="F110" s="99" t="s">
        <v>588</v>
      </c>
      <c r="G110" s="101" t="s">
        <v>107</v>
      </c>
      <c r="H110" s="101" t="s">
        <v>22</v>
      </c>
      <c r="I110" s="101" t="s">
        <v>22</v>
      </c>
      <c r="J110" s="101"/>
      <c r="K110" s="101" t="s">
        <v>269</v>
      </c>
      <c r="L110" s="101" t="s">
        <v>515</v>
      </c>
      <c r="M110" s="101" t="s">
        <v>108</v>
      </c>
      <c r="N110" s="102" t="s">
        <v>523</v>
      </c>
      <c r="O110" s="101" t="s">
        <v>39</v>
      </c>
      <c r="P110" s="102" t="s">
        <v>589</v>
      </c>
      <c r="Q110" s="101" t="s">
        <v>125</v>
      </c>
      <c r="R110" s="102" t="s">
        <v>40</v>
      </c>
      <c r="S110" s="103" t="s">
        <v>109</v>
      </c>
      <c r="T110" s="103" t="s">
        <v>109</v>
      </c>
      <c r="U110" s="103" t="s">
        <v>124</v>
      </c>
      <c r="V110" s="101" t="s">
        <v>25</v>
      </c>
      <c r="W110" s="102" t="s">
        <v>553</v>
      </c>
      <c r="X110" s="102" t="s">
        <v>542</v>
      </c>
      <c r="Y110" s="102" t="s">
        <v>590</v>
      </c>
      <c r="Z110" s="102" t="s">
        <v>125</v>
      </c>
      <c r="AA110" s="102" t="s">
        <v>125</v>
      </c>
      <c r="AB110" s="102" t="s">
        <v>125</v>
      </c>
      <c r="AC110" s="104" t="str">
        <f t="shared" si="100"/>
        <v>Media</v>
      </c>
      <c r="AD110" s="104">
        <f t="shared" si="101"/>
        <v>2</v>
      </c>
      <c r="AE110" s="105" t="s">
        <v>148</v>
      </c>
      <c r="AF110" s="104">
        <f t="shared" si="102"/>
        <v>3</v>
      </c>
      <c r="AG110" s="105" t="s">
        <v>148</v>
      </c>
      <c r="AH110" s="106">
        <f t="shared" si="103"/>
        <v>3</v>
      </c>
      <c r="AI110" s="105" t="s">
        <v>110</v>
      </c>
      <c r="AJ110" s="104">
        <f t="shared" si="104"/>
        <v>2</v>
      </c>
      <c r="AK110" s="104">
        <f t="shared" si="105"/>
        <v>5</v>
      </c>
      <c r="AL110" s="104" t="str">
        <f t="shared" si="106"/>
        <v>Alta</v>
      </c>
      <c r="AM110" s="104">
        <f t="shared" si="107"/>
        <v>3</v>
      </c>
      <c r="AN110" s="104">
        <f t="shared" si="108"/>
        <v>8</v>
      </c>
      <c r="AO110" s="107" t="str">
        <f t="shared" si="109"/>
        <v>ALTA</v>
      </c>
    </row>
    <row r="111" spans="1:41" ht="50.1" customHeight="1" x14ac:dyDescent="0.25">
      <c r="A111" s="48" t="s">
        <v>591</v>
      </c>
      <c r="B111" s="48" t="s">
        <v>53</v>
      </c>
      <c r="C111" s="49" t="s">
        <v>60</v>
      </c>
      <c r="D111" s="99" t="s">
        <v>537</v>
      </c>
      <c r="E111" s="100" t="s">
        <v>592</v>
      </c>
      <c r="F111" s="99" t="s">
        <v>593</v>
      </c>
      <c r="G111" s="101" t="s">
        <v>107</v>
      </c>
      <c r="H111" s="101"/>
      <c r="I111" s="101" t="s">
        <v>22</v>
      </c>
      <c r="J111" s="101"/>
      <c r="K111" s="101" t="s">
        <v>594</v>
      </c>
      <c r="L111" s="101" t="s">
        <v>515</v>
      </c>
      <c r="M111" s="101" t="s">
        <v>108</v>
      </c>
      <c r="N111" s="102" t="s">
        <v>523</v>
      </c>
      <c r="O111" s="101" t="s">
        <v>39</v>
      </c>
      <c r="P111" s="102" t="s">
        <v>594</v>
      </c>
      <c r="Q111" s="101" t="s">
        <v>125</v>
      </c>
      <c r="R111" s="102" t="s">
        <v>40</v>
      </c>
      <c r="S111" s="103" t="s">
        <v>109</v>
      </c>
      <c r="T111" s="103" t="s">
        <v>124</v>
      </c>
      <c r="U111" s="103" t="s">
        <v>124</v>
      </c>
      <c r="V111" s="101" t="s">
        <v>26</v>
      </c>
      <c r="W111" s="102" t="s">
        <v>125</v>
      </c>
      <c r="X111" s="102" t="s">
        <v>125</v>
      </c>
      <c r="Y111" s="102" t="s">
        <v>125</v>
      </c>
      <c r="Z111" s="102" t="s">
        <v>125</v>
      </c>
      <c r="AA111" s="102" t="s">
        <v>125</v>
      </c>
      <c r="AB111" s="102" t="s">
        <v>125</v>
      </c>
      <c r="AC111" s="104" t="str">
        <f t="shared" si="100"/>
        <v>Baja</v>
      </c>
      <c r="AD111" s="104">
        <f t="shared" si="101"/>
        <v>1</v>
      </c>
      <c r="AE111" s="105" t="s">
        <v>126</v>
      </c>
      <c r="AF111" s="104">
        <f t="shared" si="102"/>
        <v>1</v>
      </c>
      <c r="AG111" s="105" t="s">
        <v>126</v>
      </c>
      <c r="AH111" s="106">
        <f t="shared" si="103"/>
        <v>1</v>
      </c>
      <c r="AI111" s="105" t="s">
        <v>126</v>
      </c>
      <c r="AJ111" s="104">
        <f t="shared" si="104"/>
        <v>1</v>
      </c>
      <c r="AK111" s="104">
        <f t="shared" si="105"/>
        <v>2</v>
      </c>
      <c r="AL111" s="104" t="str">
        <f t="shared" si="106"/>
        <v>Baja</v>
      </c>
      <c r="AM111" s="104">
        <f t="shared" si="107"/>
        <v>1</v>
      </c>
      <c r="AN111" s="104">
        <f t="shared" si="108"/>
        <v>3</v>
      </c>
      <c r="AO111" s="107" t="str">
        <f t="shared" si="109"/>
        <v>BAJA</v>
      </c>
    </row>
    <row r="112" spans="1:41" ht="50.1" customHeight="1" x14ac:dyDescent="0.25">
      <c r="A112" s="48" t="s">
        <v>595</v>
      </c>
      <c r="B112" s="48" t="s">
        <v>53</v>
      </c>
      <c r="C112" s="49" t="s">
        <v>60</v>
      </c>
      <c r="D112" s="99" t="s">
        <v>537</v>
      </c>
      <c r="E112" s="100" t="s">
        <v>596</v>
      </c>
      <c r="F112" s="99" t="s">
        <v>597</v>
      </c>
      <c r="G112" s="101" t="s">
        <v>107</v>
      </c>
      <c r="H112" s="101"/>
      <c r="I112" s="101" t="s">
        <v>22</v>
      </c>
      <c r="J112" s="101"/>
      <c r="K112" s="101" t="s">
        <v>594</v>
      </c>
      <c r="L112" s="101" t="s">
        <v>515</v>
      </c>
      <c r="M112" s="101" t="s">
        <v>108</v>
      </c>
      <c r="N112" s="102" t="s">
        <v>523</v>
      </c>
      <c r="O112" s="101" t="s">
        <v>39</v>
      </c>
      <c r="P112" s="102" t="s">
        <v>594</v>
      </c>
      <c r="Q112" s="101" t="s">
        <v>125</v>
      </c>
      <c r="R112" s="102" t="s">
        <v>40</v>
      </c>
      <c r="S112" s="103" t="s">
        <v>109</v>
      </c>
      <c r="T112" s="103" t="s">
        <v>124</v>
      </c>
      <c r="U112" s="103" t="s">
        <v>124</v>
      </c>
      <c r="V112" s="101" t="s">
        <v>26</v>
      </c>
      <c r="W112" s="102" t="s">
        <v>125</v>
      </c>
      <c r="X112" s="102" t="s">
        <v>125</v>
      </c>
      <c r="Y112" s="102" t="s">
        <v>125</v>
      </c>
      <c r="Z112" s="102" t="s">
        <v>125</v>
      </c>
      <c r="AA112" s="102" t="s">
        <v>125</v>
      </c>
      <c r="AB112" s="102" t="s">
        <v>125</v>
      </c>
      <c r="AC112" s="104" t="str">
        <f t="shared" si="100"/>
        <v>Baja</v>
      </c>
      <c r="AD112" s="104">
        <f t="shared" si="101"/>
        <v>1</v>
      </c>
      <c r="AE112" s="105" t="s">
        <v>126</v>
      </c>
      <c r="AF112" s="104">
        <f t="shared" si="102"/>
        <v>1</v>
      </c>
      <c r="AG112" s="105" t="s">
        <v>126</v>
      </c>
      <c r="AH112" s="106">
        <f t="shared" si="103"/>
        <v>1</v>
      </c>
      <c r="AI112" s="105" t="s">
        <v>126</v>
      </c>
      <c r="AJ112" s="104">
        <f t="shared" si="104"/>
        <v>1</v>
      </c>
      <c r="AK112" s="104">
        <f t="shared" si="105"/>
        <v>2</v>
      </c>
      <c r="AL112" s="104" t="str">
        <f t="shared" si="106"/>
        <v>Baja</v>
      </c>
      <c r="AM112" s="104">
        <f t="shared" si="107"/>
        <v>1</v>
      </c>
      <c r="AN112" s="104">
        <f t="shared" si="108"/>
        <v>3</v>
      </c>
      <c r="AO112" s="107" t="str">
        <f t="shared" si="109"/>
        <v>BAJA</v>
      </c>
    </row>
    <row r="113" spans="1:41" ht="50.1" customHeight="1" x14ac:dyDescent="0.25">
      <c r="A113" s="48" t="s">
        <v>598</v>
      </c>
      <c r="B113" s="48" t="s">
        <v>53</v>
      </c>
      <c r="C113" s="49" t="s">
        <v>60</v>
      </c>
      <c r="D113" s="99" t="s">
        <v>128</v>
      </c>
      <c r="E113" s="100" t="s">
        <v>599</v>
      </c>
      <c r="F113" s="99" t="s">
        <v>600</v>
      </c>
      <c r="G113" s="101" t="s">
        <v>107</v>
      </c>
      <c r="H113" s="101"/>
      <c r="I113" s="101" t="s">
        <v>22</v>
      </c>
      <c r="J113" s="101"/>
      <c r="K113" s="101" t="s">
        <v>594</v>
      </c>
      <c r="L113" s="101" t="s">
        <v>515</v>
      </c>
      <c r="M113" s="101" t="s">
        <v>108</v>
      </c>
      <c r="N113" s="102" t="s">
        <v>523</v>
      </c>
      <c r="O113" s="101" t="s">
        <v>39</v>
      </c>
      <c r="P113" s="102" t="s">
        <v>594</v>
      </c>
      <c r="Q113" s="101" t="s">
        <v>125</v>
      </c>
      <c r="R113" s="102" t="s">
        <v>40</v>
      </c>
      <c r="S113" s="103" t="s">
        <v>109</v>
      </c>
      <c r="T113" s="103" t="s">
        <v>124</v>
      </c>
      <c r="U113" s="103" t="s">
        <v>124</v>
      </c>
      <c r="V113" s="101" t="s">
        <v>26</v>
      </c>
      <c r="W113" s="102" t="s">
        <v>125</v>
      </c>
      <c r="X113" s="102" t="s">
        <v>125</v>
      </c>
      <c r="Y113" s="102" t="s">
        <v>125</v>
      </c>
      <c r="Z113" s="102" t="s">
        <v>125</v>
      </c>
      <c r="AA113" s="102" t="s">
        <v>125</v>
      </c>
      <c r="AB113" s="102" t="s">
        <v>125</v>
      </c>
      <c r="AC113" s="104" t="str">
        <f t="shared" si="100"/>
        <v>Baja</v>
      </c>
      <c r="AD113" s="104">
        <f t="shared" si="101"/>
        <v>1</v>
      </c>
      <c r="AE113" s="105" t="s">
        <v>126</v>
      </c>
      <c r="AF113" s="104">
        <f t="shared" si="102"/>
        <v>1</v>
      </c>
      <c r="AG113" s="105" t="s">
        <v>126</v>
      </c>
      <c r="AH113" s="106">
        <f t="shared" si="103"/>
        <v>1</v>
      </c>
      <c r="AI113" s="105" t="s">
        <v>126</v>
      </c>
      <c r="AJ113" s="104">
        <f t="shared" si="104"/>
        <v>1</v>
      </c>
      <c r="AK113" s="104">
        <f t="shared" si="105"/>
        <v>2</v>
      </c>
      <c r="AL113" s="104" t="str">
        <f t="shared" si="106"/>
        <v>Baja</v>
      </c>
      <c r="AM113" s="104">
        <f t="shared" si="107"/>
        <v>1</v>
      </c>
      <c r="AN113" s="104">
        <f t="shared" si="108"/>
        <v>3</v>
      </c>
      <c r="AO113" s="107" t="str">
        <f t="shared" si="109"/>
        <v>BAJA</v>
      </c>
    </row>
    <row r="114" spans="1:41" ht="50.1" customHeight="1" x14ac:dyDescent="0.25">
      <c r="A114" s="48" t="s">
        <v>601</v>
      </c>
      <c r="B114" s="48" t="s">
        <v>53</v>
      </c>
      <c r="C114" s="49" t="s">
        <v>60</v>
      </c>
      <c r="D114" s="99" t="s">
        <v>537</v>
      </c>
      <c r="E114" s="100" t="s">
        <v>602</v>
      </c>
      <c r="F114" s="99" t="s">
        <v>603</v>
      </c>
      <c r="G114" s="101" t="s">
        <v>107</v>
      </c>
      <c r="H114" s="101"/>
      <c r="I114" s="101" t="s">
        <v>22</v>
      </c>
      <c r="J114" s="101"/>
      <c r="K114" s="101" t="s">
        <v>594</v>
      </c>
      <c r="L114" s="101" t="s">
        <v>515</v>
      </c>
      <c r="M114" s="101" t="s">
        <v>108</v>
      </c>
      <c r="N114" s="102" t="s">
        <v>523</v>
      </c>
      <c r="O114" s="101" t="s">
        <v>39</v>
      </c>
      <c r="P114" s="102" t="s">
        <v>594</v>
      </c>
      <c r="Q114" s="101" t="s">
        <v>125</v>
      </c>
      <c r="R114" s="102" t="s">
        <v>40</v>
      </c>
      <c r="S114" s="103" t="s">
        <v>109</v>
      </c>
      <c r="T114" s="103" t="s">
        <v>124</v>
      </c>
      <c r="U114" s="103" t="s">
        <v>124</v>
      </c>
      <c r="V114" s="101" t="s">
        <v>26</v>
      </c>
      <c r="W114" s="102" t="s">
        <v>125</v>
      </c>
      <c r="X114" s="102" t="s">
        <v>125</v>
      </c>
      <c r="Y114" s="102" t="s">
        <v>125</v>
      </c>
      <c r="Z114" s="102" t="s">
        <v>125</v>
      </c>
      <c r="AA114" s="102" t="s">
        <v>125</v>
      </c>
      <c r="AB114" s="102" t="s">
        <v>125</v>
      </c>
      <c r="AC114" s="104" t="str">
        <f t="shared" si="100"/>
        <v>Baja</v>
      </c>
      <c r="AD114" s="104">
        <f t="shared" si="101"/>
        <v>1</v>
      </c>
      <c r="AE114" s="105" t="s">
        <v>126</v>
      </c>
      <c r="AF114" s="104">
        <f t="shared" si="102"/>
        <v>1</v>
      </c>
      <c r="AG114" s="105" t="s">
        <v>126</v>
      </c>
      <c r="AH114" s="106">
        <f t="shared" si="103"/>
        <v>1</v>
      </c>
      <c r="AI114" s="105" t="s">
        <v>126</v>
      </c>
      <c r="AJ114" s="104">
        <f t="shared" si="104"/>
        <v>1</v>
      </c>
      <c r="AK114" s="104">
        <f t="shared" si="105"/>
        <v>2</v>
      </c>
      <c r="AL114" s="104" t="str">
        <f t="shared" si="106"/>
        <v>Baja</v>
      </c>
      <c r="AM114" s="104">
        <f t="shared" si="107"/>
        <v>1</v>
      </c>
      <c r="AN114" s="104">
        <f t="shared" si="108"/>
        <v>3</v>
      </c>
      <c r="AO114" s="107" t="str">
        <f t="shared" si="109"/>
        <v>BAJA</v>
      </c>
    </row>
    <row r="115" spans="1:41" ht="50.1" customHeight="1" x14ac:dyDescent="0.25">
      <c r="A115" s="48" t="s">
        <v>604</v>
      </c>
      <c r="B115" s="48" t="s">
        <v>53</v>
      </c>
      <c r="C115" s="49" t="s">
        <v>60</v>
      </c>
      <c r="D115" s="99" t="s">
        <v>128</v>
      </c>
      <c r="E115" s="100" t="s">
        <v>605</v>
      </c>
      <c r="F115" s="99" t="s">
        <v>606</v>
      </c>
      <c r="G115" s="101" t="s">
        <v>107</v>
      </c>
      <c r="H115" s="101"/>
      <c r="I115" s="101" t="s">
        <v>22</v>
      </c>
      <c r="J115" s="101"/>
      <c r="K115" s="101" t="s">
        <v>409</v>
      </c>
      <c r="L115" s="101" t="s">
        <v>607</v>
      </c>
      <c r="M115" s="101" t="s">
        <v>289</v>
      </c>
      <c r="N115" s="102" t="s">
        <v>523</v>
      </c>
      <c r="O115" s="101" t="s">
        <v>39</v>
      </c>
      <c r="P115" s="102" t="s">
        <v>608</v>
      </c>
      <c r="Q115" s="101" t="s">
        <v>125</v>
      </c>
      <c r="R115" s="102" t="s">
        <v>40</v>
      </c>
      <c r="S115" s="103" t="s">
        <v>109</v>
      </c>
      <c r="T115" s="103" t="s">
        <v>109</v>
      </c>
      <c r="U115" s="103" t="s">
        <v>124</v>
      </c>
      <c r="V115" s="101" t="s">
        <v>25</v>
      </c>
      <c r="W115" s="102" t="s">
        <v>553</v>
      </c>
      <c r="X115" s="102" t="s">
        <v>542</v>
      </c>
      <c r="Y115" s="102" t="s">
        <v>609</v>
      </c>
      <c r="Z115" s="102" t="s">
        <v>141</v>
      </c>
      <c r="AA115" s="108">
        <v>44053</v>
      </c>
      <c r="AB115" s="102" t="s">
        <v>184</v>
      </c>
      <c r="AC115" s="104" t="str">
        <f t="shared" si="100"/>
        <v>Media</v>
      </c>
      <c r="AD115" s="104">
        <f t="shared" si="101"/>
        <v>2</v>
      </c>
      <c r="AE115" s="105" t="s">
        <v>110</v>
      </c>
      <c r="AF115" s="104">
        <f t="shared" si="102"/>
        <v>2</v>
      </c>
      <c r="AG115" s="105" t="s">
        <v>110</v>
      </c>
      <c r="AH115" s="106">
        <f t="shared" si="103"/>
        <v>2</v>
      </c>
      <c r="AI115" s="105" t="s">
        <v>126</v>
      </c>
      <c r="AJ115" s="104">
        <f t="shared" si="104"/>
        <v>1</v>
      </c>
      <c r="AK115" s="104">
        <f t="shared" si="105"/>
        <v>3</v>
      </c>
      <c r="AL115" s="104" t="str">
        <f t="shared" si="106"/>
        <v>Baja</v>
      </c>
      <c r="AM115" s="104">
        <f t="shared" si="107"/>
        <v>1</v>
      </c>
      <c r="AN115" s="104">
        <f t="shared" si="108"/>
        <v>5</v>
      </c>
      <c r="AO115" s="107" t="str">
        <f t="shared" si="109"/>
        <v>MEDIA</v>
      </c>
    </row>
    <row r="116" spans="1:41" ht="50.1" customHeight="1" x14ac:dyDescent="0.25">
      <c r="A116" s="48" t="s">
        <v>610</v>
      </c>
      <c r="B116" s="48" t="s">
        <v>53</v>
      </c>
      <c r="C116" s="49" t="s">
        <v>60</v>
      </c>
      <c r="D116" s="99" t="s">
        <v>580</v>
      </c>
      <c r="E116" s="100" t="s">
        <v>611</v>
      </c>
      <c r="F116" s="99" t="s">
        <v>612</v>
      </c>
      <c r="G116" s="101" t="s">
        <v>107</v>
      </c>
      <c r="H116" s="101"/>
      <c r="I116" s="101" t="s">
        <v>22</v>
      </c>
      <c r="J116" s="101"/>
      <c r="K116" s="101" t="s">
        <v>409</v>
      </c>
      <c r="L116" s="101" t="s">
        <v>613</v>
      </c>
      <c r="M116" s="101" t="s">
        <v>108</v>
      </c>
      <c r="N116" s="102" t="s">
        <v>523</v>
      </c>
      <c r="O116" s="101" t="s">
        <v>39</v>
      </c>
      <c r="P116" s="102" t="s">
        <v>614</v>
      </c>
      <c r="Q116" s="101" t="s">
        <v>125</v>
      </c>
      <c r="R116" s="102" t="s">
        <v>40</v>
      </c>
      <c r="S116" s="103" t="s">
        <v>109</v>
      </c>
      <c r="T116" s="103" t="s">
        <v>124</v>
      </c>
      <c r="U116" s="103" t="s">
        <v>124</v>
      </c>
      <c r="V116" s="101" t="s">
        <v>26</v>
      </c>
      <c r="W116" s="102" t="s">
        <v>125</v>
      </c>
      <c r="X116" s="102" t="s">
        <v>125</v>
      </c>
      <c r="Y116" s="102" t="s">
        <v>125</v>
      </c>
      <c r="Z116" s="102" t="s">
        <v>125</v>
      </c>
      <c r="AA116" s="102" t="s">
        <v>125</v>
      </c>
      <c r="AB116" s="102" t="s">
        <v>125</v>
      </c>
      <c r="AC116" s="104" t="str">
        <f t="shared" si="100"/>
        <v>Baja</v>
      </c>
      <c r="AD116" s="104">
        <f t="shared" si="101"/>
        <v>1</v>
      </c>
      <c r="AE116" s="105" t="s">
        <v>110</v>
      </c>
      <c r="AF116" s="104">
        <f t="shared" si="102"/>
        <v>2</v>
      </c>
      <c r="AG116" s="105" t="s">
        <v>110</v>
      </c>
      <c r="AH116" s="106">
        <f t="shared" si="103"/>
        <v>2</v>
      </c>
      <c r="AI116" s="105" t="s">
        <v>126</v>
      </c>
      <c r="AJ116" s="104">
        <f t="shared" si="104"/>
        <v>1</v>
      </c>
      <c r="AK116" s="104">
        <f t="shared" si="105"/>
        <v>3</v>
      </c>
      <c r="AL116" s="104" t="str">
        <f t="shared" si="106"/>
        <v>Baja</v>
      </c>
      <c r="AM116" s="104">
        <f t="shared" si="107"/>
        <v>1</v>
      </c>
      <c r="AN116" s="104">
        <f t="shared" si="108"/>
        <v>4</v>
      </c>
      <c r="AO116" s="107" t="str">
        <f t="shared" si="109"/>
        <v>MEDIA</v>
      </c>
    </row>
    <row r="117" spans="1:41" ht="50.1" customHeight="1" x14ac:dyDescent="0.25">
      <c r="A117" s="48" t="s">
        <v>615</v>
      </c>
      <c r="B117" s="48" t="s">
        <v>53</v>
      </c>
      <c r="C117" s="49" t="s">
        <v>60</v>
      </c>
      <c r="D117" s="99" t="s">
        <v>128</v>
      </c>
      <c r="E117" s="100" t="s">
        <v>616</v>
      </c>
      <c r="F117" s="99" t="s">
        <v>617</v>
      </c>
      <c r="G117" s="101" t="s">
        <v>107</v>
      </c>
      <c r="H117" s="101" t="s">
        <v>22</v>
      </c>
      <c r="I117" s="101" t="s">
        <v>22</v>
      </c>
      <c r="J117" s="101" t="s">
        <v>22</v>
      </c>
      <c r="K117" s="101" t="s">
        <v>409</v>
      </c>
      <c r="L117" s="101" t="s">
        <v>618</v>
      </c>
      <c r="M117" s="101" t="s">
        <v>108</v>
      </c>
      <c r="N117" s="102" t="s">
        <v>523</v>
      </c>
      <c r="O117" s="101" t="s">
        <v>39</v>
      </c>
      <c r="P117" s="102" t="s">
        <v>614</v>
      </c>
      <c r="Q117" s="101" t="s">
        <v>125</v>
      </c>
      <c r="R117" s="102" t="s">
        <v>40</v>
      </c>
      <c r="S117" s="103" t="s">
        <v>109</v>
      </c>
      <c r="T117" s="103" t="s">
        <v>124</v>
      </c>
      <c r="U117" s="103" t="s">
        <v>124</v>
      </c>
      <c r="V117" s="101" t="s">
        <v>25</v>
      </c>
      <c r="W117" s="102" t="s">
        <v>553</v>
      </c>
      <c r="X117" s="102" t="s">
        <v>542</v>
      </c>
      <c r="Y117" s="102" t="s">
        <v>619</v>
      </c>
      <c r="Z117" s="102" t="s">
        <v>141</v>
      </c>
      <c r="AA117" s="108">
        <v>44056</v>
      </c>
      <c r="AB117" s="102" t="s">
        <v>184</v>
      </c>
      <c r="AC117" s="104" t="str">
        <f t="shared" si="100"/>
        <v>Media</v>
      </c>
      <c r="AD117" s="104">
        <f t="shared" si="101"/>
        <v>2</v>
      </c>
      <c r="AE117" s="105" t="s">
        <v>110</v>
      </c>
      <c r="AF117" s="104">
        <f t="shared" si="102"/>
        <v>2</v>
      </c>
      <c r="AG117" s="105" t="s">
        <v>110</v>
      </c>
      <c r="AH117" s="106">
        <f t="shared" si="103"/>
        <v>2</v>
      </c>
      <c r="AI117" s="105" t="s">
        <v>126</v>
      </c>
      <c r="AJ117" s="104">
        <f t="shared" si="104"/>
        <v>1</v>
      </c>
      <c r="AK117" s="104">
        <f t="shared" si="105"/>
        <v>3</v>
      </c>
      <c r="AL117" s="104" t="str">
        <f t="shared" si="106"/>
        <v>Baja</v>
      </c>
      <c r="AM117" s="104">
        <f t="shared" si="107"/>
        <v>1</v>
      </c>
      <c r="AN117" s="104">
        <f t="shared" si="108"/>
        <v>5</v>
      </c>
      <c r="AO117" s="107" t="str">
        <f t="shared" si="109"/>
        <v>MEDIA</v>
      </c>
    </row>
    <row r="118" spans="1:41" ht="50.1" customHeight="1" x14ac:dyDescent="0.25">
      <c r="A118" s="113" t="s">
        <v>679</v>
      </c>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5"/>
      <c r="AC118" s="116"/>
      <c r="AD118" s="116"/>
      <c r="AE118" s="117"/>
      <c r="AF118" s="116"/>
      <c r="AG118" s="117"/>
      <c r="AH118" s="118"/>
      <c r="AI118" s="117"/>
      <c r="AJ118" s="116"/>
      <c r="AK118" s="116"/>
      <c r="AL118" s="116"/>
      <c r="AM118" s="116"/>
      <c r="AN118" s="116"/>
      <c r="AO118" s="119"/>
    </row>
    <row r="119" spans="1:41" ht="50.1" customHeight="1" x14ac:dyDescent="0.25">
      <c r="A119" s="48" t="s">
        <v>621</v>
      </c>
      <c r="B119" s="48" t="s">
        <v>53</v>
      </c>
      <c r="C119" s="120" t="s">
        <v>622</v>
      </c>
      <c r="D119" s="121" t="s">
        <v>623</v>
      </c>
      <c r="E119" s="122" t="s">
        <v>624</v>
      </c>
      <c r="F119" s="120" t="s">
        <v>625</v>
      </c>
      <c r="G119" s="122" t="s">
        <v>107</v>
      </c>
      <c r="H119" s="123" t="s">
        <v>22</v>
      </c>
      <c r="I119" s="123"/>
      <c r="J119" s="122"/>
      <c r="K119" s="120" t="s">
        <v>626</v>
      </c>
      <c r="L119" s="120" t="s">
        <v>627</v>
      </c>
      <c r="M119" s="123" t="s">
        <v>108</v>
      </c>
      <c r="N119" s="121" t="s">
        <v>628</v>
      </c>
      <c r="O119" s="121" t="s">
        <v>629</v>
      </c>
      <c r="P119" s="121" t="s">
        <v>630</v>
      </c>
      <c r="Q119" s="121" t="s">
        <v>627</v>
      </c>
      <c r="R119" s="121" t="s">
        <v>631</v>
      </c>
      <c r="S119" s="124" t="s">
        <v>109</v>
      </c>
      <c r="T119" s="124" t="s">
        <v>124</v>
      </c>
      <c r="U119" s="124" t="s">
        <v>124</v>
      </c>
      <c r="V119" s="121" t="s">
        <v>25</v>
      </c>
      <c r="W119" s="124" t="s">
        <v>632</v>
      </c>
      <c r="X119" s="124" t="s">
        <v>201</v>
      </c>
      <c r="Y119" s="124" t="s">
        <v>633</v>
      </c>
      <c r="Z119" s="124" t="s">
        <v>141</v>
      </c>
      <c r="AA119" s="124" t="s">
        <v>634</v>
      </c>
      <c r="AB119" s="124" t="s">
        <v>184</v>
      </c>
      <c r="AC119" s="104" t="str">
        <f t="shared" si="100"/>
        <v>Media</v>
      </c>
      <c r="AD119" s="104">
        <f>IF(AC119="Baja",1,IF(AC119="Media",2,IF(AC119="Alta",3,"")))</f>
        <v>2</v>
      </c>
      <c r="AE119" s="105" t="s">
        <v>148</v>
      </c>
      <c r="AF119" s="104">
        <f>IF(AE119="Baja",1,IF(AE119="Media",2,IF(AE119="Alta",3,"")))</f>
        <v>3</v>
      </c>
      <c r="AG119" s="105" t="s">
        <v>148</v>
      </c>
      <c r="AH119" s="106">
        <f>IF(AG119="Baja",1,IF(AG119="Media",2,IF(AG119="Alta",3,IF(AG119="No Clasificada",0,""))))</f>
        <v>3</v>
      </c>
      <c r="AI119" s="105" t="s">
        <v>110</v>
      </c>
      <c r="AJ119" s="104">
        <f>IF(AI119="Baja",1,IF(AI119="Media",2,IF(AI119="Alta",3,IF(AI119="No Clasificada",0,""))))</f>
        <v>2</v>
      </c>
      <c r="AK119" s="104">
        <f>IFERROR(SUM(AH119+AJ119)," ")</f>
        <v>5</v>
      </c>
      <c r="AL119" s="104" t="str">
        <f>IF(AK119=3,"Baja",IF(AK119=2,"Baja",IF(AK119=1,"Baja",IF(AK119=4,"Media",IF(AK119&gt;=5,"Alta")))))</f>
        <v>Alta</v>
      </c>
      <c r="AM119" s="104">
        <f>IF(AL119="Baja",1,IF(AL119="Media",2,IF(AL119="Alta",3,"0")))</f>
        <v>3</v>
      </c>
      <c r="AN119" s="104">
        <f>IFERROR(SUM(+AD119+AF119+AM119),"")</f>
        <v>8</v>
      </c>
      <c r="AO119" s="107" t="str">
        <f>IF(AND(AC119="ALTA"),"ALTA",IF(AND(AE119="ALTA",AL119="ALTA"),"ALTA",IF(AND(AC119="MEDIA",AE119="ALTA",AL119="MEDIA"),"MEDIA",IF(AND(AC119="MEDIA",AE119="MEDIA",AL119="ALTA"),"MEDIA",IF(AND(AC119="MEDIA",AE119="MEDIA",AL119="BAJA"),"MEDIA",IF(AND(AC119="MEDIA",AE119="MEDIA",AL119="MEDIA"),"MEDIA",IF(AND(AC119="MEDIA",AE119="BAJA",AL119="MEDIA"),"MEDIA",IF(AND(AC119="BAJA",AE119="MEDIA",AL119="MEDIA"),"MEDIA",IF(AND(AC119="BAJA",AE119="BAJA",AL119="MEDIA"),"MEDIA",IF(AND(AC119="BAJA",AE119="MEDIA",AL119="BAJA"),"MEDIA",IF(AND(AC119="MEDIA",AE119="BAJA",AL119="BAJA"),"MEDIA",IF(AND(AC119="BAJA",AE119="ALTA",AL119="BAJA"),"MEDIA",IF(AND(AC119="BAJA",AE119="BAJA",AL119="ALTA"),"MEDIA",IF(AND(AC119="MEDIA",AE119="ALTA",AL119="BAJA"),"MEDIA",IF(AND(AC119="MEDIA",AE119="BAJA",AL119="ALTA"),"MEDIA",IF(AND(AC119="BAJA",AE119="ALTA",AL119="MEDIA"),"MEDIA",IF(AND(AC119="BAJA",AE119="MEDIA",AL119="ALTA"),"MEDIA",IF(AND(AC119="BAJA",AE119="BAJA",AL119="BAJA"),"BAJA","Por Clasificar"))))))))))))))))))</f>
        <v>ALTA</v>
      </c>
    </row>
    <row r="120" spans="1:41" ht="50.1" customHeight="1" x14ac:dyDescent="0.25">
      <c r="A120" s="48" t="s">
        <v>635</v>
      </c>
      <c r="B120" s="48" t="s">
        <v>53</v>
      </c>
      <c r="C120" s="120" t="s">
        <v>622</v>
      </c>
      <c r="D120" s="125" t="s">
        <v>636</v>
      </c>
      <c r="E120" s="122" t="s">
        <v>637</v>
      </c>
      <c r="F120" s="120" t="s">
        <v>638</v>
      </c>
      <c r="G120" s="122" t="s">
        <v>107</v>
      </c>
      <c r="H120" s="123" t="s">
        <v>22</v>
      </c>
      <c r="I120" s="123"/>
      <c r="J120" s="122"/>
      <c r="K120" s="120" t="s">
        <v>626</v>
      </c>
      <c r="L120" s="120" t="s">
        <v>627</v>
      </c>
      <c r="M120" s="123" t="s">
        <v>108</v>
      </c>
      <c r="N120" s="121" t="s">
        <v>628</v>
      </c>
      <c r="O120" s="121" t="s">
        <v>629</v>
      </c>
      <c r="P120" s="121" t="s">
        <v>630</v>
      </c>
      <c r="Q120" s="121" t="s">
        <v>627</v>
      </c>
      <c r="R120" s="121" t="s">
        <v>631</v>
      </c>
      <c r="S120" s="124" t="s">
        <v>109</v>
      </c>
      <c r="T120" s="124" t="s">
        <v>124</v>
      </c>
      <c r="U120" s="124" t="s">
        <v>124</v>
      </c>
      <c r="V120" s="121" t="s">
        <v>26</v>
      </c>
      <c r="W120" s="124" t="s">
        <v>125</v>
      </c>
      <c r="X120" s="124" t="s">
        <v>125</v>
      </c>
      <c r="Y120" s="124" t="s">
        <v>125</v>
      </c>
      <c r="Z120" s="124" t="s">
        <v>125</v>
      </c>
      <c r="AA120" s="124" t="s">
        <v>125</v>
      </c>
      <c r="AB120" s="124" t="s">
        <v>125</v>
      </c>
      <c r="AC120" s="104" t="str">
        <f t="shared" si="100"/>
        <v>Baja</v>
      </c>
      <c r="AD120" s="104">
        <f t="shared" ref="AD120:AD128" si="110">IF(AC120="Baja",1,IF(AC120="Media",2,IF(AC120="Alta",3,"")))</f>
        <v>1</v>
      </c>
      <c r="AE120" s="105" t="s">
        <v>110</v>
      </c>
      <c r="AF120" s="104">
        <f t="shared" ref="AF120:AF128" si="111">IF(AE120="Baja",1,IF(AE120="Media",2,IF(AE120="Alta",3,"")))</f>
        <v>2</v>
      </c>
      <c r="AG120" s="105" t="s">
        <v>110</v>
      </c>
      <c r="AH120" s="106">
        <f t="shared" ref="AH120:AH128" si="112">IF(AG120="Baja",1,IF(AG120="Media",2,IF(AG120="Alta",3,IF(AG120="No Clasificada",0,""))))</f>
        <v>2</v>
      </c>
      <c r="AI120" s="105" t="s">
        <v>110</v>
      </c>
      <c r="AJ120" s="104">
        <f t="shared" ref="AJ120:AJ128" si="113">IF(AI120="Baja",1,IF(AI120="Media",2,IF(AI120="Alta",3,IF(AI120="No Clasificada",0,""))))</f>
        <v>2</v>
      </c>
      <c r="AK120" s="104">
        <f t="shared" ref="AK120:AK128" si="114">IFERROR(SUM(AH120+AJ120)," ")</f>
        <v>4</v>
      </c>
      <c r="AL120" s="104" t="str">
        <f t="shared" ref="AL120:AL128" si="115">IF(AK120=3,"Baja",IF(AK120=2,"Baja",IF(AK120=1,"Baja",IF(AK120=4,"Media",IF(AK120&gt;=5,"Alta")))))</f>
        <v>Media</v>
      </c>
      <c r="AM120" s="104">
        <f t="shared" ref="AM120:AM128" si="116">IF(AL120="Baja",1,IF(AL120="Media",2,IF(AL120="Alta",3,"0")))</f>
        <v>2</v>
      </c>
      <c r="AN120" s="104">
        <f t="shared" ref="AN120:AN128" si="117">IFERROR(SUM(+AD120+AF120+AM120),"")</f>
        <v>5</v>
      </c>
      <c r="AO120" s="107" t="str">
        <f t="shared" ref="AO120:AO128" si="118">IF(AND(AC120="ALTA"),"ALTA",IF(AND(AE120="ALTA",AL120="ALTA"),"ALTA",IF(AND(AC120="MEDIA",AE120="ALTA",AL120="MEDIA"),"MEDIA",IF(AND(AC120="MEDIA",AE120="MEDIA",AL120="ALTA"),"MEDIA",IF(AND(AC120="MEDIA",AE120="MEDIA",AL120="BAJA"),"MEDIA",IF(AND(AC120="MEDIA",AE120="MEDIA",AL120="MEDIA"),"MEDIA",IF(AND(AC120="MEDIA",AE120="BAJA",AL120="MEDIA"),"MEDIA",IF(AND(AC120="BAJA",AE120="MEDIA",AL120="MEDIA"),"MEDIA",IF(AND(AC120="BAJA",AE120="BAJA",AL120="MEDIA"),"MEDIA",IF(AND(AC120="BAJA",AE120="MEDIA",AL120="BAJA"),"MEDIA",IF(AND(AC120="MEDIA",AE120="BAJA",AL120="BAJA"),"MEDIA",IF(AND(AC120="BAJA",AE120="ALTA",AL120="BAJA"),"MEDIA",IF(AND(AC120="BAJA",AE120="BAJA",AL120="ALTA"),"MEDIA",IF(AND(AC120="MEDIA",AE120="ALTA",AL120="BAJA"),"MEDIA",IF(AND(AC120="MEDIA",AE120="BAJA",AL120="ALTA"),"MEDIA",IF(AND(AC120="BAJA",AE120="ALTA",AL120="MEDIA"),"MEDIA",IF(AND(AC120="BAJA",AE120="MEDIA",AL120="ALTA"),"MEDIA",IF(AND(AC120="BAJA",AE120="BAJA",AL120="BAJA"),"BAJA","Por Clasificar"))))))))))))))))))</f>
        <v>MEDIA</v>
      </c>
    </row>
    <row r="121" spans="1:41" ht="50.1" customHeight="1" x14ac:dyDescent="0.25">
      <c r="A121" s="48" t="s">
        <v>639</v>
      </c>
      <c r="B121" s="48" t="s">
        <v>53</v>
      </c>
      <c r="C121" s="120" t="s">
        <v>622</v>
      </c>
      <c r="D121" s="121" t="s">
        <v>640</v>
      </c>
      <c r="E121" s="122" t="s">
        <v>641</v>
      </c>
      <c r="F121" s="120" t="s">
        <v>642</v>
      </c>
      <c r="G121" s="122" t="s">
        <v>107</v>
      </c>
      <c r="H121" s="123" t="s">
        <v>22</v>
      </c>
      <c r="I121" s="123"/>
      <c r="J121" s="122"/>
      <c r="K121" s="120" t="s">
        <v>626</v>
      </c>
      <c r="L121" s="120" t="s">
        <v>627</v>
      </c>
      <c r="M121" s="123" t="s">
        <v>108</v>
      </c>
      <c r="N121" s="121" t="s">
        <v>628</v>
      </c>
      <c r="O121" s="121" t="s">
        <v>629</v>
      </c>
      <c r="P121" s="121" t="s">
        <v>630</v>
      </c>
      <c r="Q121" s="121" t="s">
        <v>627</v>
      </c>
      <c r="R121" s="121" t="s">
        <v>631</v>
      </c>
      <c r="S121" s="124" t="s">
        <v>109</v>
      </c>
      <c r="T121" s="124" t="s">
        <v>124</v>
      </c>
      <c r="U121" s="124" t="s">
        <v>124</v>
      </c>
      <c r="V121" s="121" t="s">
        <v>25</v>
      </c>
      <c r="W121" s="124" t="s">
        <v>632</v>
      </c>
      <c r="X121" s="124" t="s">
        <v>201</v>
      </c>
      <c r="Y121" s="124" t="s">
        <v>643</v>
      </c>
      <c r="Z121" s="124" t="s">
        <v>141</v>
      </c>
      <c r="AA121" s="124" t="s">
        <v>634</v>
      </c>
      <c r="AB121" s="124" t="s">
        <v>184</v>
      </c>
      <c r="AC121" s="104" t="str">
        <f t="shared" si="100"/>
        <v>Media</v>
      </c>
      <c r="AD121" s="104">
        <f t="shared" si="110"/>
        <v>2</v>
      </c>
      <c r="AE121" s="105" t="s">
        <v>110</v>
      </c>
      <c r="AF121" s="104">
        <f t="shared" si="111"/>
        <v>2</v>
      </c>
      <c r="AG121" s="105" t="s">
        <v>110</v>
      </c>
      <c r="AH121" s="106">
        <f t="shared" si="112"/>
        <v>2</v>
      </c>
      <c r="AI121" s="105" t="s">
        <v>110</v>
      </c>
      <c r="AJ121" s="104">
        <f t="shared" si="113"/>
        <v>2</v>
      </c>
      <c r="AK121" s="104">
        <f t="shared" si="114"/>
        <v>4</v>
      </c>
      <c r="AL121" s="104" t="str">
        <f t="shared" si="115"/>
        <v>Media</v>
      </c>
      <c r="AM121" s="104">
        <f t="shared" si="116"/>
        <v>2</v>
      </c>
      <c r="AN121" s="104">
        <f t="shared" si="117"/>
        <v>6</v>
      </c>
      <c r="AO121" s="107" t="str">
        <f t="shared" si="118"/>
        <v>MEDIA</v>
      </c>
    </row>
    <row r="122" spans="1:41" ht="50.1" customHeight="1" x14ac:dyDescent="0.25">
      <c r="A122" s="48" t="s">
        <v>644</v>
      </c>
      <c r="B122" s="48" t="s">
        <v>53</v>
      </c>
      <c r="C122" s="120" t="s">
        <v>622</v>
      </c>
      <c r="D122" s="121" t="s">
        <v>645</v>
      </c>
      <c r="E122" s="122" t="s">
        <v>646</v>
      </c>
      <c r="F122" s="120" t="s">
        <v>647</v>
      </c>
      <c r="G122" s="122" t="s">
        <v>107</v>
      </c>
      <c r="H122" s="123" t="s">
        <v>22</v>
      </c>
      <c r="I122" s="123"/>
      <c r="J122" s="122"/>
      <c r="K122" s="120" t="s">
        <v>626</v>
      </c>
      <c r="L122" s="120" t="s">
        <v>627</v>
      </c>
      <c r="M122" s="123" t="s">
        <v>108</v>
      </c>
      <c r="N122" s="121" t="s">
        <v>628</v>
      </c>
      <c r="O122" s="121" t="s">
        <v>629</v>
      </c>
      <c r="P122" s="121" t="s">
        <v>630</v>
      </c>
      <c r="Q122" s="121" t="s">
        <v>627</v>
      </c>
      <c r="R122" s="121" t="s">
        <v>631</v>
      </c>
      <c r="S122" s="124" t="s">
        <v>124</v>
      </c>
      <c r="T122" s="124" t="s">
        <v>124</v>
      </c>
      <c r="U122" s="124" t="s">
        <v>124</v>
      </c>
      <c r="V122" s="121" t="s">
        <v>26</v>
      </c>
      <c r="W122" s="124" t="s">
        <v>173</v>
      </c>
      <c r="X122" s="124" t="s">
        <v>173</v>
      </c>
      <c r="Y122" s="124" t="s">
        <v>173</v>
      </c>
      <c r="Z122" s="124" t="s">
        <v>173</v>
      </c>
      <c r="AA122" s="124" t="s">
        <v>634</v>
      </c>
      <c r="AB122" s="124" t="s">
        <v>173</v>
      </c>
      <c r="AC122" s="104" t="str">
        <f t="shared" si="100"/>
        <v>Baja</v>
      </c>
      <c r="AD122" s="104">
        <f t="shared" si="110"/>
        <v>1</v>
      </c>
      <c r="AE122" s="105" t="s">
        <v>110</v>
      </c>
      <c r="AF122" s="104">
        <f t="shared" si="111"/>
        <v>2</v>
      </c>
      <c r="AG122" s="105" t="s">
        <v>110</v>
      </c>
      <c r="AH122" s="106">
        <f t="shared" si="112"/>
        <v>2</v>
      </c>
      <c r="AI122" s="105" t="s">
        <v>110</v>
      </c>
      <c r="AJ122" s="104">
        <f t="shared" si="113"/>
        <v>2</v>
      </c>
      <c r="AK122" s="104">
        <f t="shared" si="114"/>
        <v>4</v>
      </c>
      <c r="AL122" s="104" t="str">
        <f t="shared" si="115"/>
        <v>Media</v>
      </c>
      <c r="AM122" s="104">
        <f t="shared" si="116"/>
        <v>2</v>
      </c>
      <c r="AN122" s="104">
        <f t="shared" si="117"/>
        <v>5</v>
      </c>
      <c r="AO122" s="107" t="str">
        <f t="shared" si="118"/>
        <v>MEDIA</v>
      </c>
    </row>
    <row r="123" spans="1:41" ht="50.1" customHeight="1" x14ac:dyDescent="0.25">
      <c r="A123" s="48" t="s">
        <v>648</v>
      </c>
      <c r="B123" s="48" t="s">
        <v>53</v>
      </c>
      <c r="C123" s="120" t="s">
        <v>622</v>
      </c>
      <c r="D123" s="121" t="s">
        <v>649</v>
      </c>
      <c r="E123" s="122" t="s">
        <v>650</v>
      </c>
      <c r="F123" s="120" t="s">
        <v>651</v>
      </c>
      <c r="G123" s="122" t="s">
        <v>107</v>
      </c>
      <c r="H123" s="123" t="s">
        <v>22</v>
      </c>
      <c r="I123" s="123"/>
      <c r="J123" s="122"/>
      <c r="K123" s="120" t="s">
        <v>626</v>
      </c>
      <c r="L123" s="120" t="s">
        <v>627</v>
      </c>
      <c r="M123" s="123" t="s">
        <v>108</v>
      </c>
      <c r="N123" s="121" t="s">
        <v>628</v>
      </c>
      <c r="O123" s="121" t="s">
        <v>629</v>
      </c>
      <c r="P123" s="121" t="s">
        <v>630</v>
      </c>
      <c r="Q123" s="121" t="s">
        <v>627</v>
      </c>
      <c r="R123" s="121" t="s">
        <v>631</v>
      </c>
      <c r="S123" s="124" t="s">
        <v>109</v>
      </c>
      <c r="T123" s="124" t="s">
        <v>124</v>
      </c>
      <c r="U123" s="124" t="s">
        <v>124</v>
      </c>
      <c r="V123" s="121" t="s">
        <v>25</v>
      </c>
      <c r="W123" s="124" t="s">
        <v>632</v>
      </c>
      <c r="X123" s="124" t="s">
        <v>201</v>
      </c>
      <c r="Y123" s="124" t="s">
        <v>652</v>
      </c>
      <c r="Z123" s="124" t="s">
        <v>141</v>
      </c>
      <c r="AA123" s="124" t="s">
        <v>634</v>
      </c>
      <c r="AB123" s="124" t="s">
        <v>173</v>
      </c>
      <c r="AC123" s="104" t="str">
        <f t="shared" si="100"/>
        <v>Media</v>
      </c>
      <c r="AD123" s="104">
        <f t="shared" si="110"/>
        <v>2</v>
      </c>
      <c r="AE123" s="105" t="s">
        <v>148</v>
      </c>
      <c r="AF123" s="104">
        <f t="shared" si="111"/>
        <v>3</v>
      </c>
      <c r="AG123" s="105" t="s">
        <v>148</v>
      </c>
      <c r="AH123" s="106">
        <f t="shared" si="112"/>
        <v>3</v>
      </c>
      <c r="AI123" s="105" t="s">
        <v>148</v>
      </c>
      <c r="AJ123" s="104">
        <f t="shared" si="113"/>
        <v>3</v>
      </c>
      <c r="AK123" s="104">
        <f t="shared" si="114"/>
        <v>6</v>
      </c>
      <c r="AL123" s="104" t="str">
        <f t="shared" si="115"/>
        <v>Alta</v>
      </c>
      <c r="AM123" s="104">
        <f t="shared" si="116"/>
        <v>3</v>
      </c>
      <c r="AN123" s="104">
        <f t="shared" si="117"/>
        <v>8</v>
      </c>
      <c r="AO123" s="107" t="str">
        <f t="shared" si="118"/>
        <v>ALTA</v>
      </c>
    </row>
    <row r="124" spans="1:41" ht="50.1" customHeight="1" x14ac:dyDescent="0.25">
      <c r="A124" s="48" t="s">
        <v>653</v>
      </c>
      <c r="B124" s="48" t="s">
        <v>53</v>
      </c>
      <c r="C124" s="120" t="s">
        <v>622</v>
      </c>
      <c r="D124" s="121" t="s">
        <v>495</v>
      </c>
      <c r="E124" s="122" t="s">
        <v>654</v>
      </c>
      <c r="F124" s="120" t="s">
        <v>655</v>
      </c>
      <c r="G124" s="122" t="s">
        <v>107</v>
      </c>
      <c r="H124" s="123"/>
      <c r="I124" s="123"/>
      <c r="J124" s="122" t="s">
        <v>22</v>
      </c>
      <c r="K124" s="120" t="s">
        <v>656</v>
      </c>
      <c r="L124" s="120" t="s">
        <v>657</v>
      </c>
      <c r="M124" s="123" t="s">
        <v>108</v>
      </c>
      <c r="N124" s="121" t="s">
        <v>628</v>
      </c>
      <c r="O124" s="121" t="s">
        <v>629</v>
      </c>
      <c r="P124" s="121" t="s">
        <v>658</v>
      </c>
      <c r="Q124" s="121" t="s">
        <v>627</v>
      </c>
      <c r="R124" s="121" t="s">
        <v>631</v>
      </c>
      <c r="S124" s="124" t="s">
        <v>124</v>
      </c>
      <c r="T124" s="124" t="s">
        <v>124</v>
      </c>
      <c r="U124" s="124" t="s">
        <v>124</v>
      </c>
      <c r="V124" s="121" t="s">
        <v>26</v>
      </c>
      <c r="W124" s="124" t="s">
        <v>173</v>
      </c>
      <c r="X124" s="124" t="s">
        <v>173</v>
      </c>
      <c r="Y124" s="124" t="s">
        <v>173</v>
      </c>
      <c r="Z124" s="124" t="s">
        <v>173</v>
      </c>
      <c r="AA124" s="124" t="s">
        <v>173</v>
      </c>
      <c r="AB124" s="124" t="s">
        <v>173</v>
      </c>
      <c r="AC124" s="104" t="str">
        <f t="shared" si="100"/>
        <v>Baja</v>
      </c>
      <c r="AD124" s="104">
        <f t="shared" si="110"/>
        <v>1</v>
      </c>
      <c r="AE124" s="105" t="s">
        <v>110</v>
      </c>
      <c r="AF124" s="104">
        <f t="shared" si="111"/>
        <v>2</v>
      </c>
      <c r="AG124" s="105" t="s">
        <v>126</v>
      </c>
      <c r="AH124" s="106">
        <f t="shared" si="112"/>
        <v>1</v>
      </c>
      <c r="AI124" s="105" t="s">
        <v>110</v>
      </c>
      <c r="AJ124" s="104">
        <f t="shared" si="113"/>
        <v>2</v>
      </c>
      <c r="AK124" s="104">
        <f t="shared" si="114"/>
        <v>3</v>
      </c>
      <c r="AL124" s="104" t="str">
        <f t="shared" si="115"/>
        <v>Baja</v>
      </c>
      <c r="AM124" s="104">
        <f t="shared" si="116"/>
        <v>1</v>
      </c>
      <c r="AN124" s="104">
        <f t="shared" si="117"/>
        <v>4</v>
      </c>
      <c r="AO124" s="107" t="str">
        <f t="shared" si="118"/>
        <v>MEDIA</v>
      </c>
    </row>
    <row r="125" spans="1:41" ht="50.1" customHeight="1" x14ac:dyDescent="0.25">
      <c r="A125" s="48" t="s">
        <v>659</v>
      </c>
      <c r="B125" s="48" t="s">
        <v>53</v>
      </c>
      <c r="C125" s="120" t="s">
        <v>622</v>
      </c>
      <c r="D125" s="121" t="s">
        <v>660</v>
      </c>
      <c r="E125" s="122" t="s">
        <v>661</v>
      </c>
      <c r="F125" s="120" t="s">
        <v>662</v>
      </c>
      <c r="G125" s="122" t="s">
        <v>107</v>
      </c>
      <c r="H125" s="123" t="s">
        <v>22</v>
      </c>
      <c r="I125" s="123"/>
      <c r="J125" s="122"/>
      <c r="K125" s="120" t="s">
        <v>626</v>
      </c>
      <c r="L125" s="120" t="s">
        <v>627</v>
      </c>
      <c r="M125" s="123" t="s">
        <v>108</v>
      </c>
      <c r="N125" s="121" t="s">
        <v>628</v>
      </c>
      <c r="O125" s="121" t="s">
        <v>663</v>
      </c>
      <c r="P125" s="121" t="s">
        <v>630</v>
      </c>
      <c r="Q125" s="121" t="s">
        <v>664</v>
      </c>
      <c r="R125" s="121" t="s">
        <v>631</v>
      </c>
      <c r="S125" s="124" t="s">
        <v>109</v>
      </c>
      <c r="T125" s="124" t="s">
        <v>124</v>
      </c>
      <c r="U125" s="124" t="s">
        <v>124</v>
      </c>
      <c r="V125" s="121" t="s">
        <v>25</v>
      </c>
      <c r="W125" s="124" t="s">
        <v>632</v>
      </c>
      <c r="X125" s="124" t="s">
        <v>201</v>
      </c>
      <c r="Y125" s="124" t="s">
        <v>665</v>
      </c>
      <c r="Z125" s="124" t="s">
        <v>141</v>
      </c>
      <c r="AA125" s="124" t="s">
        <v>634</v>
      </c>
      <c r="AB125" s="124" t="s">
        <v>173</v>
      </c>
      <c r="AC125" s="104" t="str">
        <f t="shared" si="100"/>
        <v>Media</v>
      </c>
      <c r="AD125" s="104">
        <f t="shared" si="110"/>
        <v>2</v>
      </c>
      <c r="AE125" s="105" t="s">
        <v>110</v>
      </c>
      <c r="AF125" s="104">
        <f t="shared" si="111"/>
        <v>2</v>
      </c>
      <c r="AG125" s="105" t="s">
        <v>126</v>
      </c>
      <c r="AH125" s="106">
        <f t="shared" si="112"/>
        <v>1</v>
      </c>
      <c r="AI125" s="105" t="s">
        <v>110</v>
      </c>
      <c r="AJ125" s="104">
        <f t="shared" si="113"/>
        <v>2</v>
      </c>
      <c r="AK125" s="104">
        <f t="shared" si="114"/>
        <v>3</v>
      </c>
      <c r="AL125" s="104" t="str">
        <f t="shared" si="115"/>
        <v>Baja</v>
      </c>
      <c r="AM125" s="104">
        <f t="shared" si="116"/>
        <v>1</v>
      </c>
      <c r="AN125" s="104">
        <f t="shared" si="117"/>
        <v>5</v>
      </c>
      <c r="AO125" s="107" t="str">
        <f t="shared" si="118"/>
        <v>MEDIA</v>
      </c>
    </row>
    <row r="126" spans="1:41" ht="50.1" customHeight="1" x14ac:dyDescent="0.25">
      <c r="A126" s="48" t="s">
        <v>666</v>
      </c>
      <c r="B126" s="48" t="s">
        <v>53</v>
      </c>
      <c r="C126" s="120" t="s">
        <v>622</v>
      </c>
      <c r="D126" s="121" t="s">
        <v>667</v>
      </c>
      <c r="E126" s="122" t="s">
        <v>668</v>
      </c>
      <c r="F126" s="120" t="s">
        <v>669</v>
      </c>
      <c r="G126" s="122" t="s">
        <v>107</v>
      </c>
      <c r="H126" s="123" t="s">
        <v>22</v>
      </c>
      <c r="I126" s="123"/>
      <c r="J126" s="122"/>
      <c r="K126" s="120" t="s">
        <v>626</v>
      </c>
      <c r="L126" s="120" t="s">
        <v>627</v>
      </c>
      <c r="M126" s="123" t="s">
        <v>108</v>
      </c>
      <c r="N126" s="121" t="s">
        <v>628</v>
      </c>
      <c r="O126" s="121" t="s">
        <v>629</v>
      </c>
      <c r="P126" s="121" t="s">
        <v>630</v>
      </c>
      <c r="Q126" s="121" t="s">
        <v>627</v>
      </c>
      <c r="R126" s="121" t="s">
        <v>631</v>
      </c>
      <c r="S126" s="124" t="s">
        <v>109</v>
      </c>
      <c r="T126" s="124" t="s">
        <v>124</v>
      </c>
      <c r="U126" s="124" t="s">
        <v>124</v>
      </c>
      <c r="V126" s="121" t="s">
        <v>25</v>
      </c>
      <c r="W126" s="124" t="s">
        <v>632</v>
      </c>
      <c r="X126" s="124" t="s">
        <v>201</v>
      </c>
      <c r="Y126" s="124" t="s">
        <v>670</v>
      </c>
      <c r="Z126" s="124" t="s">
        <v>141</v>
      </c>
      <c r="AA126" s="124" t="s">
        <v>634</v>
      </c>
      <c r="AB126" s="124" t="s">
        <v>173</v>
      </c>
      <c r="AC126" s="104" t="str">
        <f t="shared" si="100"/>
        <v>Media</v>
      </c>
      <c r="AD126" s="104">
        <f t="shared" si="110"/>
        <v>2</v>
      </c>
      <c r="AE126" s="105" t="s">
        <v>110</v>
      </c>
      <c r="AF126" s="104">
        <f t="shared" si="111"/>
        <v>2</v>
      </c>
      <c r="AG126" s="105" t="s">
        <v>126</v>
      </c>
      <c r="AH126" s="106">
        <f t="shared" si="112"/>
        <v>1</v>
      </c>
      <c r="AI126" s="105" t="s">
        <v>110</v>
      </c>
      <c r="AJ126" s="104">
        <f t="shared" si="113"/>
        <v>2</v>
      </c>
      <c r="AK126" s="104">
        <f t="shared" si="114"/>
        <v>3</v>
      </c>
      <c r="AL126" s="104" t="str">
        <f t="shared" si="115"/>
        <v>Baja</v>
      </c>
      <c r="AM126" s="104">
        <f t="shared" si="116"/>
        <v>1</v>
      </c>
      <c r="AN126" s="104">
        <f t="shared" si="117"/>
        <v>5</v>
      </c>
      <c r="AO126" s="107" t="str">
        <f t="shared" si="118"/>
        <v>MEDIA</v>
      </c>
    </row>
    <row r="127" spans="1:41" ht="50.1" customHeight="1" x14ac:dyDescent="0.25">
      <c r="A127" s="48" t="s">
        <v>671</v>
      </c>
      <c r="B127" s="48" t="s">
        <v>53</v>
      </c>
      <c r="C127" s="120" t="s">
        <v>622</v>
      </c>
      <c r="D127" s="121" t="s">
        <v>649</v>
      </c>
      <c r="E127" s="122" t="s">
        <v>650</v>
      </c>
      <c r="F127" s="120" t="s">
        <v>651</v>
      </c>
      <c r="G127" s="122" t="s">
        <v>107</v>
      </c>
      <c r="H127" s="123" t="s">
        <v>22</v>
      </c>
      <c r="I127" s="123"/>
      <c r="J127" s="122"/>
      <c r="K127" s="120" t="s">
        <v>626</v>
      </c>
      <c r="L127" s="120" t="s">
        <v>627</v>
      </c>
      <c r="M127" s="123" t="s">
        <v>108</v>
      </c>
      <c r="N127" s="121" t="s">
        <v>628</v>
      </c>
      <c r="O127" s="121" t="s">
        <v>663</v>
      </c>
      <c r="P127" s="121" t="s">
        <v>630</v>
      </c>
      <c r="Q127" s="121" t="s">
        <v>664</v>
      </c>
      <c r="R127" s="121" t="s">
        <v>631</v>
      </c>
      <c r="S127" s="124" t="s">
        <v>109</v>
      </c>
      <c r="T127" s="124" t="s">
        <v>124</v>
      </c>
      <c r="U127" s="124" t="s">
        <v>124</v>
      </c>
      <c r="V127" s="121" t="s">
        <v>25</v>
      </c>
      <c r="W127" s="124" t="s">
        <v>632</v>
      </c>
      <c r="X127" s="124" t="s">
        <v>201</v>
      </c>
      <c r="Y127" s="124" t="s">
        <v>672</v>
      </c>
      <c r="Z127" s="124" t="s">
        <v>141</v>
      </c>
      <c r="AA127" s="124" t="s">
        <v>634</v>
      </c>
      <c r="AB127" s="124" t="s">
        <v>673</v>
      </c>
      <c r="AC127" s="104" t="str">
        <f t="shared" si="100"/>
        <v>Media</v>
      </c>
      <c r="AD127" s="104">
        <f t="shared" si="110"/>
        <v>2</v>
      </c>
      <c r="AE127" s="105" t="s">
        <v>110</v>
      </c>
      <c r="AF127" s="104">
        <f t="shared" si="111"/>
        <v>2</v>
      </c>
      <c r="AG127" s="105" t="s">
        <v>126</v>
      </c>
      <c r="AH127" s="106">
        <f t="shared" si="112"/>
        <v>1</v>
      </c>
      <c r="AI127" s="105" t="s">
        <v>126</v>
      </c>
      <c r="AJ127" s="104">
        <f t="shared" si="113"/>
        <v>1</v>
      </c>
      <c r="AK127" s="104">
        <f t="shared" si="114"/>
        <v>2</v>
      </c>
      <c r="AL127" s="104" t="str">
        <f t="shared" si="115"/>
        <v>Baja</v>
      </c>
      <c r="AM127" s="104">
        <f t="shared" si="116"/>
        <v>1</v>
      </c>
      <c r="AN127" s="104">
        <f t="shared" si="117"/>
        <v>5</v>
      </c>
      <c r="AO127" s="107" t="str">
        <f t="shared" si="118"/>
        <v>MEDIA</v>
      </c>
    </row>
    <row r="128" spans="1:41" ht="50.1" customHeight="1" x14ac:dyDescent="0.25">
      <c r="A128" s="48" t="s">
        <v>674</v>
      </c>
      <c r="B128" s="48" t="s">
        <v>53</v>
      </c>
      <c r="C128" s="120" t="s">
        <v>622</v>
      </c>
      <c r="D128" s="105" t="s">
        <v>232</v>
      </c>
      <c r="E128" s="105" t="s">
        <v>675</v>
      </c>
      <c r="F128" s="120" t="s">
        <v>676</v>
      </c>
      <c r="G128" s="122" t="s">
        <v>107</v>
      </c>
      <c r="H128" s="123"/>
      <c r="I128" s="123"/>
      <c r="J128" s="122" t="s">
        <v>22</v>
      </c>
      <c r="K128" s="120" t="s">
        <v>656</v>
      </c>
      <c r="L128" s="120" t="s">
        <v>677</v>
      </c>
      <c r="M128" s="123" t="s">
        <v>108</v>
      </c>
      <c r="N128" s="121" t="s">
        <v>628</v>
      </c>
      <c r="O128" s="121" t="s">
        <v>39</v>
      </c>
      <c r="P128" s="121" t="s">
        <v>678</v>
      </c>
      <c r="Q128" s="121" t="s">
        <v>173</v>
      </c>
      <c r="R128" s="121" t="s">
        <v>631</v>
      </c>
      <c r="S128" s="124" t="s">
        <v>109</v>
      </c>
      <c r="T128" s="124" t="s">
        <v>124</v>
      </c>
      <c r="U128" s="124" t="s">
        <v>124</v>
      </c>
      <c r="V128" s="121" t="s">
        <v>26</v>
      </c>
      <c r="W128" s="124" t="s">
        <v>125</v>
      </c>
      <c r="X128" s="124" t="s">
        <v>125</v>
      </c>
      <c r="Y128" s="124" t="s">
        <v>125</v>
      </c>
      <c r="Z128" s="124" t="s">
        <v>125</v>
      </c>
      <c r="AA128" s="124" t="s">
        <v>125</v>
      </c>
      <c r="AB128" s="124" t="s">
        <v>125</v>
      </c>
      <c r="AC128" s="104" t="str">
        <f t="shared" si="100"/>
        <v>Baja</v>
      </c>
      <c r="AD128" s="104">
        <f t="shared" si="110"/>
        <v>1</v>
      </c>
      <c r="AE128" s="105" t="s">
        <v>110</v>
      </c>
      <c r="AF128" s="104">
        <f t="shared" si="111"/>
        <v>2</v>
      </c>
      <c r="AG128" s="105" t="s">
        <v>126</v>
      </c>
      <c r="AH128" s="106">
        <f t="shared" si="112"/>
        <v>1</v>
      </c>
      <c r="AI128" s="105" t="s">
        <v>126</v>
      </c>
      <c r="AJ128" s="104">
        <f t="shared" si="113"/>
        <v>1</v>
      </c>
      <c r="AK128" s="104">
        <f t="shared" si="114"/>
        <v>2</v>
      </c>
      <c r="AL128" s="104" t="str">
        <f t="shared" si="115"/>
        <v>Baja</v>
      </c>
      <c r="AM128" s="104">
        <f t="shared" si="116"/>
        <v>1</v>
      </c>
      <c r="AN128" s="104">
        <f t="shared" si="117"/>
        <v>4</v>
      </c>
      <c r="AO128" s="107" t="str">
        <f t="shared" si="118"/>
        <v>MEDIA</v>
      </c>
    </row>
    <row r="129" spans="1:41" ht="50.1" customHeight="1" x14ac:dyDescent="0.25">
      <c r="A129" s="109" t="s">
        <v>815</v>
      </c>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1"/>
      <c r="AC129" s="104"/>
      <c r="AD129" s="104"/>
      <c r="AE129" s="105"/>
      <c r="AF129" s="104"/>
      <c r="AG129" s="105"/>
      <c r="AH129" s="106"/>
      <c r="AI129" s="105"/>
      <c r="AJ129" s="104"/>
      <c r="AK129" s="104"/>
      <c r="AL129" s="104"/>
      <c r="AM129" s="104"/>
      <c r="AN129" s="104"/>
      <c r="AO129" s="107"/>
    </row>
    <row r="130" spans="1:41" ht="50.1" customHeight="1" x14ac:dyDescent="0.25">
      <c r="A130" s="48" t="s">
        <v>680</v>
      </c>
      <c r="B130" s="48" t="s">
        <v>53</v>
      </c>
      <c r="C130" s="49" t="s">
        <v>65</v>
      </c>
      <c r="D130" s="99" t="s">
        <v>216</v>
      </c>
      <c r="E130" s="100" t="s">
        <v>681</v>
      </c>
      <c r="F130" s="126" t="s">
        <v>682</v>
      </c>
      <c r="G130" s="101" t="s">
        <v>107</v>
      </c>
      <c r="H130" s="101" t="s">
        <v>22</v>
      </c>
      <c r="I130" s="101"/>
      <c r="J130" s="101"/>
      <c r="K130" s="101" t="s">
        <v>116</v>
      </c>
      <c r="L130" s="101" t="s">
        <v>242</v>
      </c>
      <c r="M130" s="101" t="s">
        <v>108</v>
      </c>
      <c r="N130" s="102" t="s">
        <v>683</v>
      </c>
      <c r="O130" s="101" t="s">
        <v>39</v>
      </c>
      <c r="P130" s="102" t="s">
        <v>684</v>
      </c>
      <c r="Q130" s="101" t="s">
        <v>125</v>
      </c>
      <c r="R130" s="102" t="s">
        <v>83</v>
      </c>
      <c r="S130" s="103" t="s">
        <v>109</v>
      </c>
      <c r="T130" s="103" t="s">
        <v>124</v>
      </c>
      <c r="U130" s="103" t="s">
        <v>124</v>
      </c>
      <c r="V130" s="101" t="s">
        <v>26</v>
      </c>
      <c r="W130" s="102" t="s">
        <v>173</v>
      </c>
      <c r="X130" s="102" t="s">
        <v>173</v>
      </c>
      <c r="Y130" s="102" t="s">
        <v>173</v>
      </c>
      <c r="Z130" s="102" t="s">
        <v>173</v>
      </c>
      <c r="AA130" s="102" t="s">
        <v>173</v>
      </c>
      <c r="AB130" s="102" t="s">
        <v>173</v>
      </c>
      <c r="AC130" s="104" t="str">
        <f>IF(V130="Información Pública Reservada","Alta",IF(V130="Información Pública Clasificada","Media",IF(V130="Información Pública","Baja")))</f>
        <v>Baja</v>
      </c>
      <c r="AD130" s="104">
        <f>IF(AC130="Baja",1,IF(AC130="Media",2,IF(AC130="Alta",3,"")))</f>
        <v>1</v>
      </c>
      <c r="AE130" s="105" t="s">
        <v>110</v>
      </c>
      <c r="AF130" s="104">
        <f>IF(AE130="Baja",1,IF(AE130="Media",2,IF(AE130="Alta",3,"")))</f>
        <v>2</v>
      </c>
      <c r="AG130" s="105" t="s">
        <v>110</v>
      </c>
      <c r="AH130" s="106">
        <f>IF(AG130="Baja",1,IF(AG130="Media",2,IF(AG130="Alta",3,IF(AG130="No Clasificada",0,""))))</f>
        <v>2</v>
      </c>
      <c r="AI130" s="105" t="s">
        <v>110</v>
      </c>
      <c r="AJ130" s="104">
        <f>IF(AI130="Baja",1,IF(AI130="Media",2,IF(AI130="Alta",3,IF(AI130="No Clasificada",0,""))))</f>
        <v>2</v>
      </c>
      <c r="AK130" s="104">
        <f>IFERROR(SUM(AH130+AJ130)," ")</f>
        <v>4</v>
      </c>
      <c r="AL130" s="104" t="str">
        <f>IF(AK130=3,"Baja",IF(AK130=2,"Baja",IF(AK130=1,"Baja",IF(AK130=4,"Media",IF(AK130&gt;=5,"Alta")))))</f>
        <v>Media</v>
      </c>
      <c r="AM130" s="104">
        <f>IF(AL130="Baja",1,IF(AL130="Media",2,IF(AL130="Alta",3,"0")))</f>
        <v>2</v>
      </c>
      <c r="AN130" s="104">
        <f>IFERROR(SUM(+AD130+AF130+AM130),"")</f>
        <v>5</v>
      </c>
      <c r="AO130" s="107" t="str">
        <f>IF(AND(AC130="ALTA"),"ALTA",IF(AND(AE130="ALTA",AL130="ALTA"),"ALTA",IF(AND(AC130="MEDIA",AE130="ALTA",AL130="MEDIA"),"MEDIA",IF(AND(AC130="MEDIA",AE130="MEDIA",AL130="ALTA"),"MEDIA",IF(AND(AC130="MEDIA",AE130="MEDIA",AL130="BAJA"),"MEDIA",IF(AND(AC130="MEDIA",AE130="MEDIA",AL130="MEDIA"),"MEDIA",IF(AND(AC130="MEDIA",AE130="BAJA",AL130="MEDIA"),"MEDIA",IF(AND(AC130="BAJA",AE130="MEDIA",AL130="MEDIA"),"MEDIA",IF(AND(AC130="BAJA",AE130="BAJA",AL130="MEDIA"),"MEDIA",IF(AND(AC130="BAJA",AE130="MEDIA",AL130="BAJA"),"MEDIA",IF(AND(AC130="MEDIA",AE130="BAJA",AL130="BAJA"),"MEDIA",IF(AND(AC130="BAJA",AE130="ALTA",AL130="BAJA"),"MEDIA",IF(AND(AC130="BAJA",AE130="BAJA",AL130="ALTA"),"MEDIA",IF(AND(AC130="MEDIA",AE130="ALTA",AL130="BAJA"),"MEDIA",IF(AND(AC130="MEDIA",AE130="BAJA",AL130="ALTA"),"MEDIA",IF(AND(AC130="BAJA",AE130="ALTA",AL130="MEDIA"),"MEDIA",IF(AND(AC130="BAJA",AE130="MEDIA",AL130="ALTA"),"MEDIA",IF(AND(AC130="BAJA",AE130="BAJA",AL130="BAJA"),"BAJA","Por Clasificar"))))))))))))))))))</f>
        <v>MEDIA</v>
      </c>
    </row>
    <row r="131" spans="1:41" ht="50.1" customHeight="1" x14ac:dyDescent="0.25">
      <c r="A131" s="48" t="s">
        <v>685</v>
      </c>
      <c r="B131" s="48" t="s">
        <v>53</v>
      </c>
      <c r="C131" s="49" t="s">
        <v>65</v>
      </c>
      <c r="D131" s="99" t="s">
        <v>216</v>
      </c>
      <c r="E131" s="100" t="s">
        <v>686</v>
      </c>
      <c r="F131" s="126" t="s">
        <v>687</v>
      </c>
      <c r="G131" s="101" t="s">
        <v>107</v>
      </c>
      <c r="H131" s="101" t="s">
        <v>22</v>
      </c>
      <c r="I131" s="101" t="s">
        <v>22</v>
      </c>
      <c r="J131" s="101"/>
      <c r="K131" s="101" t="s">
        <v>116</v>
      </c>
      <c r="L131" s="101" t="s">
        <v>242</v>
      </c>
      <c r="M131" s="101" t="s">
        <v>108</v>
      </c>
      <c r="N131" s="102" t="s">
        <v>683</v>
      </c>
      <c r="O131" s="101" t="s">
        <v>39</v>
      </c>
      <c r="P131" s="102" t="s">
        <v>684</v>
      </c>
      <c r="Q131" s="101" t="s">
        <v>125</v>
      </c>
      <c r="R131" s="102" t="s">
        <v>83</v>
      </c>
      <c r="S131" s="103" t="s">
        <v>109</v>
      </c>
      <c r="T131" s="103" t="s">
        <v>124</v>
      </c>
      <c r="U131" s="103" t="s">
        <v>124</v>
      </c>
      <c r="V131" s="101" t="s">
        <v>26</v>
      </c>
      <c r="W131" s="102" t="s">
        <v>173</v>
      </c>
      <c r="X131" s="102" t="s">
        <v>173</v>
      </c>
      <c r="Y131" s="102" t="s">
        <v>173</v>
      </c>
      <c r="Z131" s="102" t="s">
        <v>173</v>
      </c>
      <c r="AA131" s="102" t="s">
        <v>173</v>
      </c>
      <c r="AB131" s="102" t="s">
        <v>173</v>
      </c>
      <c r="AC131" s="104" t="str">
        <f t="shared" ref="AC131:AC162" si="119">IF(V131="Información Pública Reservada","Alta",IF(V131="Información Pública Clasificada","Media",IF(V131="Información Pública","Baja")))</f>
        <v>Baja</v>
      </c>
      <c r="AD131" s="104">
        <f t="shared" ref="AD131:AD162" si="120">IF(AC131="Baja",1,IF(AC131="Media",2,IF(AC131="Alta",3,"")))</f>
        <v>1</v>
      </c>
      <c r="AE131" s="105" t="s">
        <v>110</v>
      </c>
      <c r="AF131" s="104">
        <f t="shared" ref="AF131:AF162" si="121">IF(AE131="Baja",1,IF(AE131="Media",2,IF(AE131="Alta",3,"")))</f>
        <v>2</v>
      </c>
      <c r="AG131" s="105" t="s">
        <v>110</v>
      </c>
      <c r="AH131" s="106">
        <f t="shared" ref="AH131:AH162" si="122">IF(AG131="Baja",1,IF(AG131="Media",2,IF(AG131="Alta",3,IF(AG131="No Clasificada",0,""))))</f>
        <v>2</v>
      </c>
      <c r="AI131" s="105" t="s">
        <v>110</v>
      </c>
      <c r="AJ131" s="104">
        <f t="shared" ref="AJ131:AJ162" si="123">IF(AI131="Baja",1,IF(AI131="Media",2,IF(AI131="Alta",3,IF(AI131="No Clasificada",0,""))))</f>
        <v>2</v>
      </c>
      <c r="AK131" s="104">
        <f t="shared" ref="AK131:AK162" si="124">IFERROR(SUM(AH131+AJ131)," ")</f>
        <v>4</v>
      </c>
      <c r="AL131" s="104" t="str">
        <f t="shared" ref="AL131:AL162" si="125">IF(AK131=3,"Baja",IF(AK131=2,"Baja",IF(AK131=1,"Baja",IF(AK131=4,"Media",IF(AK131&gt;=5,"Alta")))))</f>
        <v>Media</v>
      </c>
      <c r="AM131" s="104">
        <f t="shared" ref="AM131:AM162" si="126">IF(AL131="Baja",1,IF(AL131="Media",2,IF(AL131="Alta",3,"0")))</f>
        <v>2</v>
      </c>
      <c r="AN131" s="104">
        <f t="shared" ref="AN131:AN162" si="127">IFERROR(SUM(+AD131+AF131+AM131),"")</f>
        <v>5</v>
      </c>
      <c r="AO131" s="107" t="str">
        <f t="shared" ref="AO131:AO162" si="128">IF(AND(AC131="ALTA"),"ALTA",IF(AND(AE131="ALTA",AL131="ALTA"),"ALTA",IF(AND(AC131="MEDIA",AE131="ALTA",AL131="MEDIA"),"MEDIA",IF(AND(AC131="MEDIA",AE131="MEDIA",AL131="ALTA"),"MEDIA",IF(AND(AC131="MEDIA",AE131="MEDIA",AL131="BAJA"),"MEDIA",IF(AND(AC131="MEDIA",AE131="MEDIA",AL131="MEDIA"),"MEDIA",IF(AND(AC131="MEDIA",AE131="BAJA",AL131="MEDIA"),"MEDIA",IF(AND(AC131="BAJA",AE131="MEDIA",AL131="MEDIA"),"MEDIA",IF(AND(AC131="BAJA",AE131="BAJA",AL131="MEDIA"),"MEDIA",IF(AND(AC131="BAJA",AE131="MEDIA",AL131="BAJA"),"MEDIA",IF(AND(AC131="MEDIA",AE131="BAJA",AL131="BAJA"),"MEDIA",IF(AND(AC131="BAJA",AE131="ALTA",AL131="BAJA"),"MEDIA",IF(AND(AC131="BAJA",AE131="BAJA",AL131="ALTA"),"MEDIA",IF(AND(AC131="MEDIA",AE131="ALTA",AL131="BAJA"),"MEDIA",IF(AND(AC131="MEDIA",AE131="BAJA",AL131="ALTA"),"MEDIA",IF(AND(AC131="BAJA",AE131="ALTA",AL131="MEDIA"),"MEDIA",IF(AND(AC131="BAJA",AE131="MEDIA",AL131="ALTA"),"MEDIA",IF(AND(AC131="BAJA",AE131="BAJA",AL131="BAJA"),"BAJA","Por Clasificar"))))))))))))))))))</f>
        <v>MEDIA</v>
      </c>
    </row>
    <row r="132" spans="1:41" ht="50.1" customHeight="1" x14ac:dyDescent="0.25">
      <c r="A132" s="48" t="s">
        <v>688</v>
      </c>
      <c r="B132" s="48" t="s">
        <v>53</v>
      </c>
      <c r="C132" s="49" t="s">
        <v>65</v>
      </c>
      <c r="D132" s="99" t="s">
        <v>216</v>
      </c>
      <c r="E132" s="100" t="s">
        <v>689</v>
      </c>
      <c r="F132" s="126" t="s">
        <v>690</v>
      </c>
      <c r="G132" s="101" t="s">
        <v>107</v>
      </c>
      <c r="H132" s="101" t="s">
        <v>22</v>
      </c>
      <c r="I132" s="101" t="s">
        <v>22</v>
      </c>
      <c r="J132" s="101"/>
      <c r="K132" s="101" t="s">
        <v>116</v>
      </c>
      <c r="L132" s="101" t="s">
        <v>242</v>
      </c>
      <c r="M132" s="101" t="s">
        <v>108</v>
      </c>
      <c r="N132" s="102" t="s">
        <v>691</v>
      </c>
      <c r="O132" s="101" t="s">
        <v>39</v>
      </c>
      <c r="P132" s="102" t="s">
        <v>684</v>
      </c>
      <c r="Q132" s="101" t="s">
        <v>125</v>
      </c>
      <c r="R132" s="102" t="s">
        <v>83</v>
      </c>
      <c r="S132" s="103" t="s">
        <v>109</v>
      </c>
      <c r="T132" s="103" t="s">
        <v>124</v>
      </c>
      <c r="U132" s="103" t="s">
        <v>124</v>
      </c>
      <c r="V132" s="101" t="s">
        <v>26</v>
      </c>
      <c r="W132" s="102" t="s">
        <v>125</v>
      </c>
      <c r="X132" s="102" t="s">
        <v>125</v>
      </c>
      <c r="Y132" s="102" t="s">
        <v>125</v>
      </c>
      <c r="Z132" s="102" t="s">
        <v>125</v>
      </c>
      <c r="AA132" s="102" t="s">
        <v>125</v>
      </c>
      <c r="AB132" s="102" t="s">
        <v>125</v>
      </c>
      <c r="AC132" s="104" t="str">
        <f t="shared" si="119"/>
        <v>Baja</v>
      </c>
      <c r="AD132" s="104">
        <f t="shared" si="120"/>
        <v>1</v>
      </c>
      <c r="AE132" s="105" t="s">
        <v>110</v>
      </c>
      <c r="AF132" s="104">
        <f t="shared" si="121"/>
        <v>2</v>
      </c>
      <c r="AG132" s="105" t="s">
        <v>110</v>
      </c>
      <c r="AH132" s="106">
        <f t="shared" si="122"/>
        <v>2</v>
      </c>
      <c r="AI132" s="105" t="s">
        <v>110</v>
      </c>
      <c r="AJ132" s="104">
        <f t="shared" si="123"/>
        <v>2</v>
      </c>
      <c r="AK132" s="104">
        <f t="shared" si="124"/>
        <v>4</v>
      </c>
      <c r="AL132" s="104" t="str">
        <f t="shared" si="125"/>
        <v>Media</v>
      </c>
      <c r="AM132" s="104">
        <f t="shared" si="126"/>
        <v>2</v>
      </c>
      <c r="AN132" s="104">
        <f t="shared" si="127"/>
        <v>5</v>
      </c>
      <c r="AO132" s="107" t="str">
        <f t="shared" si="128"/>
        <v>MEDIA</v>
      </c>
    </row>
    <row r="133" spans="1:41" ht="50.1" customHeight="1" x14ac:dyDescent="0.25">
      <c r="A133" s="48" t="s">
        <v>692</v>
      </c>
      <c r="B133" s="48" t="s">
        <v>53</v>
      </c>
      <c r="C133" s="49" t="s">
        <v>65</v>
      </c>
      <c r="D133" s="99" t="s">
        <v>693</v>
      </c>
      <c r="E133" s="100" t="s">
        <v>694</v>
      </c>
      <c r="F133" s="126" t="s">
        <v>695</v>
      </c>
      <c r="G133" s="101" t="s">
        <v>107</v>
      </c>
      <c r="H133" s="101" t="s">
        <v>22</v>
      </c>
      <c r="I133" s="101"/>
      <c r="J133" s="101"/>
      <c r="K133" s="101" t="s">
        <v>283</v>
      </c>
      <c r="L133" s="101" t="s">
        <v>173</v>
      </c>
      <c r="M133" s="101" t="s">
        <v>108</v>
      </c>
      <c r="N133" s="102" t="s">
        <v>683</v>
      </c>
      <c r="O133" s="101" t="s">
        <v>39</v>
      </c>
      <c r="P133" s="102" t="s">
        <v>696</v>
      </c>
      <c r="Q133" s="101" t="s">
        <v>125</v>
      </c>
      <c r="R133" s="102" t="s">
        <v>83</v>
      </c>
      <c r="S133" s="103" t="s">
        <v>124</v>
      </c>
      <c r="T133" s="103" t="s">
        <v>124</v>
      </c>
      <c r="U133" s="103" t="s">
        <v>124</v>
      </c>
      <c r="V133" s="101" t="s">
        <v>26</v>
      </c>
      <c r="W133" s="102" t="s">
        <v>173</v>
      </c>
      <c r="X133" s="102" t="s">
        <v>173</v>
      </c>
      <c r="Y133" s="102" t="s">
        <v>173</v>
      </c>
      <c r="Z133" s="102" t="s">
        <v>173</v>
      </c>
      <c r="AA133" s="102" t="s">
        <v>173</v>
      </c>
      <c r="AB133" s="102" t="s">
        <v>173</v>
      </c>
      <c r="AC133" s="104" t="str">
        <f t="shared" si="119"/>
        <v>Baja</v>
      </c>
      <c r="AD133" s="104">
        <f t="shared" si="120"/>
        <v>1</v>
      </c>
      <c r="AE133" s="105" t="s">
        <v>126</v>
      </c>
      <c r="AF133" s="104">
        <f t="shared" si="121"/>
        <v>1</v>
      </c>
      <c r="AG133" s="105" t="s">
        <v>126</v>
      </c>
      <c r="AH133" s="106">
        <f t="shared" si="122"/>
        <v>1</v>
      </c>
      <c r="AI133" s="105" t="s">
        <v>126</v>
      </c>
      <c r="AJ133" s="104">
        <f t="shared" si="123"/>
        <v>1</v>
      </c>
      <c r="AK133" s="104">
        <f t="shared" si="124"/>
        <v>2</v>
      </c>
      <c r="AL133" s="104" t="str">
        <f t="shared" si="125"/>
        <v>Baja</v>
      </c>
      <c r="AM133" s="104">
        <f t="shared" si="126"/>
        <v>1</v>
      </c>
      <c r="AN133" s="104">
        <f t="shared" si="127"/>
        <v>3</v>
      </c>
      <c r="AO133" s="107" t="str">
        <f t="shared" si="128"/>
        <v>BAJA</v>
      </c>
    </row>
    <row r="134" spans="1:41" ht="50.1" customHeight="1" x14ac:dyDescent="0.25">
      <c r="A134" s="48" t="s">
        <v>697</v>
      </c>
      <c r="B134" s="48" t="s">
        <v>53</v>
      </c>
      <c r="C134" s="49" t="s">
        <v>65</v>
      </c>
      <c r="D134" s="99" t="s">
        <v>698</v>
      </c>
      <c r="E134" s="100" t="s">
        <v>699</v>
      </c>
      <c r="F134" s="126" t="s">
        <v>700</v>
      </c>
      <c r="G134" s="101" t="s">
        <v>107</v>
      </c>
      <c r="H134" s="101" t="s">
        <v>22</v>
      </c>
      <c r="I134" s="101"/>
      <c r="J134" s="101"/>
      <c r="K134" s="101" t="s">
        <v>283</v>
      </c>
      <c r="L134" s="101" t="s">
        <v>173</v>
      </c>
      <c r="M134" s="101" t="s">
        <v>108</v>
      </c>
      <c r="N134" s="102" t="s">
        <v>683</v>
      </c>
      <c r="O134" s="101" t="s">
        <v>39</v>
      </c>
      <c r="P134" s="102" t="s">
        <v>696</v>
      </c>
      <c r="Q134" s="101" t="s">
        <v>125</v>
      </c>
      <c r="R134" s="102" t="s">
        <v>83</v>
      </c>
      <c r="S134" s="103" t="s">
        <v>124</v>
      </c>
      <c r="T134" s="103" t="s">
        <v>124</v>
      </c>
      <c r="U134" s="103" t="s">
        <v>124</v>
      </c>
      <c r="V134" s="101" t="s">
        <v>26</v>
      </c>
      <c r="W134" s="102" t="s">
        <v>173</v>
      </c>
      <c r="X134" s="102" t="s">
        <v>173</v>
      </c>
      <c r="Y134" s="102" t="s">
        <v>173</v>
      </c>
      <c r="Z134" s="102" t="s">
        <v>173</v>
      </c>
      <c r="AA134" s="102" t="s">
        <v>173</v>
      </c>
      <c r="AB134" s="102" t="s">
        <v>173</v>
      </c>
      <c r="AC134" s="104" t="str">
        <f t="shared" si="119"/>
        <v>Baja</v>
      </c>
      <c r="AD134" s="104">
        <f t="shared" si="120"/>
        <v>1</v>
      </c>
      <c r="AE134" s="105" t="s">
        <v>126</v>
      </c>
      <c r="AF134" s="104">
        <f t="shared" si="121"/>
        <v>1</v>
      </c>
      <c r="AG134" s="105" t="s">
        <v>126</v>
      </c>
      <c r="AH134" s="106">
        <f t="shared" si="122"/>
        <v>1</v>
      </c>
      <c r="AI134" s="105" t="s">
        <v>126</v>
      </c>
      <c r="AJ134" s="104">
        <f t="shared" si="123"/>
        <v>1</v>
      </c>
      <c r="AK134" s="104">
        <f t="shared" si="124"/>
        <v>2</v>
      </c>
      <c r="AL134" s="104" t="str">
        <f t="shared" si="125"/>
        <v>Baja</v>
      </c>
      <c r="AM134" s="104">
        <f t="shared" si="126"/>
        <v>1</v>
      </c>
      <c r="AN134" s="104">
        <f t="shared" si="127"/>
        <v>3</v>
      </c>
      <c r="AO134" s="107" t="str">
        <f t="shared" si="128"/>
        <v>BAJA</v>
      </c>
    </row>
    <row r="135" spans="1:41" ht="50.1" customHeight="1" x14ac:dyDescent="0.25">
      <c r="A135" s="48" t="s">
        <v>701</v>
      </c>
      <c r="B135" s="48" t="s">
        <v>53</v>
      </c>
      <c r="C135" s="49" t="s">
        <v>65</v>
      </c>
      <c r="D135" s="99" t="s">
        <v>702</v>
      </c>
      <c r="E135" s="100" t="s">
        <v>703</v>
      </c>
      <c r="F135" s="126" t="s">
        <v>704</v>
      </c>
      <c r="G135" s="101" t="s">
        <v>107</v>
      </c>
      <c r="H135" s="101" t="s">
        <v>22</v>
      </c>
      <c r="I135" s="101"/>
      <c r="J135" s="101"/>
      <c r="K135" s="101" t="s">
        <v>283</v>
      </c>
      <c r="L135" s="101" t="s">
        <v>173</v>
      </c>
      <c r="M135" s="101" t="s">
        <v>108</v>
      </c>
      <c r="N135" s="102" t="s">
        <v>683</v>
      </c>
      <c r="O135" s="101" t="s">
        <v>39</v>
      </c>
      <c r="P135" s="102" t="s">
        <v>696</v>
      </c>
      <c r="Q135" s="101" t="s">
        <v>125</v>
      </c>
      <c r="R135" s="102" t="s">
        <v>83</v>
      </c>
      <c r="S135" s="103" t="s">
        <v>124</v>
      </c>
      <c r="T135" s="103" t="s">
        <v>124</v>
      </c>
      <c r="U135" s="103" t="s">
        <v>124</v>
      </c>
      <c r="V135" s="101" t="s">
        <v>26</v>
      </c>
      <c r="W135" s="102" t="s">
        <v>173</v>
      </c>
      <c r="X135" s="102" t="s">
        <v>173</v>
      </c>
      <c r="Y135" s="102" t="s">
        <v>173</v>
      </c>
      <c r="Z135" s="102" t="s">
        <v>173</v>
      </c>
      <c r="AA135" s="102" t="s">
        <v>173</v>
      </c>
      <c r="AB135" s="102" t="s">
        <v>173</v>
      </c>
      <c r="AC135" s="104" t="str">
        <f t="shared" si="119"/>
        <v>Baja</v>
      </c>
      <c r="AD135" s="104">
        <f t="shared" si="120"/>
        <v>1</v>
      </c>
      <c r="AE135" s="105" t="s">
        <v>126</v>
      </c>
      <c r="AF135" s="104">
        <f t="shared" si="121"/>
        <v>1</v>
      </c>
      <c r="AG135" s="105" t="s">
        <v>126</v>
      </c>
      <c r="AH135" s="106">
        <f t="shared" si="122"/>
        <v>1</v>
      </c>
      <c r="AI135" s="105" t="s">
        <v>126</v>
      </c>
      <c r="AJ135" s="104">
        <f t="shared" si="123"/>
        <v>1</v>
      </c>
      <c r="AK135" s="104">
        <f t="shared" si="124"/>
        <v>2</v>
      </c>
      <c r="AL135" s="104" t="str">
        <f t="shared" si="125"/>
        <v>Baja</v>
      </c>
      <c r="AM135" s="104">
        <f t="shared" si="126"/>
        <v>1</v>
      </c>
      <c r="AN135" s="104">
        <f t="shared" si="127"/>
        <v>3</v>
      </c>
      <c r="AO135" s="107" t="str">
        <f t="shared" si="128"/>
        <v>BAJA</v>
      </c>
    </row>
    <row r="136" spans="1:41" ht="50.1" customHeight="1" x14ac:dyDescent="0.25">
      <c r="A136" s="48" t="s">
        <v>705</v>
      </c>
      <c r="B136" s="48" t="s">
        <v>53</v>
      </c>
      <c r="C136" s="49" t="s">
        <v>65</v>
      </c>
      <c r="D136" s="99" t="s">
        <v>706</v>
      </c>
      <c r="E136" s="100" t="s">
        <v>707</v>
      </c>
      <c r="F136" s="126" t="s">
        <v>708</v>
      </c>
      <c r="G136" s="101" t="s">
        <v>107</v>
      </c>
      <c r="H136" s="101" t="s">
        <v>22</v>
      </c>
      <c r="I136" s="101"/>
      <c r="J136" s="101"/>
      <c r="K136" s="101" t="s">
        <v>283</v>
      </c>
      <c r="L136" s="101" t="s">
        <v>173</v>
      </c>
      <c r="M136" s="101" t="s">
        <v>108</v>
      </c>
      <c r="N136" s="102" t="s">
        <v>683</v>
      </c>
      <c r="O136" s="101" t="s">
        <v>39</v>
      </c>
      <c r="P136" s="102" t="s">
        <v>696</v>
      </c>
      <c r="Q136" s="101" t="s">
        <v>125</v>
      </c>
      <c r="R136" s="102" t="s">
        <v>83</v>
      </c>
      <c r="S136" s="103" t="s">
        <v>124</v>
      </c>
      <c r="T136" s="103" t="s">
        <v>124</v>
      </c>
      <c r="U136" s="103" t="s">
        <v>124</v>
      </c>
      <c r="V136" s="101" t="s">
        <v>26</v>
      </c>
      <c r="W136" s="102" t="s">
        <v>173</v>
      </c>
      <c r="X136" s="102" t="s">
        <v>173</v>
      </c>
      <c r="Y136" s="102" t="s">
        <v>173</v>
      </c>
      <c r="Z136" s="102" t="s">
        <v>173</v>
      </c>
      <c r="AA136" s="102" t="s">
        <v>173</v>
      </c>
      <c r="AB136" s="102" t="s">
        <v>173</v>
      </c>
      <c r="AC136" s="104" t="str">
        <f t="shared" si="119"/>
        <v>Baja</v>
      </c>
      <c r="AD136" s="104">
        <f t="shared" si="120"/>
        <v>1</v>
      </c>
      <c r="AE136" s="105" t="s">
        <v>126</v>
      </c>
      <c r="AF136" s="104">
        <f t="shared" si="121"/>
        <v>1</v>
      </c>
      <c r="AG136" s="105" t="s">
        <v>126</v>
      </c>
      <c r="AH136" s="106">
        <f t="shared" si="122"/>
        <v>1</v>
      </c>
      <c r="AI136" s="105" t="s">
        <v>126</v>
      </c>
      <c r="AJ136" s="104">
        <f t="shared" si="123"/>
        <v>1</v>
      </c>
      <c r="AK136" s="104">
        <f t="shared" si="124"/>
        <v>2</v>
      </c>
      <c r="AL136" s="104" t="str">
        <f t="shared" si="125"/>
        <v>Baja</v>
      </c>
      <c r="AM136" s="104">
        <f t="shared" si="126"/>
        <v>1</v>
      </c>
      <c r="AN136" s="104">
        <f t="shared" si="127"/>
        <v>3</v>
      </c>
      <c r="AO136" s="107" t="str">
        <f t="shared" si="128"/>
        <v>BAJA</v>
      </c>
    </row>
    <row r="137" spans="1:41" ht="50.1" customHeight="1" x14ac:dyDescent="0.25">
      <c r="A137" s="48" t="s">
        <v>709</v>
      </c>
      <c r="B137" s="48" t="s">
        <v>53</v>
      </c>
      <c r="C137" s="49" t="s">
        <v>65</v>
      </c>
      <c r="D137" s="99" t="s">
        <v>710</v>
      </c>
      <c r="E137" s="100" t="s">
        <v>711</v>
      </c>
      <c r="F137" s="126" t="s">
        <v>712</v>
      </c>
      <c r="G137" s="101" t="s">
        <v>107</v>
      </c>
      <c r="H137" s="101" t="s">
        <v>22</v>
      </c>
      <c r="I137" s="101" t="s">
        <v>22</v>
      </c>
      <c r="J137" s="101"/>
      <c r="K137" s="101" t="s">
        <v>116</v>
      </c>
      <c r="L137" s="101" t="s">
        <v>242</v>
      </c>
      <c r="M137" s="101" t="s">
        <v>108</v>
      </c>
      <c r="N137" s="102" t="s">
        <v>683</v>
      </c>
      <c r="O137" s="101" t="s">
        <v>39</v>
      </c>
      <c r="P137" s="102" t="s">
        <v>684</v>
      </c>
      <c r="Q137" s="101" t="s">
        <v>125</v>
      </c>
      <c r="R137" s="102" t="s">
        <v>83</v>
      </c>
      <c r="S137" s="103" t="s">
        <v>109</v>
      </c>
      <c r="T137" s="103" t="s">
        <v>124</v>
      </c>
      <c r="U137" s="103" t="s">
        <v>124</v>
      </c>
      <c r="V137" s="101" t="s">
        <v>26</v>
      </c>
      <c r="W137" s="102" t="s">
        <v>125</v>
      </c>
      <c r="X137" s="102" t="s">
        <v>125</v>
      </c>
      <c r="Y137" s="102" t="s">
        <v>125</v>
      </c>
      <c r="Z137" s="102" t="s">
        <v>125</v>
      </c>
      <c r="AA137" s="102" t="s">
        <v>125</v>
      </c>
      <c r="AB137" s="102" t="s">
        <v>125</v>
      </c>
      <c r="AC137" s="104" t="str">
        <f t="shared" si="119"/>
        <v>Baja</v>
      </c>
      <c r="AD137" s="104">
        <f t="shared" si="120"/>
        <v>1</v>
      </c>
      <c r="AE137" s="105" t="s">
        <v>110</v>
      </c>
      <c r="AF137" s="104">
        <f t="shared" si="121"/>
        <v>2</v>
      </c>
      <c r="AG137" s="105" t="s">
        <v>110</v>
      </c>
      <c r="AH137" s="106">
        <f t="shared" si="122"/>
        <v>2</v>
      </c>
      <c r="AI137" s="105" t="s">
        <v>110</v>
      </c>
      <c r="AJ137" s="104">
        <f t="shared" si="123"/>
        <v>2</v>
      </c>
      <c r="AK137" s="104">
        <f t="shared" si="124"/>
        <v>4</v>
      </c>
      <c r="AL137" s="104" t="str">
        <f t="shared" si="125"/>
        <v>Media</v>
      </c>
      <c r="AM137" s="104">
        <f t="shared" si="126"/>
        <v>2</v>
      </c>
      <c r="AN137" s="104">
        <f t="shared" si="127"/>
        <v>5</v>
      </c>
      <c r="AO137" s="107" t="str">
        <f t="shared" si="128"/>
        <v>MEDIA</v>
      </c>
    </row>
    <row r="138" spans="1:41" ht="50.1" customHeight="1" x14ac:dyDescent="0.25">
      <c r="A138" s="48" t="s">
        <v>713</v>
      </c>
      <c r="B138" s="48" t="s">
        <v>53</v>
      </c>
      <c r="C138" s="49" t="s">
        <v>65</v>
      </c>
      <c r="D138" s="99" t="s">
        <v>714</v>
      </c>
      <c r="E138" s="100" t="s">
        <v>715</v>
      </c>
      <c r="F138" s="126" t="s">
        <v>716</v>
      </c>
      <c r="G138" s="101" t="s">
        <v>107</v>
      </c>
      <c r="H138" s="101" t="s">
        <v>22</v>
      </c>
      <c r="I138" s="101" t="s">
        <v>22</v>
      </c>
      <c r="J138" s="101"/>
      <c r="K138" s="101" t="s">
        <v>116</v>
      </c>
      <c r="L138" s="101" t="s">
        <v>242</v>
      </c>
      <c r="M138" s="101" t="s">
        <v>108</v>
      </c>
      <c r="N138" s="102" t="s">
        <v>683</v>
      </c>
      <c r="O138" s="101" t="s">
        <v>39</v>
      </c>
      <c r="P138" s="102" t="s">
        <v>684</v>
      </c>
      <c r="Q138" s="101" t="s">
        <v>125</v>
      </c>
      <c r="R138" s="102" t="s">
        <v>83</v>
      </c>
      <c r="S138" s="103" t="s">
        <v>109</v>
      </c>
      <c r="T138" s="103" t="s">
        <v>124</v>
      </c>
      <c r="U138" s="103" t="s">
        <v>124</v>
      </c>
      <c r="V138" s="101" t="s">
        <v>26</v>
      </c>
      <c r="W138" s="102" t="s">
        <v>125</v>
      </c>
      <c r="X138" s="102" t="s">
        <v>125</v>
      </c>
      <c r="Y138" s="102" t="s">
        <v>125</v>
      </c>
      <c r="Z138" s="102" t="s">
        <v>125</v>
      </c>
      <c r="AA138" s="102" t="s">
        <v>125</v>
      </c>
      <c r="AB138" s="102" t="s">
        <v>125</v>
      </c>
      <c r="AC138" s="104" t="str">
        <f t="shared" si="119"/>
        <v>Baja</v>
      </c>
      <c r="AD138" s="104">
        <f t="shared" si="120"/>
        <v>1</v>
      </c>
      <c r="AE138" s="105" t="s">
        <v>110</v>
      </c>
      <c r="AF138" s="104">
        <f t="shared" si="121"/>
        <v>2</v>
      </c>
      <c r="AG138" s="105" t="s">
        <v>110</v>
      </c>
      <c r="AH138" s="106">
        <f t="shared" si="122"/>
        <v>2</v>
      </c>
      <c r="AI138" s="105" t="s">
        <v>110</v>
      </c>
      <c r="AJ138" s="104">
        <f t="shared" si="123"/>
        <v>2</v>
      </c>
      <c r="AK138" s="104">
        <f t="shared" si="124"/>
        <v>4</v>
      </c>
      <c r="AL138" s="104" t="str">
        <f t="shared" si="125"/>
        <v>Media</v>
      </c>
      <c r="AM138" s="104">
        <f t="shared" si="126"/>
        <v>2</v>
      </c>
      <c r="AN138" s="104">
        <f t="shared" si="127"/>
        <v>5</v>
      </c>
      <c r="AO138" s="107" t="str">
        <f t="shared" si="128"/>
        <v>MEDIA</v>
      </c>
    </row>
    <row r="139" spans="1:41" ht="50.1" customHeight="1" x14ac:dyDescent="0.25">
      <c r="A139" s="48" t="s">
        <v>717</v>
      </c>
      <c r="B139" s="48" t="s">
        <v>53</v>
      </c>
      <c r="C139" s="49" t="s">
        <v>65</v>
      </c>
      <c r="D139" s="99" t="s">
        <v>714</v>
      </c>
      <c r="E139" s="100" t="s">
        <v>718</v>
      </c>
      <c r="F139" s="126" t="s">
        <v>719</v>
      </c>
      <c r="G139" s="101" t="s">
        <v>107</v>
      </c>
      <c r="H139" s="101" t="s">
        <v>22</v>
      </c>
      <c r="I139" s="101" t="s">
        <v>22</v>
      </c>
      <c r="J139" s="101"/>
      <c r="K139" s="101" t="s">
        <v>116</v>
      </c>
      <c r="L139" s="101" t="s">
        <v>242</v>
      </c>
      <c r="M139" s="101" t="s">
        <v>108</v>
      </c>
      <c r="N139" s="102" t="s">
        <v>683</v>
      </c>
      <c r="O139" s="101" t="s">
        <v>39</v>
      </c>
      <c r="P139" s="102" t="s">
        <v>684</v>
      </c>
      <c r="Q139" s="101" t="s">
        <v>125</v>
      </c>
      <c r="R139" s="102" t="s">
        <v>83</v>
      </c>
      <c r="S139" s="103" t="s">
        <v>109</v>
      </c>
      <c r="T139" s="103" t="s">
        <v>124</v>
      </c>
      <c r="U139" s="103" t="s">
        <v>124</v>
      </c>
      <c r="V139" s="101" t="s">
        <v>26</v>
      </c>
      <c r="W139" s="102" t="s">
        <v>125</v>
      </c>
      <c r="X139" s="102" t="s">
        <v>125</v>
      </c>
      <c r="Y139" s="102" t="s">
        <v>125</v>
      </c>
      <c r="Z139" s="102" t="s">
        <v>125</v>
      </c>
      <c r="AA139" s="102" t="s">
        <v>125</v>
      </c>
      <c r="AB139" s="102" t="s">
        <v>125</v>
      </c>
      <c r="AC139" s="104" t="str">
        <f t="shared" si="119"/>
        <v>Baja</v>
      </c>
      <c r="AD139" s="104">
        <f t="shared" si="120"/>
        <v>1</v>
      </c>
      <c r="AE139" s="105" t="s">
        <v>110</v>
      </c>
      <c r="AF139" s="104">
        <f t="shared" si="121"/>
        <v>2</v>
      </c>
      <c r="AG139" s="105" t="s">
        <v>110</v>
      </c>
      <c r="AH139" s="106">
        <f t="shared" si="122"/>
        <v>2</v>
      </c>
      <c r="AI139" s="105" t="s">
        <v>110</v>
      </c>
      <c r="AJ139" s="104">
        <f t="shared" si="123"/>
        <v>2</v>
      </c>
      <c r="AK139" s="104">
        <f t="shared" si="124"/>
        <v>4</v>
      </c>
      <c r="AL139" s="104" t="str">
        <f t="shared" si="125"/>
        <v>Media</v>
      </c>
      <c r="AM139" s="104">
        <f t="shared" si="126"/>
        <v>2</v>
      </c>
      <c r="AN139" s="104">
        <f t="shared" si="127"/>
        <v>5</v>
      </c>
      <c r="AO139" s="107" t="str">
        <f t="shared" si="128"/>
        <v>MEDIA</v>
      </c>
    </row>
    <row r="140" spans="1:41" ht="50.1" customHeight="1" x14ac:dyDescent="0.25">
      <c r="A140" s="48" t="s">
        <v>720</v>
      </c>
      <c r="B140" s="48" t="s">
        <v>53</v>
      </c>
      <c r="C140" s="49" t="s">
        <v>65</v>
      </c>
      <c r="D140" s="99" t="s">
        <v>714</v>
      </c>
      <c r="E140" s="100" t="s">
        <v>721</v>
      </c>
      <c r="F140" s="126" t="s">
        <v>722</v>
      </c>
      <c r="G140" s="101" t="s">
        <v>107</v>
      </c>
      <c r="H140" s="101" t="s">
        <v>22</v>
      </c>
      <c r="I140" s="101" t="s">
        <v>22</v>
      </c>
      <c r="J140" s="101"/>
      <c r="K140" s="101" t="s">
        <v>116</v>
      </c>
      <c r="L140" s="101" t="s">
        <v>242</v>
      </c>
      <c r="M140" s="101" t="s">
        <v>108</v>
      </c>
      <c r="N140" s="102" t="s">
        <v>683</v>
      </c>
      <c r="O140" s="101" t="s">
        <v>39</v>
      </c>
      <c r="P140" s="102" t="s">
        <v>723</v>
      </c>
      <c r="Q140" s="101" t="s">
        <v>125</v>
      </c>
      <c r="R140" s="102" t="s">
        <v>83</v>
      </c>
      <c r="S140" s="103" t="s">
        <v>109</v>
      </c>
      <c r="T140" s="103" t="s">
        <v>124</v>
      </c>
      <c r="U140" s="103" t="s">
        <v>124</v>
      </c>
      <c r="V140" s="101" t="s">
        <v>26</v>
      </c>
      <c r="W140" s="102" t="s">
        <v>125</v>
      </c>
      <c r="X140" s="102" t="s">
        <v>125</v>
      </c>
      <c r="Y140" s="102" t="s">
        <v>125</v>
      </c>
      <c r="Z140" s="102" t="s">
        <v>125</v>
      </c>
      <c r="AA140" s="102" t="s">
        <v>125</v>
      </c>
      <c r="AB140" s="102" t="s">
        <v>125</v>
      </c>
      <c r="AC140" s="104" t="str">
        <f t="shared" si="119"/>
        <v>Baja</v>
      </c>
      <c r="AD140" s="104">
        <f t="shared" si="120"/>
        <v>1</v>
      </c>
      <c r="AE140" s="105" t="s">
        <v>110</v>
      </c>
      <c r="AF140" s="104">
        <f t="shared" si="121"/>
        <v>2</v>
      </c>
      <c r="AG140" s="105" t="s">
        <v>110</v>
      </c>
      <c r="AH140" s="106">
        <f t="shared" si="122"/>
        <v>2</v>
      </c>
      <c r="AI140" s="105" t="s">
        <v>110</v>
      </c>
      <c r="AJ140" s="104">
        <f t="shared" si="123"/>
        <v>2</v>
      </c>
      <c r="AK140" s="104">
        <f t="shared" si="124"/>
        <v>4</v>
      </c>
      <c r="AL140" s="104" t="str">
        <f t="shared" si="125"/>
        <v>Media</v>
      </c>
      <c r="AM140" s="104">
        <f t="shared" si="126"/>
        <v>2</v>
      </c>
      <c r="AN140" s="104">
        <f t="shared" si="127"/>
        <v>5</v>
      </c>
      <c r="AO140" s="107" t="str">
        <f t="shared" si="128"/>
        <v>MEDIA</v>
      </c>
    </row>
    <row r="141" spans="1:41" ht="50.1" customHeight="1" x14ac:dyDescent="0.25">
      <c r="A141" s="48" t="s">
        <v>724</v>
      </c>
      <c r="B141" s="48" t="s">
        <v>53</v>
      </c>
      <c r="C141" s="49" t="s">
        <v>65</v>
      </c>
      <c r="D141" s="99" t="s">
        <v>725</v>
      </c>
      <c r="E141" s="100" t="s">
        <v>726</v>
      </c>
      <c r="F141" s="126" t="s">
        <v>727</v>
      </c>
      <c r="G141" s="101" t="s">
        <v>107</v>
      </c>
      <c r="H141" s="101" t="s">
        <v>22</v>
      </c>
      <c r="I141" s="101" t="s">
        <v>22</v>
      </c>
      <c r="J141" s="101"/>
      <c r="K141" s="101" t="s">
        <v>116</v>
      </c>
      <c r="L141" s="101" t="s">
        <v>242</v>
      </c>
      <c r="M141" s="101" t="s">
        <v>108</v>
      </c>
      <c r="N141" s="102" t="s">
        <v>683</v>
      </c>
      <c r="O141" s="101" t="s">
        <v>39</v>
      </c>
      <c r="P141" s="102" t="s">
        <v>684</v>
      </c>
      <c r="Q141" s="101" t="s">
        <v>125</v>
      </c>
      <c r="R141" s="102" t="s">
        <v>83</v>
      </c>
      <c r="S141" s="103" t="s">
        <v>124</v>
      </c>
      <c r="T141" s="103" t="s">
        <v>124</v>
      </c>
      <c r="U141" s="103" t="s">
        <v>124</v>
      </c>
      <c r="V141" s="101" t="s">
        <v>25</v>
      </c>
      <c r="W141" s="102" t="s">
        <v>728</v>
      </c>
      <c r="X141" s="102" t="s">
        <v>729</v>
      </c>
      <c r="Y141" s="102" t="s">
        <v>730</v>
      </c>
      <c r="Z141" s="102" t="s">
        <v>141</v>
      </c>
      <c r="AA141" s="108">
        <v>44069</v>
      </c>
      <c r="AB141" s="102" t="s">
        <v>184</v>
      </c>
      <c r="AC141" s="104" t="str">
        <f t="shared" si="119"/>
        <v>Media</v>
      </c>
      <c r="AD141" s="104">
        <f t="shared" si="120"/>
        <v>2</v>
      </c>
      <c r="AE141" s="105" t="s">
        <v>110</v>
      </c>
      <c r="AF141" s="104">
        <f t="shared" si="121"/>
        <v>2</v>
      </c>
      <c r="AG141" s="105" t="s">
        <v>110</v>
      </c>
      <c r="AH141" s="106">
        <f t="shared" si="122"/>
        <v>2</v>
      </c>
      <c r="AI141" s="105" t="s">
        <v>110</v>
      </c>
      <c r="AJ141" s="104">
        <f t="shared" si="123"/>
        <v>2</v>
      </c>
      <c r="AK141" s="104">
        <f t="shared" si="124"/>
        <v>4</v>
      </c>
      <c r="AL141" s="104" t="str">
        <f t="shared" si="125"/>
        <v>Media</v>
      </c>
      <c r="AM141" s="104">
        <f t="shared" si="126"/>
        <v>2</v>
      </c>
      <c r="AN141" s="104">
        <f t="shared" si="127"/>
        <v>6</v>
      </c>
      <c r="AO141" s="107" t="str">
        <f t="shared" si="128"/>
        <v>MEDIA</v>
      </c>
    </row>
    <row r="142" spans="1:41" ht="50.1" customHeight="1" x14ac:dyDescent="0.25">
      <c r="A142" s="48" t="s">
        <v>731</v>
      </c>
      <c r="B142" s="48" t="s">
        <v>53</v>
      </c>
      <c r="C142" s="49" t="s">
        <v>65</v>
      </c>
      <c r="D142" s="99" t="s">
        <v>732</v>
      </c>
      <c r="E142" s="100" t="s">
        <v>733</v>
      </c>
      <c r="F142" s="126" t="s">
        <v>734</v>
      </c>
      <c r="G142" s="101" t="s">
        <v>107</v>
      </c>
      <c r="H142" s="101" t="s">
        <v>22</v>
      </c>
      <c r="I142" s="101"/>
      <c r="J142" s="101"/>
      <c r="K142" s="101" t="s">
        <v>116</v>
      </c>
      <c r="L142" s="101" t="s">
        <v>242</v>
      </c>
      <c r="M142" s="101" t="s">
        <v>108</v>
      </c>
      <c r="N142" s="102" t="s">
        <v>683</v>
      </c>
      <c r="O142" s="101" t="s">
        <v>39</v>
      </c>
      <c r="P142" s="102" t="s">
        <v>684</v>
      </c>
      <c r="Q142" s="101" t="s">
        <v>125</v>
      </c>
      <c r="R142" s="102" t="s">
        <v>83</v>
      </c>
      <c r="S142" s="103" t="s">
        <v>109</v>
      </c>
      <c r="T142" s="103" t="s">
        <v>124</v>
      </c>
      <c r="U142" s="103" t="s">
        <v>124</v>
      </c>
      <c r="V142" s="101" t="s">
        <v>25</v>
      </c>
      <c r="W142" s="102" t="s">
        <v>728</v>
      </c>
      <c r="X142" s="102" t="s">
        <v>729</v>
      </c>
      <c r="Y142" s="102" t="s">
        <v>735</v>
      </c>
      <c r="Z142" s="102" t="s">
        <v>139</v>
      </c>
      <c r="AA142" s="108">
        <v>44069</v>
      </c>
      <c r="AB142" s="102" t="s">
        <v>184</v>
      </c>
      <c r="AC142" s="104" t="str">
        <f t="shared" si="119"/>
        <v>Media</v>
      </c>
      <c r="AD142" s="104">
        <f t="shared" si="120"/>
        <v>2</v>
      </c>
      <c r="AE142" s="105" t="s">
        <v>110</v>
      </c>
      <c r="AF142" s="104">
        <f t="shared" si="121"/>
        <v>2</v>
      </c>
      <c r="AG142" s="105" t="s">
        <v>110</v>
      </c>
      <c r="AH142" s="106">
        <f t="shared" si="122"/>
        <v>2</v>
      </c>
      <c r="AI142" s="105" t="s">
        <v>110</v>
      </c>
      <c r="AJ142" s="104">
        <f t="shared" si="123"/>
        <v>2</v>
      </c>
      <c r="AK142" s="104">
        <f t="shared" si="124"/>
        <v>4</v>
      </c>
      <c r="AL142" s="104" t="str">
        <f t="shared" si="125"/>
        <v>Media</v>
      </c>
      <c r="AM142" s="104">
        <f t="shared" si="126"/>
        <v>2</v>
      </c>
      <c r="AN142" s="104">
        <f t="shared" si="127"/>
        <v>6</v>
      </c>
      <c r="AO142" s="107" t="str">
        <f t="shared" si="128"/>
        <v>MEDIA</v>
      </c>
    </row>
    <row r="143" spans="1:41" ht="50.1" customHeight="1" x14ac:dyDescent="0.25">
      <c r="A143" s="48" t="s">
        <v>736</v>
      </c>
      <c r="B143" s="48" t="s">
        <v>53</v>
      </c>
      <c r="C143" s="49" t="s">
        <v>65</v>
      </c>
      <c r="D143" s="99" t="s">
        <v>737</v>
      </c>
      <c r="E143" s="100" t="s">
        <v>738</v>
      </c>
      <c r="F143" s="126" t="s">
        <v>739</v>
      </c>
      <c r="G143" s="101" t="s">
        <v>107</v>
      </c>
      <c r="H143" s="101" t="s">
        <v>22</v>
      </c>
      <c r="I143" s="101" t="s">
        <v>22</v>
      </c>
      <c r="J143" s="101" t="s">
        <v>22</v>
      </c>
      <c r="K143" s="101" t="s">
        <v>740</v>
      </c>
      <c r="L143" s="101" t="s">
        <v>242</v>
      </c>
      <c r="M143" s="101" t="s">
        <v>108</v>
      </c>
      <c r="N143" s="102" t="s">
        <v>683</v>
      </c>
      <c r="O143" s="101" t="s">
        <v>39</v>
      </c>
      <c r="P143" s="102" t="s">
        <v>741</v>
      </c>
      <c r="Q143" s="127" t="s">
        <v>742</v>
      </c>
      <c r="R143" s="102" t="s">
        <v>83</v>
      </c>
      <c r="S143" s="103" t="s">
        <v>109</v>
      </c>
      <c r="T143" s="103" t="s">
        <v>124</v>
      </c>
      <c r="U143" s="103" t="s">
        <v>124</v>
      </c>
      <c r="V143" s="101" t="s">
        <v>26</v>
      </c>
      <c r="W143" s="102" t="s">
        <v>173</v>
      </c>
      <c r="X143" s="102" t="s">
        <v>173</v>
      </c>
      <c r="Y143" s="102" t="s">
        <v>173</v>
      </c>
      <c r="Z143" s="102" t="s">
        <v>173</v>
      </c>
      <c r="AA143" s="102" t="s">
        <v>173</v>
      </c>
      <c r="AB143" s="102" t="s">
        <v>173</v>
      </c>
      <c r="AC143" s="104" t="str">
        <f t="shared" si="119"/>
        <v>Baja</v>
      </c>
      <c r="AD143" s="104">
        <f t="shared" si="120"/>
        <v>1</v>
      </c>
      <c r="AE143" s="105" t="s">
        <v>110</v>
      </c>
      <c r="AF143" s="104">
        <f t="shared" si="121"/>
        <v>2</v>
      </c>
      <c r="AG143" s="105" t="s">
        <v>110</v>
      </c>
      <c r="AH143" s="106">
        <f t="shared" si="122"/>
        <v>2</v>
      </c>
      <c r="AI143" s="105" t="s">
        <v>110</v>
      </c>
      <c r="AJ143" s="104">
        <f t="shared" si="123"/>
        <v>2</v>
      </c>
      <c r="AK143" s="104">
        <f t="shared" si="124"/>
        <v>4</v>
      </c>
      <c r="AL143" s="104" t="str">
        <f t="shared" si="125"/>
        <v>Media</v>
      </c>
      <c r="AM143" s="104">
        <f t="shared" si="126"/>
        <v>2</v>
      </c>
      <c r="AN143" s="104">
        <f t="shared" si="127"/>
        <v>5</v>
      </c>
      <c r="AO143" s="107" t="str">
        <f t="shared" si="128"/>
        <v>MEDIA</v>
      </c>
    </row>
    <row r="144" spans="1:41" ht="50.1" customHeight="1" x14ac:dyDescent="0.25">
      <c r="A144" s="48" t="s">
        <v>743</v>
      </c>
      <c r="B144" s="48" t="s">
        <v>53</v>
      </c>
      <c r="C144" s="49" t="s">
        <v>65</v>
      </c>
      <c r="D144" s="99" t="s">
        <v>744</v>
      </c>
      <c r="E144" s="100" t="s">
        <v>745</v>
      </c>
      <c r="F144" s="126" t="s">
        <v>746</v>
      </c>
      <c r="G144" s="101" t="s">
        <v>107</v>
      </c>
      <c r="H144" s="101" t="s">
        <v>22</v>
      </c>
      <c r="I144" s="101"/>
      <c r="J144" s="101"/>
      <c r="K144" s="101" t="s">
        <v>740</v>
      </c>
      <c r="L144" s="101" t="s">
        <v>242</v>
      </c>
      <c r="M144" s="101" t="s">
        <v>108</v>
      </c>
      <c r="N144" s="102" t="s">
        <v>683</v>
      </c>
      <c r="O144" s="101" t="s">
        <v>39</v>
      </c>
      <c r="P144" s="102" t="s">
        <v>684</v>
      </c>
      <c r="Q144" s="101" t="s">
        <v>125</v>
      </c>
      <c r="R144" s="102" t="s">
        <v>83</v>
      </c>
      <c r="S144" s="103" t="s">
        <v>109</v>
      </c>
      <c r="T144" s="103" t="s">
        <v>124</v>
      </c>
      <c r="U144" s="103" t="s">
        <v>124</v>
      </c>
      <c r="V144" s="101" t="s">
        <v>25</v>
      </c>
      <c r="W144" s="102" t="s">
        <v>728</v>
      </c>
      <c r="X144" s="102" t="s">
        <v>729</v>
      </c>
      <c r="Y144" s="102" t="s">
        <v>747</v>
      </c>
      <c r="Z144" s="102" t="s">
        <v>141</v>
      </c>
      <c r="AA144" s="108">
        <v>44069</v>
      </c>
      <c r="AB144" s="102" t="s">
        <v>184</v>
      </c>
      <c r="AC144" s="104" t="str">
        <f t="shared" si="119"/>
        <v>Media</v>
      </c>
      <c r="AD144" s="104">
        <f t="shared" si="120"/>
        <v>2</v>
      </c>
      <c r="AE144" s="105" t="s">
        <v>110</v>
      </c>
      <c r="AF144" s="104">
        <f t="shared" si="121"/>
        <v>2</v>
      </c>
      <c r="AG144" s="105" t="s">
        <v>110</v>
      </c>
      <c r="AH144" s="106">
        <f t="shared" si="122"/>
        <v>2</v>
      </c>
      <c r="AI144" s="105" t="s">
        <v>110</v>
      </c>
      <c r="AJ144" s="104">
        <f t="shared" si="123"/>
        <v>2</v>
      </c>
      <c r="AK144" s="104">
        <f t="shared" si="124"/>
        <v>4</v>
      </c>
      <c r="AL144" s="104" t="str">
        <f t="shared" si="125"/>
        <v>Media</v>
      </c>
      <c r="AM144" s="104">
        <f t="shared" si="126"/>
        <v>2</v>
      </c>
      <c r="AN144" s="104">
        <f t="shared" si="127"/>
        <v>6</v>
      </c>
      <c r="AO144" s="107" t="str">
        <f t="shared" si="128"/>
        <v>MEDIA</v>
      </c>
    </row>
    <row r="145" spans="1:41" ht="50.1" customHeight="1" x14ac:dyDescent="0.25">
      <c r="A145" s="48" t="s">
        <v>748</v>
      </c>
      <c r="B145" s="48" t="s">
        <v>53</v>
      </c>
      <c r="C145" s="49" t="s">
        <v>65</v>
      </c>
      <c r="D145" s="99" t="s">
        <v>744</v>
      </c>
      <c r="E145" s="100" t="s">
        <v>749</v>
      </c>
      <c r="F145" s="126" t="s">
        <v>750</v>
      </c>
      <c r="G145" s="101" t="s">
        <v>107</v>
      </c>
      <c r="H145" s="101" t="s">
        <v>22</v>
      </c>
      <c r="I145" s="101"/>
      <c r="J145" s="101"/>
      <c r="K145" s="101" t="s">
        <v>740</v>
      </c>
      <c r="L145" s="101" t="s">
        <v>242</v>
      </c>
      <c r="M145" s="101" t="s">
        <v>108</v>
      </c>
      <c r="N145" s="102" t="s">
        <v>683</v>
      </c>
      <c r="O145" s="101" t="s">
        <v>39</v>
      </c>
      <c r="P145" s="102" t="s">
        <v>684</v>
      </c>
      <c r="Q145" s="101" t="s">
        <v>125</v>
      </c>
      <c r="R145" s="102" t="s">
        <v>83</v>
      </c>
      <c r="S145" s="103" t="s">
        <v>124</v>
      </c>
      <c r="T145" s="103" t="s">
        <v>124</v>
      </c>
      <c r="U145" s="103" t="s">
        <v>124</v>
      </c>
      <c r="V145" s="101" t="s">
        <v>25</v>
      </c>
      <c r="W145" s="102" t="s">
        <v>728</v>
      </c>
      <c r="X145" s="102" t="s">
        <v>729</v>
      </c>
      <c r="Y145" s="102" t="s">
        <v>751</v>
      </c>
      <c r="Z145" s="102" t="s">
        <v>139</v>
      </c>
      <c r="AA145" s="108">
        <v>44069</v>
      </c>
      <c r="AB145" s="102" t="s">
        <v>184</v>
      </c>
      <c r="AC145" s="104" t="str">
        <f t="shared" si="119"/>
        <v>Media</v>
      </c>
      <c r="AD145" s="104">
        <f t="shared" si="120"/>
        <v>2</v>
      </c>
      <c r="AE145" s="105" t="s">
        <v>110</v>
      </c>
      <c r="AF145" s="104">
        <f t="shared" si="121"/>
        <v>2</v>
      </c>
      <c r="AG145" s="105" t="s">
        <v>110</v>
      </c>
      <c r="AH145" s="106">
        <f t="shared" si="122"/>
        <v>2</v>
      </c>
      <c r="AI145" s="105" t="s">
        <v>110</v>
      </c>
      <c r="AJ145" s="104">
        <f t="shared" si="123"/>
        <v>2</v>
      </c>
      <c r="AK145" s="104">
        <f t="shared" si="124"/>
        <v>4</v>
      </c>
      <c r="AL145" s="104" t="str">
        <f t="shared" si="125"/>
        <v>Media</v>
      </c>
      <c r="AM145" s="104">
        <f t="shared" si="126"/>
        <v>2</v>
      </c>
      <c r="AN145" s="104">
        <f t="shared" si="127"/>
        <v>6</v>
      </c>
      <c r="AO145" s="107" t="str">
        <f t="shared" si="128"/>
        <v>MEDIA</v>
      </c>
    </row>
    <row r="146" spans="1:41" ht="50.1" customHeight="1" x14ac:dyDescent="0.25">
      <c r="A146" s="48" t="s">
        <v>752</v>
      </c>
      <c r="B146" s="48" t="s">
        <v>53</v>
      </c>
      <c r="C146" s="49" t="s">
        <v>65</v>
      </c>
      <c r="D146" s="99" t="s">
        <v>232</v>
      </c>
      <c r="E146" s="100" t="s">
        <v>753</v>
      </c>
      <c r="F146" s="126" t="s">
        <v>754</v>
      </c>
      <c r="G146" s="101" t="s">
        <v>107</v>
      </c>
      <c r="H146" s="101" t="s">
        <v>22</v>
      </c>
      <c r="I146" s="101" t="s">
        <v>22</v>
      </c>
      <c r="J146" s="101"/>
      <c r="K146" s="101" t="s">
        <v>269</v>
      </c>
      <c r="L146" s="101" t="s">
        <v>242</v>
      </c>
      <c r="M146" s="101" t="s">
        <v>108</v>
      </c>
      <c r="N146" s="102" t="s">
        <v>683</v>
      </c>
      <c r="O146" s="101" t="s">
        <v>39</v>
      </c>
      <c r="P146" s="102" t="s">
        <v>684</v>
      </c>
      <c r="Q146" s="101" t="s">
        <v>125</v>
      </c>
      <c r="R146" s="102" t="s">
        <v>83</v>
      </c>
      <c r="S146" s="103" t="s">
        <v>109</v>
      </c>
      <c r="T146" s="103" t="s">
        <v>124</v>
      </c>
      <c r="U146" s="103" t="s">
        <v>124</v>
      </c>
      <c r="V146" s="101" t="s">
        <v>26</v>
      </c>
      <c r="W146" s="102" t="s">
        <v>173</v>
      </c>
      <c r="X146" s="102" t="s">
        <v>173</v>
      </c>
      <c r="Y146" s="102" t="s">
        <v>173</v>
      </c>
      <c r="Z146" s="102" t="s">
        <v>173</v>
      </c>
      <c r="AA146" s="102" t="s">
        <v>173</v>
      </c>
      <c r="AB146" s="102" t="s">
        <v>173</v>
      </c>
      <c r="AC146" s="104" t="str">
        <f t="shared" si="119"/>
        <v>Baja</v>
      </c>
      <c r="AD146" s="104">
        <f t="shared" si="120"/>
        <v>1</v>
      </c>
      <c r="AE146" s="105" t="s">
        <v>110</v>
      </c>
      <c r="AF146" s="104">
        <f t="shared" si="121"/>
        <v>2</v>
      </c>
      <c r="AG146" s="105" t="s">
        <v>110</v>
      </c>
      <c r="AH146" s="106">
        <f t="shared" si="122"/>
        <v>2</v>
      </c>
      <c r="AI146" s="105" t="s">
        <v>110</v>
      </c>
      <c r="AJ146" s="104">
        <f t="shared" si="123"/>
        <v>2</v>
      </c>
      <c r="AK146" s="104">
        <f t="shared" si="124"/>
        <v>4</v>
      </c>
      <c r="AL146" s="104" t="str">
        <f t="shared" si="125"/>
        <v>Media</v>
      </c>
      <c r="AM146" s="104">
        <f t="shared" si="126"/>
        <v>2</v>
      </c>
      <c r="AN146" s="104">
        <f t="shared" si="127"/>
        <v>5</v>
      </c>
      <c r="AO146" s="107" t="str">
        <f t="shared" si="128"/>
        <v>MEDIA</v>
      </c>
    </row>
    <row r="147" spans="1:41" ht="50.1" customHeight="1" x14ac:dyDescent="0.25">
      <c r="A147" s="48" t="s">
        <v>755</v>
      </c>
      <c r="B147" s="48" t="s">
        <v>53</v>
      </c>
      <c r="C147" s="49" t="s">
        <v>65</v>
      </c>
      <c r="D147" s="99" t="s">
        <v>232</v>
      </c>
      <c r="E147" s="100" t="s">
        <v>756</v>
      </c>
      <c r="F147" s="126" t="s">
        <v>757</v>
      </c>
      <c r="G147" s="101" t="s">
        <v>107</v>
      </c>
      <c r="H147" s="101" t="s">
        <v>22</v>
      </c>
      <c r="I147" s="101" t="s">
        <v>22</v>
      </c>
      <c r="J147" s="101"/>
      <c r="K147" s="101" t="s">
        <v>269</v>
      </c>
      <c r="L147" s="101" t="s">
        <v>242</v>
      </c>
      <c r="M147" s="101" t="s">
        <v>108</v>
      </c>
      <c r="N147" s="102" t="s">
        <v>683</v>
      </c>
      <c r="O147" s="101" t="s">
        <v>39</v>
      </c>
      <c r="P147" s="102" t="s">
        <v>684</v>
      </c>
      <c r="Q147" s="101" t="s">
        <v>125</v>
      </c>
      <c r="R147" s="102" t="s">
        <v>83</v>
      </c>
      <c r="S147" s="103" t="s">
        <v>109</v>
      </c>
      <c r="T147" s="103" t="s">
        <v>124</v>
      </c>
      <c r="U147" s="103" t="s">
        <v>124</v>
      </c>
      <c r="V147" s="101" t="s">
        <v>26</v>
      </c>
      <c r="W147" s="102" t="s">
        <v>173</v>
      </c>
      <c r="X147" s="102" t="s">
        <v>173</v>
      </c>
      <c r="Y147" s="102" t="s">
        <v>173</v>
      </c>
      <c r="Z147" s="102" t="s">
        <v>173</v>
      </c>
      <c r="AA147" s="102" t="s">
        <v>173</v>
      </c>
      <c r="AB147" s="102" t="s">
        <v>173</v>
      </c>
      <c r="AC147" s="104" t="str">
        <f t="shared" si="119"/>
        <v>Baja</v>
      </c>
      <c r="AD147" s="104">
        <f t="shared" si="120"/>
        <v>1</v>
      </c>
      <c r="AE147" s="105" t="s">
        <v>110</v>
      </c>
      <c r="AF147" s="104">
        <f t="shared" si="121"/>
        <v>2</v>
      </c>
      <c r="AG147" s="105" t="s">
        <v>110</v>
      </c>
      <c r="AH147" s="106">
        <f t="shared" si="122"/>
        <v>2</v>
      </c>
      <c r="AI147" s="105" t="s">
        <v>110</v>
      </c>
      <c r="AJ147" s="104">
        <f t="shared" si="123"/>
        <v>2</v>
      </c>
      <c r="AK147" s="104">
        <f t="shared" si="124"/>
        <v>4</v>
      </c>
      <c r="AL147" s="104" t="str">
        <f t="shared" si="125"/>
        <v>Media</v>
      </c>
      <c r="AM147" s="104">
        <f t="shared" si="126"/>
        <v>2</v>
      </c>
      <c r="AN147" s="104">
        <f t="shared" si="127"/>
        <v>5</v>
      </c>
      <c r="AO147" s="107" t="str">
        <f t="shared" si="128"/>
        <v>MEDIA</v>
      </c>
    </row>
    <row r="148" spans="1:41" ht="50.1" customHeight="1" x14ac:dyDescent="0.25">
      <c r="A148" s="48" t="s">
        <v>758</v>
      </c>
      <c r="B148" s="48" t="s">
        <v>53</v>
      </c>
      <c r="C148" s="49" t="s">
        <v>65</v>
      </c>
      <c r="D148" s="99" t="s">
        <v>232</v>
      </c>
      <c r="E148" s="100" t="s">
        <v>759</v>
      </c>
      <c r="F148" s="126" t="s">
        <v>760</v>
      </c>
      <c r="G148" s="101" t="s">
        <v>107</v>
      </c>
      <c r="H148" s="101" t="s">
        <v>22</v>
      </c>
      <c r="I148" s="101"/>
      <c r="J148" s="101"/>
      <c r="K148" s="101" t="s">
        <v>283</v>
      </c>
      <c r="L148" s="101" t="s">
        <v>173</v>
      </c>
      <c r="M148" s="101" t="s">
        <v>108</v>
      </c>
      <c r="N148" s="102" t="s">
        <v>683</v>
      </c>
      <c r="O148" s="101" t="s">
        <v>39</v>
      </c>
      <c r="P148" s="102" t="s">
        <v>696</v>
      </c>
      <c r="Q148" s="101" t="s">
        <v>125</v>
      </c>
      <c r="R148" s="102" t="s">
        <v>83</v>
      </c>
      <c r="S148" s="103" t="s">
        <v>124</v>
      </c>
      <c r="T148" s="103" t="s">
        <v>124</v>
      </c>
      <c r="U148" s="103" t="s">
        <v>124</v>
      </c>
      <c r="V148" s="101" t="s">
        <v>26</v>
      </c>
      <c r="W148" s="102" t="s">
        <v>173</v>
      </c>
      <c r="X148" s="102" t="s">
        <v>173</v>
      </c>
      <c r="Y148" s="102" t="s">
        <v>173</v>
      </c>
      <c r="Z148" s="102" t="s">
        <v>173</v>
      </c>
      <c r="AA148" s="102" t="s">
        <v>173</v>
      </c>
      <c r="AB148" s="102" t="s">
        <v>173</v>
      </c>
      <c r="AC148" s="104" t="str">
        <f t="shared" si="119"/>
        <v>Baja</v>
      </c>
      <c r="AD148" s="104">
        <f t="shared" si="120"/>
        <v>1</v>
      </c>
      <c r="AE148" s="105" t="s">
        <v>126</v>
      </c>
      <c r="AF148" s="104">
        <f t="shared" si="121"/>
        <v>1</v>
      </c>
      <c r="AG148" s="105" t="s">
        <v>126</v>
      </c>
      <c r="AH148" s="106">
        <f t="shared" si="122"/>
        <v>1</v>
      </c>
      <c r="AI148" s="105" t="s">
        <v>126</v>
      </c>
      <c r="AJ148" s="104">
        <f t="shared" si="123"/>
        <v>1</v>
      </c>
      <c r="AK148" s="104">
        <f t="shared" si="124"/>
        <v>2</v>
      </c>
      <c r="AL148" s="104" t="str">
        <f t="shared" si="125"/>
        <v>Baja</v>
      </c>
      <c r="AM148" s="104">
        <f t="shared" si="126"/>
        <v>1</v>
      </c>
      <c r="AN148" s="104">
        <f t="shared" si="127"/>
        <v>3</v>
      </c>
      <c r="AO148" s="107" t="str">
        <f t="shared" si="128"/>
        <v>BAJA</v>
      </c>
    </row>
    <row r="149" spans="1:41" ht="50.1" customHeight="1" x14ac:dyDescent="0.25">
      <c r="A149" s="48" t="s">
        <v>761</v>
      </c>
      <c r="B149" s="48" t="s">
        <v>53</v>
      </c>
      <c r="C149" s="49" t="s">
        <v>65</v>
      </c>
      <c r="D149" s="99" t="s">
        <v>762</v>
      </c>
      <c r="E149" s="100" t="s">
        <v>763</v>
      </c>
      <c r="F149" s="126" t="s">
        <v>764</v>
      </c>
      <c r="G149" s="101" t="s">
        <v>107</v>
      </c>
      <c r="H149" s="101" t="s">
        <v>22</v>
      </c>
      <c r="I149" s="101" t="s">
        <v>22</v>
      </c>
      <c r="J149" s="101"/>
      <c r="K149" s="101" t="s">
        <v>144</v>
      </c>
      <c r="L149" s="101" t="s">
        <v>335</v>
      </c>
      <c r="M149" s="101" t="s">
        <v>108</v>
      </c>
      <c r="N149" s="102" t="s">
        <v>683</v>
      </c>
      <c r="O149" s="101" t="s">
        <v>39</v>
      </c>
      <c r="P149" s="102" t="s">
        <v>723</v>
      </c>
      <c r="Q149" s="101" t="s">
        <v>125</v>
      </c>
      <c r="R149" s="102" t="s">
        <v>83</v>
      </c>
      <c r="S149" s="103" t="s">
        <v>109</v>
      </c>
      <c r="T149" s="103" t="s">
        <v>124</v>
      </c>
      <c r="U149" s="103" t="s">
        <v>124</v>
      </c>
      <c r="V149" s="101" t="s">
        <v>26</v>
      </c>
      <c r="W149" s="102" t="s">
        <v>173</v>
      </c>
      <c r="X149" s="102" t="s">
        <v>173</v>
      </c>
      <c r="Y149" s="102" t="s">
        <v>173</v>
      </c>
      <c r="Z149" s="102" t="s">
        <v>173</v>
      </c>
      <c r="AA149" s="102" t="s">
        <v>173</v>
      </c>
      <c r="AB149" s="102" t="s">
        <v>173</v>
      </c>
      <c r="AC149" s="104" t="str">
        <f t="shared" si="119"/>
        <v>Baja</v>
      </c>
      <c r="AD149" s="104">
        <f t="shared" si="120"/>
        <v>1</v>
      </c>
      <c r="AE149" s="105" t="s">
        <v>110</v>
      </c>
      <c r="AF149" s="104">
        <f t="shared" si="121"/>
        <v>2</v>
      </c>
      <c r="AG149" s="105" t="s">
        <v>110</v>
      </c>
      <c r="AH149" s="106">
        <f t="shared" si="122"/>
        <v>2</v>
      </c>
      <c r="AI149" s="105" t="s">
        <v>110</v>
      </c>
      <c r="AJ149" s="104">
        <f t="shared" si="123"/>
        <v>2</v>
      </c>
      <c r="AK149" s="104">
        <f t="shared" si="124"/>
        <v>4</v>
      </c>
      <c r="AL149" s="104" t="str">
        <f t="shared" si="125"/>
        <v>Media</v>
      </c>
      <c r="AM149" s="104">
        <f t="shared" si="126"/>
        <v>2</v>
      </c>
      <c r="AN149" s="104">
        <f t="shared" si="127"/>
        <v>5</v>
      </c>
      <c r="AO149" s="107" t="str">
        <f t="shared" si="128"/>
        <v>MEDIA</v>
      </c>
    </row>
    <row r="150" spans="1:41" ht="50.1" customHeight="1" x14ac:dyDescent="0.25">
      <c r="A150" s="48" t="s">
        <v>765</v>
      </c>
      <c r="B150" s="48" t="s">
        <v>53</v>
      </c>
      <c r="C150" s="49" t="s">
        <v>65</v>
      </c>
      <c r="D150" s="99" t="s">
        <v>762</v>
      </c>
      <c r="E150" s="100" t="s">
        <v>766</v>
      </c>
      <c r="F150" s="126" t="s">
        <v>767</v>
      </c>
      <c r="G150" s="101" t="s">
        <v>107</v>
      </c>
      <c r="H150" s="101" t="s">
        <v>22</v>
      </c>
      <c r="I150" s="101" t="s">
        <v>22</v>
      </c>
      <c r="J150" s="101"/>
      <c r="K150" s="101" t="s">
        <v>269</v>
      </c>
      <c r="L150" s="101" t="s">
        <v>242</v>
      </c>
      <c r="M150" s="101" t="s">
        <v>108</v>
      </c>
      <c r="N150" s="102" t="s">
        <v>683</v>
      </c>
      <c r="O150" s="101" t="s">
        <v>39</v>
      </c>
      <c r="P150" s="102" t="s">
        <v>684</v>
      </c>
      <c r="Q150" s="101" t="s">
        <v>125</v>
      </c>
      <c r="R150" s="102" t="s">
        <v>83</v>
      </c>
      <c r="S150" s="103" t="s">
        <v>124</v>
      </c>
      <c r="T150" s="103" t="s">
        <v>124</v>
      </c>
      <c r="U150" s="103" t="s">
        <v>124</v>
      </c>
      <c r="V150" s="101" t="s">
        <v>26</v>
      </c>
      <c r="W150" s="102" t="s">
        <v>173</v>
      </c>
      <c r="X150" s="102" t="s">
        <v>173</v>
      </c>
      <c r="Y150" s="102" t="s">
        <v>173</v>
      </c>
      <c r="Z150" s="102" t="s">
        <v>173</v>
      </c>
      <c r="AA150" s="102" t="s">
        <v>173</v>
      </c>
      <c r="AB150" s="102" t="s">
        <v>173</v>
      </c>
      <c r="AC150" s="104" t="str">
        <f t="shared" si="119"/>
        <v>Baja</v>
      </c>
      <c r="AD150" s="104">
        <f t="shared" si="120"/>
        <v>1</v>
      </c>
      <c r="AE150" s="105" t="s">
        <v>110</v>
      </c>
      <c r="AF150" s="104">
        <f t="shared" si="121"/>
        <v>2</v>
      </c>
      <c r="AG150" s="105" t="s">
        <v>110</v>
      </c>
      <c r="AH150" s="106">
        <f t="shared" si="122"/>
        <v>2</v>
      </c>
      <c r="AI150" s="105" t="s">
        <v>110</v>
      </c>
      <c r="AJ150" s="104">
        <f t="shared" si="123"/>
        <v>2</v>
      </c>
      <c r="AK150" s="104">
        <f t="shared" si="124"/>
        <v>4</v>
      </c>
      <c r="AL150" s="104" t="str">
        <f t="shared" si="125"/>
        <v>Media</v>
      </c>
      <c r="AM150" s="104">
        <f t="shared" si="126"/>
        <v>2</v>
      </c>
      <c r="AN150" s="104">
        <f t="shared" si="127"/>
        <v>5</v>
      </c>
      <c r="AO150" s="107" t="str">
        <f t="shared" si="128"/>
        <v>MEDIA</v>
      </c>
    </row>
    <row r="151" spans="1:41" ht="50.1" customHeight="1" x14ac:dyDescent="0.25">
      <c r="A151" s="48" t="s">
        <v>768</v>
      </c>
      <c r="B151" s="48" t="s">
        <v>53</v>
      </c>
      <c r="C151" s="49" t="s">
        <v>65</v>
      </c>
      <c r="D151" s="99" t="s">
        <v>762</v>
      </c>
      <c r="E151" s="100" t="s">
        <v>769</v>
      </c>
      <c r="F151" s="126" t="s">
        <v>770</v>
      </c>
      <c r="G151" s="101" t="s">
        <v>107</v>
      </c>
      <c r="H151" s="101" t="s">
        <v>22</v>
      </c>
      <c r="I151" s="101" t="s">
        <v>22</v>
      </c>
      <c r="J151" s="101"/>
      <c r="K151" s="101" t="s">
        <v>269</v>
      </c>
      <c r="L151" s="101" t="s">
        <v>242</v>
      </c>
      <c r="M151" s="101" t="s">
        <v>108</v>
      </c>
      <c r="N151" s="102" t="s">
        <v>683</v>
      </c>
      <c r="O151" s="101" t="s">
        <v>39</v>
      </c>
      <c r="P151" s="102" t="s">
        <v>684</v>
      </c>
      <c r="Q151" s="101" t="s">
        <v>125</v>
      </c>
      <c r="R151" s="102" t="s">
        <v>83</v>
      </c>
      <c r="S151" s="103" t="s">
        <v>124</v>
      </c>
      <c r="T151" s="103" t="s">
        <v>124</v>
      </c>
      <c r="U151" s="103" t="s">
        <v>124</v>
      </c>
      <c r="V151" s="101" t="s">
        <v>26</v>
      </c>
      <c r="W151" s="102" t="s">
        <v>173</v>
      </c>
      <c r="X151" s="102" t="s">
        <v>173</v>
      </c>
      <c r="Y151" s="102" t="s">
        <v>173</v>
      </c>
      <c r="Z151" s="102" t="s">
        <v>173</v>
      </c>
      <c r="AA151" s="102" t="s">
        <v>173</v>
      </c>
      <c r="AB151" s="102" t="s">
        <v>173</v>
      </c>
      <c r="AC151" s="104" t="str">
        <f t="shared" si="119"/>
        <v>Baja</v>
      </c>
      <c r="AD151" s="104">
        <f t="shared" si="120"/>
        <v>1</v>
      </c>
      <c r="AE151" s="105" t="s">
        <v>110</v>
      </c>
      <c r="AF151" s="104">
        <f t="shared" si="121"/>
        <v>2</v>
      </c>
      <c r="AG151" s="105" t="s">
        <v>110</v>
      </c>
      <c r="AH151" s="106">
        <f t="shared" si="122"/>
        <v>2</v>
      </c>
      <c r="AI151" s="105" t="s">
        <v>110</v>
      </c>
      <c r="AJ151" s="104">
        <f t="shared" si="123"/>
        <v>2</v>
      </c>
      <c r="AK151" s="104">
        <f t="shared" si="124"/>
        <v>4</v>
      </c>
      <c r="AL151" s="104" t="str">
        <f t="shared" si="125"/>
        <v>Media</v>
      </c>
      <c r="AM151" s="104">
        <f t="shared" si="126"/>
        <v>2</v>
      </c>
      <c r="AN151" s="104">
        <f t="shared" si="127"/>
        <v>5</v>
      </c>
      <c r="AO151" s="107" t="str">
        <f t="shared" si="128"/>
        <v>MEDIA</v>
      </c>
    </row>
    <row r="152" spans="1:41" ht="50.1" customHeight="1" x14ac:dyDescent="0.25">
      <c r="A152" s="48" t="s">
        <v>771</v>
      </c>
      <c r="B152" s="48" t="s">
        <v>53</v>
      </c>
      <c r="C152" s="49" t="s">
        <v>65</v>
      </c>
      <c r="D152" s="99" t="s">
        <v>772</v>
      </c>
      <c r="E152" s="100" t="s">
        <v>773</v>
      </c>
      <c r="F152" s="126" t="s">
        <v>774</v>
      </c>
      <c r="G152" s="101" t="s">
        <v>107</v>
      </c>
      <c r="H152" s="101" t="s">
        <v>22</v>
      </c>
      <c r="I152" s="101"/>
      <c r="J152" s="101"/>
      <c r="K152" s="101" t="s">
        <v>283</v>
      </c>
      <c r="L152" s="101" t="s">
        <v>173</v>
      </c>
      <c r="M152" s="101" t="s">
        <v>108</v>
      </c>
      <c r="N152" s="102" t="s">
        <v>683</v>
      </c>
      <c r="O152" s="101" t="s">
        <v>39</v>
      </c>
      <c r="P152" s="102" t="s">
        <v>696</v>
      </c>
      <c r="Q152" s="101" t="s">
        <v>125</v>
      </c>
      <c r="R152" s="102" t="s">
        <v>83</v>
      </c>
      <c r="S152" s="103" t="s">
        <v>124</v>
      </c>
      <c r="T152" s="103" t="s">
        <v>124</v>
      </c>
      <c r="U152" s="103" t="s">
        <v>124</v>
      </c>
      <c r="V152" s="101" t="s">
        <v>26</v>
      </c>
      <c r="W152" s="102" t="s">
        <v>173</v>
      </c>
      <c r="X152" s="102" t="s">
        <v>173</v>
      </c>
      <c r="Y152" s="102" t="s">
        <v>173</v>
      </c>
      <c r="Z152" s="102" t="s">
        <v>173</v>
      </c>
      <c r="AA152" s="102" t="s">
        <v>173</v>
      </c>
      <c r="AB152" s="102" t="s">
        <v>173</v>
      </c>
      <c r="AC152" s="104" t="str">
        <f t="shared" si="119"/>
        <v>Baja</v>
      </c>
      <c r="AD152" s="104">
        <f t="shared" si="120"/>
        <v>1</v>
      </c>
      <c r="AE152" s="105" t="s">
        <v>126</v>
      </c>
      <c r="AF152" s="104">
        <f t="shared" si="121"/>
        <v>1</v>
      </c>
      <c r="AG152" s="105" t="s">
        <v>126</v>
      </c>
      <c r="AH152" s="106">
        <f t="shared" si="122"/>
        <v>1</v>
      </c>
      <c r="AI152" s="105" t="s">
        <v>126</v>
      </c>
      <c r="AJ152" s="104">
        <f t="shared" si="123"/>
        <v>1</v>
      </c>
      <c r="AK152" s="104">
        <f t="shared" si="124"/>
        <v>2</v>
      </c>
      <c r="AL152" s="104" t="str">
        <f t="shared" si="125"/>
        <v>Baja</v>
      </c>
      <c r="AM152" s="104">
        <f t="shared" si="126"/>
        <v>1</v>
      </c>
      <c r="AN152" s="104">
        <f t="shared" si="127"/>
        <v>3</v>
      </c>
      <c r="AO152" s="107" t="str">
        <f t="shared" si="128"/>
        <v>BAJA</v>
      </c>
    </row>
    <row r="153" spans="1:41" ht="50.1" customHeight="1" x14ac:dyDescent="0.25">
      <c r="A153" s="48" t="s">
        <v>775</v>
      </c>
      <c r="B153" s="48" t="s">
        <v>53</v>
      </c>
      <c r="C153" s="49" t="s">
        <v>65</v>
      </c>
      <c r="D153" s="99" t="s">
        <v>772</v>
      </c>
      <c r="E153" s="100" t="s">
        <v>776</v>
      </c>
      <c r="F153" s="126" t="s">
        <v>777</v>
      </c>
      <c r="G153" s="101" t="s">
        <v>107</v>
      </c>
      <c r="H153" s="101" t="s">
        <v>22</v>
      </c>
      <c r="I153" s="101"/>
      <c r="J153" s="101"/>
      <c r="K153" s="101" t="s">
        <v>283</v>
      </c>
      <c r="L153" s="101" t="s">
        <v>173</v>
      </c>
      <c r="M153" s="101" t="s">
        <v>108</v>
      </c>
      <c r="N153" s="102" t="s">
        <v>683</v>
      </c>
      <c r="O153" s="101" t="s">
        <v>39</v>
      </c>
      <c r="P153" s="102" t="s">
        <v>696</v>
      </c>
      <c r="Q153" s="101" t="s">
        <v>125</v>
      </c>
      <c r="R153" s="102" t="s">
        <v>83</v>
      </c>
      <c r="S153" s="103" t="s">
        <v>124</v>
      </c>
      <c r="T153" s="103" t="s">
        <v>124</v>
      </c>
      <c r="U153" s="103" t="s">
        <v>124</v>
      </c>
      <c r="V153" s="101" t="s">
        <v>26</v>
      </c>
      <c r="W153" s="102" t="s">
        <v>173</v>
      </c>
      <c r="X153" s="102" t="s">
        <v>173</v>
      </c>
      <c r="Y153" s="102" t="s">
        <v>173</v>
      </c>
      <c r="Z153" s="102" t="s">
        <v>173</v>
      </c>
      <c r="AA153" s="102" t="s">
        <v>173</v>
      </c>
      <c r="AB153" s="102" t="s">
        <v>173</v>
      </c>
      <c r="AC153" s="104" t="str">
        <f t="shared" si="119"/>
        <v>Baja</v>
      </c>
      <c r="AD153" s="104">
        <f t="shared" si="120"/>
        <v>1</v>
      </c>
      <c r="AE153" s="105" t="s">
        <v>126</v>
      </c>
      <c r="AF153" s="104">
        <f t="shared" si="121"/>
        <v>1</v>
      </c>
      <c r="AG153" s="105" t="s">
        <v>126</v>
      </c>
      <c r="AH153" s="106">
        <f t="shared" si="122"/>
        <v>1</v>
      </c>
      <c r="AI153" s="105" t="s">
        <v>126</v>
      </c>
      <c r="AJ153" s="104">
        <f t="shared" si="123"/>
        <v>1</v>
      </c>
      <c r="AK153" s="104">
        <f t="shared" si="124"/>
        <v>2</v>
      </c>
      <c r="AL153" s="104" t="str">
        <f t="shared" si="125"/>
        <v>Baja</v>
      </c>
      <c r="AM153" s="104">
        <f t="shared" si="126"/>
        <v>1</v>
      </c>
      <c r="AN153" s="104">
        <f t="shared" si="127"/>
        <v>3</v>
      </c>
      <c r="AO153" s="107" t="str">
        <f t="shared" si="128"/>
        <v>BAJA</v>
      </c>
    </row>
    <row r="154" spans="1:41" ht="50.1" customHeight="1" x14ac:dyDescent="0.25">
      <c r="A154" s="48" t="s">
        <v>778</v>
      </c>
      <c r="B154" s="48" t="s">
        <v>53</v>
      </c>
      <c r="C154" s="49" t="s">
        <v>65</v>
      </c>
      <c r="D154" s="99" t="s">
        <v>772</v>
      </c>
      <c r="E154" s="100" t="s">
        <v>779</v>
      </c>
      <c r="F154" s="126" t="s">
        <v>780</v>
      </c>
      <c r="G154" s="101" t="s">
        <v>107</v>
      </c>
      <c r="H154" s="101" t="s">
        <v>22</v>
      </c>
      <c r="I154" s="101"/>
      <c r="J154" s="101"/>
      <c r="K154" s="101" t="s">
        <v>283</v>
      </c>
      <c r="L154" s="101" t="s">
        <v>173</v>
      </c>
      <c r="M154" s="101" t="s">
        <v>108</v>
      </c>
      <c r="N154" s="102" t="s">
        <v>683</v>
      </c>
      <c r="O154" s="101" t="s">
        <v>39</v>
      </c>
      <c r="P154" s="102" t="s">
        <v>696</v>
      </c>
      <c r="Q154" s="101" t="s">
        <v>125</v>
      </c>
      <c r="R154" s="102" t="s">
        <v>83</v>
      </c>
      <c r="S154" s="103" t="s">
        <v>124</v>
      </c>
      <c r="T154" s="103" t="s">
        <v>124</v>
      </c>
      <c r="U154" s="103" t="s">
        <v>124</v>
      </c>
      <c r="V154" s="101" t="s">
        <v>26</v>
      </c>
      <c r="W154" s="102" t="s">
        <v>173</v>
      </c>
      <c r="X154" s="102" t="s">
        <v>173</v>
      </c>
      <c r="Y154" s="102" t="s">
        <v>173</v>
      </c>
      <c r="Z154" s="102" t="s">
        <v>173</v>
      </c>
      <c r="AA154" s="102" t="s">
        <v>173</v>
      </c>
      <c r="AB154" s="102" t="s">
        <v>173</v>
      </c>
      <c r="AC154" s="104" t="str">
        <f t="shared" si="119"/>
        <v>Baja</v>
      </c>
      <c r="AD154" s="104">
        <f t="shared" si="120"/>
        <v>1</v>
      </c>
      <c r="AE154" s="105" t="s">
        <v>126</v>
      </c>
      <c r="AF154" s="104">
        <f t="shared" si="121"/>
        <v>1</v>
      </c>
      <c r="AG154" s="105" t="s">
        <v>126</v>
      </c>
      <c r="AH154" s="106">
        <f t="shared" si="122"/>
        <v>1</v>
      </c>
      <c r="AI154" s="105" t="s">
        <v>126</v>
      </c>
      <c r="AJ154" s="104">
        <f t="shared" si="123"/>
        <v>1</v>
      </c>
      <c r="AK154" s="104">
        <f t="shared" si="124"/>
        <v>2</v>
      </c>
      <c r="AL154" s="104" t="str">
        <f t="shared" si="125"/>
        <v>Baja</v>
      </c>
      <c r="AM154" s="104">
        <f t="shared" si="126"/>
        <v>1</v>
      </c>
      <c r="AN154" s="104">
        <f t="shared" si="127"/>
        <v>3</v>
      </c>
      <c r="AO154" s="107" t="str">
        <f t="shared" si="128"/>
        <v>BAJA</v>
      </c>
    </row>
    <row r="155" spans="1:41" ht="50.1" customHeight="1" x14ac:dyDescent="0.25">
      <c r="A155" s="48" t="s">
        <v>781</v>
      </c>
      <c r="B155" s="48" t="s">
        <v>53</v>
      </c>
      <c r="C155" s="49" t="s">
        <v>65</v>
      </c>
      <c r="D155" s="99" t="s">
        <v>772</v>
      </c>
      <c r="E155" s="100" t="s">
        <v>782</v>
      </c>
      <c r="F155" s="126" t="s">
        <v>783</v>
      </c>
      <c r="G155" s="101" t="s">
        <v>107</v>
      </c>
      <c r="H155" s="101" t="s">
        <v>22</v>
      </c>
      <c r="I155" s="101"/>
      <c r="J155" s="101"/>
      <c r="K155" s="101" t="s">
        <v>283</v>
      </c>
      <c r="L155" s="101" t="s">
        <v>173</v>
      </c>
      <c r="M155" s="101" t="s">
        <v>108</v>
      </c>
      <c r="N155" s="102" t="s">
        <v>683</v>
      </c>
      <c r="O155" s="101" t="s">
        <v>39</v>
      </c>
      <c r="P155" s="102" t="s">
        <v>696</v>
      </c>
      <c r="Q155" s="101" t="s">
        <v>125</v>
      </c>
      <c r="R155" s="102" t="s">
        <v>83</v>
      </c>
      <c r="S155" s="103" t="s">
        <v>124</v>
      </c>
      <c r="T155" s="103" t="s">
        <v>124</v>
      </c>
      <c r="U155" s="103" t="s">
        <v>124</v>
      </c>
      <c r="V155" s="101" t="s">
        <v>26</v>
      </c>
      <c r="W155" s="102" t="s">
        <v>173</v>
      </c>
      <c r="X155" s="102" t="s">
        <v>173</v>
      </c>
      <c r="Y155" s="102" t="s">
        <v>173</v>
      </c>
      <c r="Z155" s="102" t="s">
        <v>173</v>
      </c>
      <c r="AA155" s="102" t="s">
        <v>173</v>
      </c>
      <c r="AB155" s="102" t="s">
        <v>173</v>
      </c>
      <c r="AC155" s="104" t="str">
        <f t="shared" si="119"/>
        <v>Baja</v>
      </c>
      <c r="AD155" s="104">
        <f t="shared" si="120"/>
        <v>1</v>
      </c>
      <c r="AE155" s="105" t="s">
        <v>126</v>
      </c>
      <c r="AF155" s="104">
        <f t="shared" si="121"/>
        <v>1</v>
      </c>
      <c r="AG155" s="105" t="s">
        <v>126</v>
      </c>
      <c r="AH155" s="106">
        <f t="shared" si="122"/>
        <v>1</v>
      </c>
      <c r="AI155" s="105" t="s">
        <v>126</v>
      </c>
      <c r="AJ155" s="104">
        <f t="shared" si="123"/>
        <v>1</v>
      </c>
      <c r="AK155" s="104">
        <f t="shared" si="124"/>
        <v>2</v>
      </c>
      <c r="AL155" s="104" t="str">
        <f t="shared" si="125"/>
        <v>Baja</v>
      </c>
      <c r="AM155" s="104">
        <f t="shared" si="126"/>
        <v>1</v>
      </c>
      <c r="AN155" s="104">
        <f t="shared" si="127"/>
        <v>3</v>
      </c>
      <c r="AO155" s="107" t="str">
        <f t="shared" si="128"/>
        <v>BAJA</v>
      </c>
    </row>
    <row r="156" spans="1:41" ht="50.1" customHeight="1" x14ac:dyDescent="0.25">
      <c r="A156" s="48" t="s">
        <v>784</v>
      </c>
      <c r="B156" s="48" t="s">
        <v>53</v>
      </c>
      <c r="C156" s="49" t="s">
        <v>65</v>
      </c>
      <c r="D156" s="99" t="s">
        <v>785</v>
      </c>
      <c r="E156" s="100" t="s">
        <v>786</v>
      </c>
      <c r="F156" s="126" t="s">
        <v>787</v>
      </c>
      <c r="G156" s="101" t="s">
        <v>107</v>
      </c>
      <c r="H156" s="101" t="s">
        <v>22</v>
      </c>
      <c r="I156" s="101" t="s">
        <v>22</v>
      </c>
      <c r="J156" s="101"/>
      <c r="K156" s="101" t="s">
        <v>269</v>
      </c>
      <c r="L156" s="101" t="s">
        <v>242</v>
      </c>
      <c r="M156" s="101" t="s">
        <v>108</v>
      </c>
      <c r="N156" s="102" t="s">
        <v>683</v>
      </c>
      <c r="O156" s="101" t="s">
        <v>39</v>
      </c>
      <c r="P156" s="102" t="s">
        <v>684</v>
      </c>
      <c r="Q156" s="101" t="s">
        <v>125</v>
      </c>
      <c r="R156" s="102" t="s">
        <v>83</v>
      </c>
      <c r="S156" s="103" t="s">
        <v>124</v>
      </c>
      <c r="T156" s="103" t="s">
        <v>124</v>
      </c>
      <c r="U156" s="103" t="s">
        <v>124</v>
      </c>
      <c r="V156" s="101" t="s">
        <v>26</v>
      </c>
      <c r="W156" s="102" t="s">
        <v>173</v>
      </c>
      <c r="X156" s="102" t="s">
        <v>173</v>
      </c>
      <c r="Y156" s="102" t="s">
        <v>173</v>
      </c>
      <c r="Z156" s="102" t="s">
        <v>173</v>
      </c>
      <c r="AA156" s="102" t="s">
        <v>173</v>
      </c>
      <c r="AB156" s="102" t="s">
        <v>173</v>
      </c>
      <c r="AC156" s="104" t="str">
        <f t="shared" si="119"/>
        <v>Baja</v>
      </c>
      <c r="AD156" s="104">
        <f t="shared" si="120"/>
        <v>1</v>
      </c>
      <c r="AE156" s="105" t="s">
        <v>110</v>
      </c>
      <c r="AF156" s="104">
        <f t="shared" si="121"/>
        <v>2</v>
      </c>
      <c r="AG156" s="105" t="s">
        <v>110</v>
      </c>
      <c r="AH156" s="106">
        <f t="shared" si="122"/>
        <v>2</v>
      </c>
      <c r="AI156" s="105" t="s">
        <v>110</v>
      </c>
      <c r="AJ156" s="104">
        <f t="shared" si="123"/>
        <v>2</v>
      </c>
      <c r="AK156" s="104">
        <f t="shared" si="124"/>
        <v>4</v>
      </c>
      <c r="AL156" s="104" t="str">
        <f t="shared" si="125"/>
        <v>Media</v>
      </c>
      <c r="AM156" s="104">
        <f t="shared" si="126"/>
        <v>2</v>
      </c>
      <c r="AN156" s="104">
        <f t="shared" si="127"/>
        <v>5</v>
      </c>
      <c r="AO156" s="107" t="str">
        <f t="shared" si="128"/>
        <v>MEDIA</v>
      </c>
    </row>
    <row r="157" spans="1:41" ht="50.1" customHeight="1" x14ac:dyDescent="0.25">
      <c r="A157" s="48" t="s">
        <v>788</v>
      </c>
      <c r="B157" s="48" t="s">
        <v>53</v>
      </c>
      <c r="C157" s="49" t="s">
        <v>65</v>
      </c>
      <c r="D157" s="99" t="s">
        <v>789</v>
      </c>
      <c r="E157" s="100" t="s">
        <v>790</v>
      </c>
      <c r="F157" s="126" t="s">
        <v>791</v>
      </c>
      <c r="G157" s="101" t="s">
        <v>107</v>
      </c>
      <c r="H157" s="101" t="s">
        <v>22</v>
      </c>
      <c r="I157" s="101" t="s">
        <v>22</v>
      </c>
      <c r="J157" s="101"/>
      <c r="K157" s="101" t="s">
        <v>269</v>
      </c>
      <c r="L157" s="101" t="s">
        <v>242</v>
      </c>
      <c r="M157" s="101" t="s">
        <v>108</v>
      </c>
      <c r="N157" s="102" t="s">
        <v>683</v>
      </c>
      <c r="O157" s="101" t="s">
        <v>39</v>
      </c>
      <c r="P157" s="102" t="s">
        <v>684</v>
      </c>
      <c r="Q157" s="101" t="s">
        <v>125</v>
      </c>
      <c r="R157" s="102" t="s">
        <v>83</v>
      </c>
      <c r="S157" s="103" t="s">
        <v>124</v>
      </c>
      <c r="T157" s="103" t="s">
        <v>124</v>
      </c>
      <c r="U157" s="103" t="s">
        <v>124</v>
      </c>
      <c r="V157" s="101" t="s">
        <v>26</v>
      </c>
      <c r="W157" s="102" t="s">
        <v>173</v>
      </c>
      <c r="X157" s="102" t="s">
        <v>173</v>
      </c>
      <c r="Y157" s="102" t="s">
        <v>173</v>
      </c>
      <c r="Z157" s="102" t="s">
        <v>173</v>
      </c>
      <c r="AA157" s="102" t="s">
        <v>173</v>
      </c>
      <c r="AB157" s="102" t="s">
        <v>173</v>
      </c>
      <c r="AC157" s="104" t="str">
        <f t="shared" si="119"/>
        <v>Baja</v>
      </c>
      <c r="AD157" s="104">
        <f t="shared" si="120"/>
        <v>1</v>
      </c>
      <c r="AE157" s="105" t="s">
        <v>110</v>
      </c>
      <c r="AF157" s="104">
        <f t="shared" si="121"/>
        <v>2</v>
      </c>
      <c r="AG157" s="105" t="s">
        <v>110</v>
      </c>
      <c r="AH157" s="106">
        <f t="shared" si="122"/>
        <v>2</v>
      </c>
      <c r="AI157" s="105" t="s">
        <v>110</v>
      </c>
      <c r="AJ157" s="104">
        <f t="shared" si="123"/>
        <v>2</v>
      </c>
      <c r="AK157" s="104">
        <f t="shared" si="124"/>
        <v>4</v>
      </c>
      <c r="AL157" s="104" t="str">
        <f t="shared" si="125"/>
        <v>Media</v>
      </c>
      <c r="AM157" s="104">
        <f t="shared" si="126"/>
        <v>2</v>
      </c>
      <c r="AN157" s="104">
        <f t="shared" si="127"/>
        <v>5</v>
      </c>
      <c r="AO157" s="107" t="str">
        <f t="shared" si="128"/>
        <v>MEDIA</v>
      </c>
    </row>
    <row r="158" spans="1:41" ht="50.1" customHeight="1" x14ac:dyDescent="0.25">
      <c r="A158" s="48" t="s">
        <v>792</v>
      </c>
      <c r="B158" s="48" t="s">
        <v>53</v>
      </c>
      <c r="C158" s="49" t="s">
        <v>65</v>
      </c>
      <c r="D158" s="99" t="s">
        <v>793</v>
      </c>
      <c r="E158" s="100" t="s">
        <v>794</v>
      </c>
      <c r="F158" s="126" t="s">
        <v>795</v>
      </c>
      <c r="G158" s="101" t="s">
        <v>107</v>
      </c>
      <c r="H158" s="101" t="s">
        <v>22</v>
      </c>
      <c r="I158" s="101" t="s">
        <v>22</v>
      </c>
      <c r="J158" s="101"/>
      <c r="K158" s="101" t="s">
        <v>796</v>
      </c>
      <c r="L158" s="101" t="s">
        <v>242</v>
      </c>
      <c r="M158" s="101" t="s">
        <v>108</v>
      </c>
      <c r="N158" s="102" t="s">
        <v>683</v>
      </c>
      <c r="O158" s="101" t="s">
        <v>39</v>
      </c>
      <c r="P158" s="102" t="s">
        <v>684</v>
      </c>
      <c r="Q158" s="101" t="s">
        <v>125</v>
      </c>
      <c r="R158" s="102" t="s">
        <v>83</v>
      </c>
      <c r="S158" s="103" t="s">
        <v>109</v>
      </c>
      <c r="T158" s="103" t="s">
        <v>124</v>
      </c>
      <c r="U158" s="103" t="s">
        <v>124</v>
      </c>
      <c r="V158" s="101" t="s">
        <v>26</v>
      </c>
      <c r="W158" s="102" t="s">
        <v>173</v>
      </c>
      <c r="X158" s="102" t="s">
        <v>173</v>
      </c>
      <c r="Y158" s="102" t="s">
        <v>173</v>
      </c>
      <c r="Z158" s="102" t="s">
        <v>173</v>
      </c>
      <c r="AA158" s="102" t="s">
        <v>173</v>
      </c>
      <c r="AB158" s="102" t="s">
        <v>173</v>
      </c>
      <c r="AC158" s="104" t="str">
        <f t="shared" si="119"/>
        <v>Baja</v>
      </c>
      <c r="AD158" s="104">
        <f t="shared" si="120"/>
        <v>1</v>
      </c>
      <c r="AE158" s="105" t="s">
        <v>110</v>
      </c>
      <c r="AF158" s="104">
        <f t="shared" si="121"/>
        <v>2</v>
      </c>
      <c r="AG158" s="105" t="s">
        <v>110</v>
      </c>
      <c r="AH158" s="106">
        <f t="shared" si="122"/>
        <v>2</v>
      </c>
      <c r="AI158" s="105" t="s">
        <v>110</v>
      </c>
      <c r="AJ158" s="104">
        <f t="shared" si="123"/>
        <v>2</v>
      </c>
      <c r="AK158" s="104">
        <f t="shared" si="124"/>
        <v>4</v>
      </c>
      <c r="AL158" s="104" t="str">
        <f t="shared" si="125"/>
        <v>Media</v>
      </c>
      <c r="AM158" s="104">
        <f t="shared" si="126"/>
        <v>2</v>
      </c>
      <c r="AN158" s="104">
        <f t="shared" si="127"/>
        <v>5</v>
      </c>
      <c r="AO158" s="107" t="str">
        <f t="shared" si="128"/>
        <v>MEDIA</v>
      </c>
    </row>
    <row r="159" spans="1:41" ht="50.1" customHeight="1" x14ac:dyDescent="0.25">
      <c r="A159" s="48" t="s">
        <v>797</v>
      </c>
      <c r="B159" s="48" t="s">
        <v>53</v>
      </c>
      <c r="C159" s="49" t="s">
        <v>65</v>
      </c>
      <c r="D159" s="99" t="s">
        <v>798</v>
      </c>
      <c r="E159" s="100" t="s">
        <v>799</v>
      </c>
      <c r="F159" s="126" t="s">
        <v>800</v>
      </c>
      <c r="G159" s="101" t="s">
        <v>107</v>
      </c>
      <c r="H159" s="101" t="s">
        <v>22</v>
      </c>
      <c r="I159" s="101" t="s">
        <v>22</v>
      </c>
      <c r="J159" s="101"/>
      <c r="K159" s="101" t="s">
        <v>269</v>
      </c>
      <c r="L159" s="101" t="s">
        <v>242</v>
      </c>
      <c r="M159" s="101" t="s">
        <v>108</v>
      </c>
      <c r="N159" s="102" t="s">
        <v>683</v>
      </c>
      <c r="O159" s="101" t="s">
        <v>39</v>
      </c>
      <c r="P159" s="102" t="s">
        <v>684</v>
      </c>
      <c r="Q159" s="101" t="s">
        <v>125</v>
      </c>
      <c r="R159" s="102" t="s">
        <v>83</v>
      </c>
      <c r="S159" s="103"/>
      <c r="T159" s="103" t="s">
        <v>124</v>
      </c>
      <c r="U159" s="103" t="s">
        <v>124</v>
      </c>
      <c r="V159" s="101" t="s">
        <v>26</v>
      </c>
      <c r="W159" s="102" t="s">
        <v>173</v>
      </c>
      <c r="X159" s="102" t="s">
        <v>173</v>
      </c>
      <c r="Y159" s="102" t="s">
        <v>173</v>
      </c>
      <c r="Z159" s="102" t="s">
        <v>173</v>
      </c>
      <c r="AA159" s="102" t="s">
        <v>173</v>
      </c>
      <c r="AB159" s="102" t="s">
        <v>173</v>
      </c>
      <c r="AC159" s="104" t="str">
        <f t="shared" si="119"/>
        <v>Baja</v>
      </c>
      <c r="AD159" s="104">
        <f t="shared" si="120"/>
        <v>1</v>
      </c>
      <c r="AE159" s="105" t="s">
        <v>110</v>
      </c>
      <c r="AF159" s="104">
        <f t="shared" si="121"/>
        <v>2</v>
      </c>
      <c r="AG159" s="105" t="s">
        <v>110</v>
      </c>
      <c r="AH159" s="106">
        <f t="shared" si="122"/>
        <v>2</v>
      </c>
      <c r="AI159" s="105" t="s">
        <v>110</v>
      </c>
      <c r="AJ159" s="104">
        <f t="shared" si="123"/>
        <v>2</v>
      </c>
      <c r="AK159" s="104">
        <f t="shared" si="124"/>
        <v>4</v>
      </c>
      <c r="AL159" s="104" t="str">
        <f t="shared" si="125"/>
        <v>Media</v>
      </c>
      <c r="AM159" s="104">
        <f t="shared" si="126"/>
        <v>2</v>
      </c>
      <c r="AN159" s="104">
        <f t="shared" si="127"/>
        <v>5</v>
      </c>
      <c r="AO159" s="107" t="str">
        <f t="shared" si="128"/>
        <v>MEDIA</v>
      </c>
    </row>
    <row r="160" spans="1:41" ht="50.1" customHeight="1" x14ac:dyDescent="0.25">
      <c r="A160" s="48" t="s">
        <v>801</v>
      </c>
      <c r="B160" s="48" t="s">
        <v>53</v>
      </c>
      <c r="C160" s="49" t="s">
        <v>65</v>
      </c>
      <c r="D160" s="99" t="s">
        <v>802</v>
      </c>
      <c r="E160" s="100" t="s">
        <v>803</v>
      </c>
      <c r="F160" s="126" t="s">
        <v>804</v>
      </c>
      <c r="G160" s="101" t="s">
        <v>107</v>
      </c>
      <c r="H160" s="101" t="s">
        <v>22</v>
      </c>
      <c r="I160" s="101" t="s">
        <v>22</v>
      </c>
      <c r="J160" s="101"/>
      <c r="K160" s="101" t="s">
        <v>269</v>
      </c>
      <c r="L160" s="101" t="s">
        <v>242</v>
      </c>
      <c r="M160" s="101" t="s">
        <v>108</v>
      </c>
      <c r="N160" s="102" t="s">
        <v>683</v>
      </c>
      <c r="O160" s="101" t="s">
        <v>39</v>
      </c>
      <c r="P160" s="102" t="s">
        <v>684</v>
      </c>
      <c r="Q160" s="101" t="s">
        <v>125</v>
      </c>
      <c r="R160" s="102" t="s">
        <v>83</v>
      </c>
      <c r="S160" s="103"/>
      <c r="T160" s="103" t="s">
        <v>124</v>
      </c>
      <c r="U160" s="103" t="s">
        <v>124</v>
      </c>
      <c r="V160" s="101" t="s">
        <v>26</v>
      </c>
      <c r="W160" s="102" t="s">
        <v>173</v>
      </c>
      <c r="X160" s="102" t="s">
        <v>173</v>
      </c>
      <c r="Y160" s="102" t="s">
        <v>173</v>
      </c>
      <c r="Z160" s="102" t="s">
        <v>173</v>
      </c>
      <c r="AA160" s="102" t="s">
        <v>173</v>
      </c>
      <c r="AB160" s="102" t="s">
        <v>173</v>
      </c>
      <c r="AC160" s="104" t="str">
        <f t="shared" si="119"/>
        <v>Baja</v>
      </c>
      <c r="AD160" s="104">
        <f t="shared" si="120"/>
        <v>1</v>
      </c>
      <c r="AE160" s="105" t="s">
        <v>110</v>
      </c>
      <c r="AF160" s="104">
        <f t="shared" si="121"/>
        <v>2</v>
      </c>
      <c r="AG160" s="105" t="s">
        <v>110</v>
      </c>
      <c r="AH160" s="106">
        <f t="shared" si="122"/>
        <v>2</v>
      </c>
      <c r="AI160" s="105" t="s">
        <v>110</v>
      </c>
      <c r="AJ160" s="104">
        <f t="shared" si="123"/>
        <v>2</v>
      </c>
      <c r="AK160" s="104">
        <f t="shared" si="124"/>
        <v>4</v>
      </c>
      <c r="AL160" s="104" t="str">
        <f t="shared" si="125"/>
        <v>Media</v>
      </c>
      <c r="AM160" s="104">
        <f t="shared" si="126"/>
        <v>2</v>
      </c>
      <c r="AN160" s="104">
        <f t="shared" si="127"/>
        <v>5</v>
      </c>
      <c r="AO160" s="107" t="str">
        <f t="shared" si="128"/>
        <v>MEDIA</v>
      </c>
    </row>
    <row r="161" spans="1:41" ht="50.1" customHeight="1" x14ac:dyDescent="0.25">
      <c r="A161" s="48" t="s">
        <v>805</v>
      </c>
      <c r="B161" s="48" t="s">
        <v>53</v>
      </c>
      <c r="C161" s="49" t="s">
        <v>65</v>
      </c>
      <c r="D161" s="99" t="s">
        <v>806</v>
      </c>
      <c r="E161" s="100" t="s">
        <v>807</v>
      </c>
      <c r="F161" s="126" t="s">
        <v>808</v>
      </c>
      <c r="G161" s="101" t="s">
        <v>107</v>
      </c>
      <c r="H161" s="101" t="s">
        <v>22</v>
      </c>
      <c r="I161" s="101" t="s">
        <v>22</v>
      </c>
      <c r="J161" s="101"/>
      <c r="K161" s="101" t="s">
        <v>269</v>
      </c>
      <c r="L161" s="101" t="s">
        <v>242</v>
      </c>
      <c r="M161" s="101" t="s">
        <v>108</v>
      </c>
      <c r="N161" s="102" t="s">
        <v>683</v>
      </c>
      <c r="O161" s="101" t="s">
        <v>39</v>
      </c>
      <c r="P161" s="102" t="s">
        <v>684</v>
      </c>
      <c r="Q161" s="101" t="s">
        <v>125</v>
      </c>
      <c r="R161" s="102" t="s">
        <v>83</v>
      </c>
      <c r="S161" s="103" t="s">
        <v>109</v>
      </c>
      <c r="T161" s="103" t="s">
        <v>124</v>
      </c>
      <c r="U161" s="103" t="s">
        <v>124</v>
      </c>
      <c r="V161" s="101" t="s">
        <v>26</v>
      </c>
      <c r="W161" s="102" t="s">
        <v>173</v>
      </c>
      <c r="X161" s="102" t="s">
        <v>173</v>
      </c>
      <c r="Y161" s="102" t="s">
        <v>173</v>
      </c>
      <c r="Z161" s="102" t="s">
        <v>173</v>
      </c>
      <c r="AA161" s="102" t="s">
        <v>173</v>
      </c>
      <c r="AB161" s="102" t="s">
        <v>173</v>
      </c>
      <c r="AC161" s="104" t="str">
        <f t="shared" si="119"/>
        <v>Baja</v>
      </c>
      <c r="AD161" s="104">
        <f t="shared" si="120"/>
        <v>1</v>
      </c>
      <c r="AE161" s="105" t="s">
        <v>110</v>
      </c>
      <c r="AF161" s="104">
        <f t="shared" si="121"/>
        <v>2</v>
      </c>
      <c r="AG161" s="105" t="s">
        <v>110</v>
      </c>
      <c r="AH161" s="106">
        <f t="shared" si="122"/>
        <v>2</v>
      </c>
      <c r="AI161" s="105" t="s">
        <v>110</v>
      </c>
      <c r="AJ161" s="104">
        <f t="shared" si="123"/>
        <v>2</v>
      </c>
      <c r="AK161" s="104">
        <f t="shared" si="124"/>
        <v>4</v>
      </c>
      <c r="AL161" s="104" t="str">
        <f t="shared" si="125"/>
        <v>Media</v>
      </c>
      <c r="AM161" s="104">
        <f t="shared" si="126"/>
        <v>2</v>
      </c>
      <c r="AN161" s="104">
        <f t="shared" si="127"/>
        <v>5</v>
      </c>
      <c r="AO161" s="107" t="str">
        <f t="shared" si="128"/>
        <v>MEDIA</v>
      </c>
    </row>
    <row r="162" spans="1:41" ht="50.1" customHeight="1" x14ac:dyDescent="0.25">
      <c r="A162" s="48" t="s">
        <v>809</v>
      </c>
      <c r="B162" s="48" t="s">
        <v>53</v>
      </c>
      <c r="C162" s="49" t="s">
        <v>65</v>
      </c>
      <c r="D162" s="99" t="s">
        <v>495</v>
      </c>
      <c r="E162" s="100" t="s">
        <v>810</v>
      </c>
      <c r="F162" s="99" t="s">
        <v>811</v>
      </c>
      <c r="G162" s="101" t="s">
        <v>107</v>
      </c>
      <c r="H162" s="101" t="s">
        <v>22</v>
      </c>
      <c r="I162" s="101" t="s">
        <v>22</v>
      </c>
      <c r="J162" s="101"/>
      <c r="K162" s="101" t="s">
        <v>269</v>
      </c>
      <c r="L162" s="101" t="s">
        <v>242</v>
      </c>
      <c r="M162" s="101" t="s">
        <v>108</v>
      </c>
      <c r="N162" s="102" t="s">
        <v>683</v>
      </c>
      <c r="O162" s="101" t="s">
        <v>39</v>
      </c>
      <c r="P162" s="102" t="s">
        <v>684</v>
      </c>
      <c r="Q162" s="101" t="s">
        <v>125</v>
      </c>
      <c r="R162" s="102" t="s">
        <v>83</v>
      </c>
      <c r="S162" s="103" t="s">
        <v>109</v>
      </c>
      <c r="T162" s="103" t="s">
        <v>109</v>
      </c>
      <c r="U162" s="103" t="s">
        <v>109</v>
      </c>
      <c r="V162" s="101" t="s">
        <v>24</v>
      </c>
      <c r="W162" s="102" t="s">
        <v>812</v>
      </c>
      <c r="X162" s="102" t="s">
        <v>813</v>
      </c>
      <c r="Y162" s="102" t="s">
        <v>814</v>
      </c>
      <c r="Z162" s="102" t="s">
        <v>141</v>
      </c>
      <c r="AA162" s="108">
        <v>44069</v>
      </c>
      <c r="AB162" s="102" t="s">
        <v>155</v>
      </c>
      <c r="AC162" s="104" t="str">
        <f t="shared" si="119"/>
        <v>Alta</v>
      </c>
      <c r="AD162" s="104">
        <f t="shared" si="120"/>
        <v>3</v>
      </c>
      <c r="AE162" s="105" t="s">
        <v>110</v>
      </c>
      <c r="AF162" s="104">
        <f t="shared" si="121"/>
        <v>2</v>
      </c>
      <c r="AG162" s="105" t="s">
        <v>148</v>
      </c>
      <c r="AH162" s="106">
        <f t="shared" si="122"/>
        <v>3</v>
      </c>
      <c r="AI162" s="105" t="s">
        <v>110</v>
      </c>
      <c r="AJ162" s="104">
        <f t="shared" si="123"/>
        <v>2</v>
      </c>
      <c r="AK162" s="104">
        <f t="shared" si="124"/>
        <v>5</v>
      </c>
      <c r="AL162" s="104" t="str">
        <f t="shared" si="125"/>
        <v>Alta</v>
      </c>
      <c r="AM162" s="104">
        <f t="shared" si="126"/>
        <v>3</v>
      </c>
      <c r="AN162" s="104">
        <f t="shared" si="127"/>
        <v>8</v>
      </c>
      <c r="AO162" s="107" t="str">
        <f t="shared" si="128"/>
        <v>ALTA</v>
      </c>
    </row>
    <row r="163" spans="1:41" ht="50.1" customHeight="1" x14ac:dyDescent="0.25">
      <c r="A163" s="109" t="s">
        <v>893</v>
      </c>
      <c r="B163" s="110"/>
      <c r="C163" s="110"/>
      <c r="D163" s="110"/>
      <c r="E163" s="110"/>
      <c r="F163" s="110"/>
      <c r="G163" s="110"/>
      <c r="H163" s="110"/>
      <c r="I163" s="110"/>
      <c r="J163" s="110"/>
      <c r="K163" s="110"/>
      <c r="L163" s="110"/>
      <c r="M163" s="110"/>
      <c r="N163" s="110"/>
      <c r="O163" s="110"/>
      <c r="P163" s="110"/>
      <c r="Q163" s="110"/>
      <c r="R163" s="110"/>
      <c r="S163" s="110"/>
      <c r="T163" s="110"/>
      <c r="U163" s="110"/>
      <c r="V163" s="110"/>
      <c r="W163" s="110"/>
      <c r="X163" s="110"/>
      <c r="Y163" s="110"/>
      <c r="Z163" s="110"/>
      <c r="AA163" s="110"/>
      <c r="AB163" s="111"/>
      <c r="AC163" s="104"/>
      <c r="AD163" s="104"/>
      <c r="AE163" s="105"/>
      <c r="AF163" s="104"/>
      <c r="AG163" s="105"/>
      <c r="AH163" s="106"/>
      <c r="AI163" s="105"/>
      <c r="AJ163" s="104"/>
      <c r="AK163" s="104"/>
      <c r="AL163" s="104"/>
      <c r="AM163" s="104"/>
      <c r="AN163" s="104"/>
      <c r="AO163" s="107"/>
    </row>
    <row r="164" spans="1:41" ht="50.1" customHeight="1" x14ac:dyDescent="0.25">
      <c r="A164" s="48" t="s">
        <v>816</v>
      </c>
      <c r="B164" s="48" t="s">
        <v>53</v>
      </c>
      <c r="C164" s="49" t="s">
        <v>61</v>
      </c>
      <c r="D164" s="99" t="s">
        <v>216</v>
      </c>
      <c r="E164" s="100" t="s">
        <v>817</v>
      </c>
      <c r="F164" s="99" t="s">
        <v>818</v>
      </c>
      <c r="G164" s="101" t="s">
        <v>107</v>
      </c>
      <c r="H164" s="101" t="s">
        <v>22</v>
      </c>
      <c r="I164" s="101"/>
      <c r="J164" s="101"/>
      <c r="K164" s="101" t="s">
        <v>283</v>
      </c>
      <c r="L164" s="101" t="s">
        <v>171</v>
      </c>
      <c r="M164" s="101" t="s">
        <v>108</v>
      </c>
      <c r="N164" s="102" t="s">
        <v>691</v>
      </c>
      <c r="O164" s="101" t="s">
        <v>39</v>
      </c>
      <c r="P164" s="102" t="s">
        <v>819</v>
      </c>
      <c r="Q164" s="101" t="s">
        <v>125</v>
      </c>
      <c r="R164" s="102" t="s">
        <v>83</v>
      </c>
      <c r="S164" s="103" t="s">
        <v>109</v>
      </c>
      <c r="T164" s="103" t="s">
        <v>124</v>
      </c>
      <c r="U164" s="103" t="s">
        <v>124</v>
      </c>
      <c r="V164" s="101" t="s">
        <v>26</v>
      </c>
      <c r="W164" s="102" t="s">
        <v>125</v>
      </c>
      <c r="X164" s="102" t="s">
        <v>125</v>
      </c>
      <c r="Y164" s="102" t="s">
        <v>125</v>
      </c>
      <c r="Z164" s="102" t="s">
        <v>125</v>
      </c>
      <c r="AA164" s="102" t="s">
        <v>125</v>
      </c>
      <c r="AB164" s="102" t="s">
        <v>125</v>
      </c>
      <c r="AC164" s="104" t="str">
        <f>IF(V164="Información Pública Reservada","Alta",IF(V164="Información Pública Clasificada","Media",IF(V164="Información Pública","Baja")))</f>
        <v>Baja</v>
      </c>
      <c r="AD164" s="104">
        <f>IF(AC164="Baja",1,IF(AC164="Media",2,IF(AC164="Alta",3,"")))</f>
        <v>1</v>
      </c>
      <c r="AE164" s="105" t="s">
        <v>110</v>
      </c>
      <c r="AF164" s="104">
        <f>IF(AE164="Baja",1,IF(AE164="Media",2,IF(AE164="Alta",3,"")))</f>
        <v>2</v>
      </c>
      <c r="AG164" s="105" t="s">
        <v>126</v>
      </c>
      <c r="AH164" s="106">
        <f>IF(AG164="Baja",1,IF(AG164="Media",2,IF(AG164="Alta",3,IF(AG164="No Clasificada",0,""))))</f>
        <v>1</v>
      </c>
      <c r="AI164" s="105" t="s">
        <v>110</v>
      </c>
      <c r="AJ164" s="104">
        <f>IF(AI164="Baja",1,IF(AI164="Media",2,IF(AI164="Alta",3,IF(AI164="No Clasificada",0,""))))</f>
        <v>2</v>
      </c>
      <c r="AK164" s="104">
        <f>IFERROR(SUM(AH164+AJ164)," ")</f>
        <v>3</v>
      </c>
      <c r="AL164" s="104" t="str">
        <f>IF(AK164=3,"Baja",IF(AK164=2,"Baja",IF(AK164=1,"Baja",IF(AK164=4,"Media",IF(AK164&gt;=5,"Alta")))))</f>
        <v>Baja</v>
      </c>
      <c r="AM164" s="104">
        <f>IF(AL164="Baja",1,IF(AL164="Media",2,IF(AL164="Alta",3,"0")))</f>
        <v>1</v>
      </c>
      <c r="AN164" s="104">
        <f>IFERROR(SUM(+AD164+AF164+AM164),"")</f>
        <v>4</v>
      </c>
      <c r="AO164" s="107" t="str">
        <f>IF(AND(AC164="ALTA"),"ALTA",IF(AND(AE164="ALTA",AL164="ALTA"),"ALTA",IF(AND(AC164="MEDIA",AE164="ALTA",AL164="MEDIA"),"MEDIA",IF(AND(AC164="MEDIA",AE164="MEDIA",AL164="ALTA"),"MEDIA",IF(AND(AC164="MEDIA",AE164="MEDIA",AL164="BAJA"),"MEDIA",IF(AND(AC164="MEDIA",AE164="MEDIA",AL164="MEDIA"),"MEDIA",IF(AND(AC164="MEDIA",AE164="BAJA",AL164="MEDIA"),"MEDIA",IF(AND(AC164="BAJA",AE164="MEDIA",AL164="MEDIA"),"MEDIA",IF(AND(AC164="BAJA",AE164="BAJA",AL164="MEDIA"),"MEDIA",IF(AND(AC164="BAJA",AE164="MEDIA",AL164="BAJA"),"MEDIA",IF(AND(AC164="MEDIA",AE164="BAJA",AL164="BAJA"),"MEDIA",IF(AND(AC164="BAJA",AE164="ALTA",AL164="BAJA"),"MEDIA",IF(AND(AC164="BAJA",AE164="BAJA",AL164="ALTA"),"MEDIA",IF(AND(AC164="MEDIA",AE164="ALTA",AL164="BAJA"),"MEDIA",IF(AND(AC164="MEDIA",AE164="BAJA",AL164="ALTA"),"MEDIA",IF(AND(AC164="BAJA",AE164="ALTA",AL164="MEDIA"),"MEDIA",IF(AND(AC164="BAJA",AE164="MEDIA",AL164="ALTA"),"MEDIA",IF(AND(AC164="BAJA",AE164="BAJA",AL164="BAJA"),"BAJA","Por Clasificar"))))))))))))))))))</f>
        <v>MEDIA</v>
      </c>
    </row>
    <row r="165" spans="1:41" ht="50.1" customHeight="1" x14ac:dyDescent="0.25">
      <c r="A165" s="48" t="s">
        <v>820</v>
      </c>
      <c r="B165" s="48" t="s">
        <v>53</v>
      </c>
      <c r="C165" s="49" t="s">
        <v>61</v>
      </c>
      <c r="D165" s="99" t="s">
        <v>216</v>
      </c>
      <c r="E165" s="100" t="s">
        <v>821</v>
      </c>
      <c r="F165" s="99" t="s">
        <v>818</v>
      </c>
      <c r="G165" s="101" t="s">
        <v>107</v>
      </c>
      <c r="H165" s="101" t="s">
        <v>22</v>
      </c>
      <c r="I165" s="101" t="s">
        <v>22</v>
      </c>
      <c r="J165" s="101"/>
      <c r="K165" s="101" t="s">
        <v>116</v>
      </c>
      <c r="L165" s="101" t="s">
        <v>242</v>
      </c>
      <c r="M165" s="101" t="s">
        <v>108</v>
      </c>
      <c r="N165" s="102" t="s">
        <v>691</v>
      </c>
      <c r="O165" s="101" t="s">
        <v>39</v>
      </c>
      <c r="P165" s="102" t="s">
        <v>684</v>
      </c>
      <c r="Q165" s="101" t="s">
        <v>125</v>
      </c>
      <c r="R165" s="102" t="s">
        <v>83</v>
      </c>
      <c r="S165" s="103" t="s">
        <v>109</v>
      </c>
      <c r="T165" s="103" t="s">
        <v>124</v>
      </c>
      <c r="U165" s="103" t="s">
        <v>124</v>
      </c>
      <c r="V165" s="101" t="s">
        <v>26</v>
      </c>
      <c r="W165" s="102" t="s">
        <v>125</v>
      </c>
      <c r="X165" s="102" t="s">
        <v>125</v>
      </c>
      <c r="Y165" s="102" t="s">
        <v>125</v>
      </c>
      <c r="Z165" s="102" t="s">
        <v>125</v>
      </c>
      <c r="AA165" s="102" t="s">
        <v>125</v>
      </c>
      <c r="AB165" s="102" t="s">
        <v>125</v>
      </c>
      <c r="AC165" s="104" t="str">
        <f t="shared" ref="AC165:AC182" si="129">IF(V165="Información Pública Reservada","Alta",IF(V165="Información Pública Clasificada","Media",IF(V165="Información Pública","Baja")))</f>
        <v>Baja</v>
      </c>
      <c r="AD165" s="104">
        <f t="shared" ref="AD165:AD182" si="130">IF(AC165="Baja",1,IF(AC165="Media",2,IF(AC165="Alta",3,"")))</f>
        <v>1</v>
      </c>
      <c r="AE165" s="105" t="s">
        <v>110</v>
      </c>
      <c r="AF165" s="104">
        <f t="shared" ref="AF165:AF182" si="131">IF(AE165="Baja",1,IF(AE165="Media",2,IF(AE165="Alta",3,"")))</f>
        <v>2</v>
      </c>
      <c r="AG165" s="105" t="s">
        <v>110</v>
      </c>
      <c r="AH165" s="106">
        <f t="shared" ref="AH165:AH182" si="132">IF(AG165="Baja",1,IF(AG165="Media",2,IF(AG165="Alta",3,IF(AG165="No Clasificada",0,""))))</f>
        <v>2</v>
      </c>
      <c r="AI165" s="105" t="s">
        <v>110</v>
      </c>
      <c r="AJ165" s="104">
        <f t="shared" ref="AJ165:AJ182" si="133">IF(AI165="Baja",1,IF(AI165="Media",2,IF(AI165="Alta",3,IF(AI165="No Clasificada",0,""))))</f>
        <v>2</v>
      </c>
      <c r="AK165" s="104">
        <f t="shared" ref="AK165:AK182" si="134">IFERROR(SUM(AH165+AJ165)," ")</f>
        <v>4</v>
      </c>
      <c r="AL165" s="104" t="str">
        <f t="shared" ref="AL165:AL182" si="135">IF(AK165=3,"Baja",IF(AK165=2,"Baja",IF(AK165=1,"Baja",IF(AK165=4,"Media",IF(AK165&gt;=5,"Alta")))))</f>
        <v>Media</v>
      </c>
      <c r="AM165" s="104">
        <f t="shared" ref="AM165:AM182" si="136">IF(AL165="Baja",1,IF(AL165="Media",2,IF(AL165="Alta",3,"0")))</f>
        <v>2</v>
      </c>
      <c r="AN165" s="104">
        <f t="shared" ref="AN165:AN182" si="137">IFERROR(SUM(+AD165+AF165+AM165),"")</f>
        <v>5</v>
      </c>
      <c r="AO165" s="107" t="str">
        <f t="shared" ref="AO165:AO182" si="138">IF(AND(AC165="ALTA"),"ALTA",IF(AND(AE165="ALTA",AL165="ALTA"),"ALTA",IF(AND(AC165="MEDIA",AE165="ALTA",AL165="MEDIA"),"MEDIA",IF(AND(AC165="MEDIA",AE165="MEDIA",AL165="ALTA"),"MEDIA",IF(AND(AC165="MEDIA",AE165="MEDIA",AL165="BAJA"),"MEDIA",IF(AND(AC165="MEDIA",AE165="MEDIA",AL165="MEDIA"),"MEDIA",IF(AND(AC165="MEDIA",AE165="BAJA",AL165="MEDIA"),"MEDIA",IF(AND(AC165="BAJA",AE165="MEDIA",AL165="MEDIA"),"MEDIA",IF(AND(AC165="BAJA",AE165="BAJA",AL165="MEDIA"),"MEDIA",IF(AND(AC165="BAJA",AE165="MEDIA",AL165="BAJA"),"MEDIA",IF(AND(AC165="MEDIA",AE165="BAJA",AL165="BAJA"),"MEDIA",IF(AND(AC165="BAJA",AE165="ALTA",AL165="BAJA"),"MEDIA",IF(AND(AC165="BAJA",AE165="BAJA",AL165="ALTA"),"MEDIA",IF(AND(AC165="MEDIA",AE165="ALTA",AL165="BAJA"),"MEDIA",IF(AND(AC165="MEDIA",AE165="BAJA",AL165="ALTA"),"MEDIA",IF(AND(AC165="BAJA",AE165="ALTA",AL165="MEDIA"),"MEDIA",IF(AND(AC165="BAJA",AE165="MEDIA",AL165="ALTA"),"MEDIA",IF(AND(AC165="BAJA",AE165="BAJA",AL165="BAJA"),"BAJA","Por Clasificar"))))))))))))))))))</f>
        <v>MEDIA</v>
      </c>
    </row>
    <row r="166" spans="1:41" ht="50.1" customHeight="1" x14ac:dyDescent="0.25">
      <c r="A166" s="48" t="s">
        <v>822</v>
      </c>
      <c r="B166" s="48" t="s">
        <v>53</v>
      </c>
      <c r="C166" s="49" t="s">
        <v>61</v>
      </c>
      <c r="D166" s="99" t="s">
        <v>823</v>
      </c>
      <c r="E166" s="100" t="s">
        <v>824</v>
      </c>
      <c r="F166" s="99" t="s">
        <v>825</v>
      </c>
      <c r="G166" s="101" t="s">
        <v>107</v>
      </c>
      <c r="H166" s="101" t="s">
        <v>22</v>
      </c>
      <c r="I166" s="101" t="s">
        <v>22</v>
      </c>
      <c r="J166" s="101"/>
      <c r="K166" s="101" t="s">
        <v>116</v>
      </c>
      <c r="L166" s="101" t="s">
        <v>242</v>
      </c>
      <c r="M166" s="101" t="s">
        <v>108</v>
      </c>
      <c r="N166" s="102" t="s">
        <v>691</v>
      </c>
      <c r="O166" s="101" t="s">
        <v>39</v>
      </c>
      <c r="P166" s="102" t="s">
        <v>684</v>
      </c>
      <c r="Q166" s="101" t="s">
        <v>125</v>
      </c>
      <c r="R166" s="102" t="s">
        <v>83</v>
      </c>
      <c r="S166" s="103" t="s">
        <v>109</v>
      </c>
      <c r="T166" s="103" t="s">
        <v>124</v>
      </c>
      <c r="U166" s="103" t="s">
        <v>124</v>
      </c>
      <c r="V166" s="101" t="s">
        <v>26</v>
      </c>
      <c r="W166" s="102" t="s">
        <v>125</v>
      </c>
      <c r="X166" s="102" t="s">
        <v>125</v>
      </c>
      <c r="Y166" s="102" t="s">
        <v>125</v>
      </c>
      <c r="Z166" s="102" t="s">
        <v>125</v>
      </c>
      <c r="AA166" s="102" t="s">
        <v>125</v>
      </c>
      <c r="AB166" s="102" t="s">
        <v>125</v>
      </c>
      <c r="AC166" s="104" t="str">
        <f t="shared" si="129"/>
        <v>Baja</v>
      </c>
      <c r="AD166" s="104">
        <f t="shared" si="130"/>
        <v>1</v>
      </c>
      <c r="AE166" s="105" t="s">
        <v>126</v>
      </c>
      <c r="AF166" s="104">
        <f t="shared" si="131"/>
        <v>1</v>
      </c>
      <c r="AG166" s="105" t="s">
        <v>126</v>
      </c>
      <c r="AH166" s="106">
        <f t="shared" si="132"/>
        <v>1</v>
      </c>
      <c r="AI166" s="105" t="s">
        <v>126</v>
      </c>
      <c r="AJ166" s="104">
        <f t="shared" si="133"/>
        <v>1</v>
      </c>
      <c r="AK166" s="104">
        <f t="shared" si="134"/>
        <v>2</v>
      </c>
      <c r="AL166" s="104" t="str">
        <f t="shared" si="135"/>
        <v>Baja</v>
      </c>
      <c r="AM166" s="104">
        <f t="shared" si="136"/>
        <v>1</v>
      </c>
      <c r="AN166" s="104">
        <f t="shared" si="137"/>
        <v>3</v>
      </c>
      <c r="AO166" s="107" t="str">
        <f t="shared" si="138"/>
        <v>BAJA</v>
      </c>
    </row>
    <row r="167" spans="1:41" ht="50.1" customHeight="1" x14ac:dyDescent="0.25">
      <c r="A167" s="48" t="s">
        <v>826</v>
      </c>
      <c r="B167" s="48" t="s">
        <v>53</v>
      </c>
      <c r="C167" s="49" t="s">
        <v>61</v>
      </c>
      <c r="D167" s="99" t="s">
        <v>827</v>
      </c>
      <c r="E167" s="100" t="s">
        <v>828</v>
      </c>
      <c r="F167" s="99" t="s">
        <v>829</v>
      </c>
      <c r="G167" s="101" t="s">
        <v>107</v>
      </c>
      <c r="H167" s="101" t="s">
        <v>22</v>
      </c>
      <c r="I167" s="101"/>
      <c r="J167" s="101"/>
      <c r="K167" s="101" t="s">
        <v>283</v>
      </c>
      <c r="L167" s="101" t="s">
        <v>830</v>
      </c>
      <c r="M167" s="101" t="s">
        <v>108</v>
      </c>
      <c r="N167" s="102" t="s">
        <v>691</v>
      </c>
      <c r="O167" s="101" t="s">
        <v>39</v>
      </c>
      <c r="P167" s="102" t="s">
        <v>819</v>
      </c>
      <c r="Q167" s="101" t="s">
        <v>125</v>
      </c>
      <c r="R167" s="102" t="s">
        <v>83</v>
      </c>
      <c r="S167" s="103" t="s">
        <v>109</v>
      </c>
      <c r="T167" s="103" t="s">
        <v>124</v>
      </c>
      <c r="U167" s="103" t="s">
        <v>124</v>
      </c>
      <c r="V167" s="101" t="s">
        <v>25</v>
      </c>
      <c r="W167" s="102" t="s">
        <v>831</v>
      </c>
      <c r="X167" s="102" t="s">
        <v>201</v>
      </c>
      <c r="Y167" s="102" t="s">
        <v>832</v>
      </c>
      <c r="Z167" s="102" t="s">
        <v>139</v>
      </c>
      <c r="AA167" s="108">
        <v>44047</v>
      </c>
      <c r="AB167" s="102" t="s">
        <v>184</v>
      </c>
      <c r="AC167" s="104" t="str">
        <f t="shared" si="129"/>
        <v>Media</v>
      </c>
      <c r="AD167" s="104">
        <f t="shared" si="130"/>
        <v>2</v>
      </c>
      <c r="AE167" s="105" t="s">
        <v>110</v>
      </c>
      <c r="AF167" s="104">
        <f t="shared" si="131"/>
        <v>2</v>
      </c>
      <c r="AG167" s="105" t="s">
        <v>148</v>
      </c>
      <c r="AH167" s="106">
        <f t="shared" si="132"/>
        <v>3</v>
      </c>
      <c r="AI167" s="105" t="s">
        <v>110</v>
      </c>
      <c r="AJ167" s="104">
        <f t="shared" si="133"/>
        <v>2</v>
      </c>
      <c r="AK167" s="104">
        <f t="shared" si="134"/>
        <v>5</v>
      </c>
      <c r="AL167" s="104" t="str">
        <f t="shared" si="135"/>
        <v>Alta</v>
      </c>
      <c r="AM167" s="104">
        <f t="shared" si="136"/>
        <v>3</v>
      </c>
      <c r="AN167" s="104">
        <f t="shared" si="137"/>
        <v>7</v>
      </c>
      <c r="AO167" s="107" t="str">
        <f t="shared" si="138"/>
        <v>MEDIA</v>
      </c>
    </row>
    <row r="168" spans="1:41" ht="50.1" customHeight="1" x14ac:dyDescent="0.25">
      <c r="A168" s="48" t="s">
        <v>833</v>
      </c>
      <c r="B168" s="48" t="s">
        <v>53</v>
      </c>
      <c r="C168" s="49" t="s">
        <v>61</v>
      </c>
      <c r="D168" s="99" t="s">
        <v>834</v>
      </c>
      <c r="E168" s="112" t="s">
        <v>835</v>
      </c>
      <c r="F168" s="99" t="s">
        <v>836</v>
      </c>
      <c r="G168" s="101" t="s">
        <v>107</v>
      </c>
      <c r="H168" s="101" t="s">
        <v>22</v>
      </c>
      <c r="I168" s="101" t="s">
        <v>22</v>
      </c>
      <c r="J168" s="101"/>
      <c r="K168" s="101" t="s">
        <v>116</v>
      </c>
      <c r="L168" s="101" t="s">
        <v>242</v>
      </c>
      <c r="M168" s="101" t="s">
        <v>108</v>
      </c>
      <c r="N168" s="102" t="s">
        <v>691</v>
      </c>
      <c r="O168" s="101" t="s">
        <v>39</v>
      </c>
      <c r="P168" s="102" t="s">
        <v>684</v>
      </c>
      <c r="Q168" s="101" t="s">
        <v>125</v>
      </c>
      <c r="R168" s="102" t="s">
        <v>83</v>
      </c>
      <c r="S168" s="103" t="s">
        <v>109</v>
      </c>
      <c r="T168" s="103" t="s">
        <v>124</v>
      </c>
      <c r="U168" s="103" t="s">
        <v>124</v>
      </c>
      <c r="V168" s="101" t="s">
        <v>26</v>
      </c>
      <c r="W168" s="102" t="s">
        <v>125</v>
      </c>
      <c r="X168" s="102" t="s">
        <v>125</v>
      </c>
      <c r="Y168" s="102" t="s">
        <v>125</v>
      </c>
      <c r="Z168" s="102" t="s">
        <v>125</v>
      </c>
      <c r="AA168" s="102" t="s">
        <v>125</v>
      </c>
      <c r="AB168" s="102" t="s">
        <v>125</v>
      </c>
      <c r="AC168" s="104" t="str">
        <f t="shared" si="129"/>
        <v>Baja</v>
      </c>
      <c r="AD168" s="104">
        <f t="shared" si="130"/>
        <v>1</v>
      </c>
      <c r="AE168" s="105" t="s">
        <v>110</v>
      </c>
      <c r="AF168" s="104">
        <f t="shared" si="131"/>
        <v>2</v>
      </c>
      <c r="AG168" s="105" t="s">
        <v>110</v>
      </c>
      <c r="AH168" s="106">
        <f t="shared" si="132"/>
        <v>2</v>
      </c>
      <c r="AI168" s="105" t="s">
        <v>126</v>
      </c>
      <c r="AJ168" s="104">
        <f t="shared" si="133"/>
        <v>1</v>
      </c>
      <c r="AK168" s="104">
        <f t="shared" si="134"/>
        <v>3</v>
      </c>
      <c r="AL168" s="104" t="str">
        <f t="shared" si="135"/>
        <v>Baja</v>
      </c>
      <c r="AM168" s="104">
        <f t="shared" si="136"/>
        <v>1</v>
      </c>
      <c r="AN168" s="104">
        <f t="shared" si="137"/>
        <v>4</v>
      </c>
      <c r="AO168" s="107" t="str">
        <f t="shared" si="138"/>
        <v>MEDIA</v>
      </c>
    </row>
    <row r="169" spans="1:41" ht="50.1" customHeight="1" x14ac:dyDescent="0.25">
      <c r="A169" s="48" t="s">
        <v>837</v>
      </c>
      <c r="B169" s="48" t="s">
        <v>53</v>
      </c>
      <c r="C169" s="49" t="s">
        <v>61</v>
      </c>
      <c r="D169" s="99" t="s">
        <v>838</v>
      </c>
      <c r="E169" s="100" t="s">
        <v>839</v>
      </c>
      <c r="F169" s="99" t="s">
        <v>840</v>
      </c>
      <c r="G169" s="101" t="s">
        <v>107</v>
      </c>
      <c r="H169" s="101" t="s">
        <v>22</v>
      </c>
      <c r="I169" s="101" t="s">
        <v>22</v>
      </c>
      <c r="J169" s="101"/>
      <c r="K169" s="101" t="s">
        <v>116</v>
      </c>
      <c r="L169" s="101" t="s">
        <v>242</v>
      </c>
      <c r="M169" s="101" t="s">
        <v>108</v>
      </c>
      <c r="N169" s="102" t="s">
        <v>691</v>
      </c>
      <c r="O169" s="101" t="s">
        <v>39</v>
      </c>
      <c r="P169" s="102" t="s">
        <v>684</v>
      </c>
      <c r="Q169" s="101" t="s">
        <v>125</v>
      </c>
      <c r="R169" s="102" t="s">
        <v>83</v>
      </c>
      <c r="S169" s="103" t="s">
        <v>109</v>
      </c>
      <c r="T169" s="103" t="s">
        <v>124</v>
      </c>
      <c r="U169" s="103" t="s">
        <v>124</v>
      </c>
      <c r="V169" s="101" t="s">
        <v>26</v>
      </c>
      <c r="W169" s="102" t="s">
        <v>125</v>
      </c>
      <c r="X169" s="102" t="s">
        <v>125</v>
      </c>
      <c r="Y169" s="102" t="s">
        <v>125</v>
      </c>
      <c r="Z169" s="102" t="s">
        <v>125</v>
      </c>
      <c r="AA169" s="102" t="s">
        <v>125</v>
      </c>
      <c r="AB169" s="102" t="s">
        <v>125</v>
      </c>
      <c r="AC169" s="104" t="str">
        <f t="shared" si="129"/>
        <v>Baja</v>
      </c>
      <c r="AD169" s="104">
        <f t="shared" si="130"/>
        <v>1</v>
      </c>
      <c r="AE169" s="105" t="s">
        <v>126</v>
      </c>
      <c r="AF169" s="104">
        <f t="shared" si="131"/>
        <v>1</v>
      </c>
      <c r="AG169" s="105" t="s">
        <v>110</v>
      </c>
      <c r="AH169" s="106">
        <f t="shared" si="132"/>
        <v>2</v>
      </c>
      <c r="AI169" s="105" t="s">
        <v>126</v>
      </c>
      <c r="AJ169" s="104">
        <f t="shared" si="133"/>
        <v>1</v>
      </c>
      <c r="AK169" s="104">
        <f t="shared" si="134"/>
        <v>3</v>
      </c>
      <c r="AL169" s="104" t="str">
        <f t="shared" si="135"/>
        <v>Baja</v>
      </c>
      <c r="AM169" s="104">
        <f t="shared" si="136"/>
        <v>1</v>
      </c>
      <c r="AN169" s="104">
        <f t="shared" si="137"/>
        <v>3</v>
      </c>
      <c r="AO169" s="107" t="str">
        <f t="shared" si="138"/>
        <v>BAJA</v>
      </c>
    </row>
    <row r="170" spans="1:41" ht="50.1" customHeight="1" x14ac:dyDescent="0.25">
      <c r="A170" s="48" t="s">
        <v>841</v>
      </c>
      <c r="B170" s="48" t="s">
        <v>53</v>
      </c>
      <c r="C170" s="49" t="s">
        <v>61</v>
      </c>
      <c r="D170" s="99" t="s">
        <v>842</v>
      </c>
      <c r="E170" s="100" t="s">
        <v>843</v>
      </c>
      <c r="F170" s="99" t="s">
        <v>844</v>
      </c>
      <c r="G170" s="101" t="s">
        <v>107</v>
      </c>
      <c r="H170" s="101" t="s">
        <v>22</v>
      </c>
      <c r="I170" s="101" t="s">
        <v>22</v>
      </c>
      <c r="J170" s="101"/>
      <c r="K170" s="101" t="s">
        <v>116</v>
      </c>
      <c r="L170" s="101" t="s">
        <v>242</v>
      </c>
      <c r="M170" s="101" t="s">
        <v>108</v>
      </c>
      <c r="N170" s="102" t="s">
        <v>691</v>
      </c>
      <c r="O170" s="101" t="s">
        <v>39</v>
      </c>
      <c r="P170" s="102" t="s">
        <v>684</v>
      </c>
      <c r="Q170" s="101" t="s">
        <v>125</v>
      </c>
      <c r="R170" s="102" t="s">
        <v>83</v>
      </c>
      <c r="S170" s="103" t="s">
        <v>109</v>
      </c>
      <c r="T170" s="103" t="s">
        <v>124</v>
      </c>
      <c r="U170" s="103" t="s">
        <v>124</v>
      </c>
      <c r="V170" s="101" t="s">
        <v>26</v>
      </c>
      <c r="W170" s="102" t="s">
        <v>125</v>
      </c>
      <c r="X170" s="102" t="s">
        <v>125</v>
      </c>
      <c r="Y170" s="102" t="s">
        <v>125</v>
      </c>
      <c r="Z170" s="102" t="s">
        <v>125</v>
      </c>
      <c r="AA170" s="102" t="s">
        <v>125</v>
      </c>
      <c r="AB170" s="102" t="s">
        <v>125</v>
      </c>
      <c r="AC170" s="104" t="str">
        <f t="shared" si="129"/>
        <v>Baja</v>
      </c>
      <c r="AD170" s="104">
        <f t="shared" si="130"/>
        <v>1</v>
      </c>
      <c r="AE170" s="105" t="s">
        <v>126</v>
      </c>
      <c r="AF170" s="104">
        <f t="shared" si="131"/>
        <v>1</v>
      </c>
      <c r="AG170" s="105" t="s">
        <v>126</v>
      </c>
      <c r="AH170" s="106">
        <f t="shared" si="132"/>
        <v>1</v>
      </c>
      <c r="AI170" s="105" t="s">
        <v>126</v>
      </c>
      <c r="AJ170" s="104">
        <f t="shared" si="133"/>
        <v>1</v>
      </c>
      <c r="AK170" s="104">
        <f t="shared" si="134"/>
        <v>2</v>
      </c>
      <c r="AL170" s="104" t="str">
        <f t="shared" si="135"/>
        <v>Baja</v>
      </c>
      <c r="AM170" s="104">
        <f t="shared" si="136"/>
        <v>1</v>
      </c>
      <c r="AN170" s="104">
        <f t="shared" si="137"/>
        <v>3</v>
      </c>
      <c r="AO170" s="107" t="str">
        <f t="shared" si="138"/>
        <v>BAJA</v>
      </c>
    </row>
    <row r="171" spans="1:41" ht="50.1" customHeight="1" x14ac:dyDescent="0.25">
      <c r="A171" s="48" t="s">
        <v>845</v>
      </c>
      <c r="B171" s="48" t="s">
        <v>53</v>
      </c>
      <c r="C171" s="49" t="s">
        <v>61</v>
      </c>
      <c r="D171" s="99" t="s">
        <v>846</v>
      </c>
      <c r="E171" s="100" t="s">
        <v>847</v>
      </c>
      <c r="F171" s="99" t="s">
        <v>848</v>
      </c>
      <c r="G171" s="101" t="s">
        <v>107</v>
      </c>
      <c r="H171" s="101" t="s">
        <v>22</v>
      </c>
      <c r="I171" s="101" t="s">
        <v>22</v>
      </c>
      <c r="J171" s="101"/>
      <c r="K171" s="101" t="s">
        <v>116</v>
      </c>
      <c r="L171" s="101" t="s">
        <v>242</v>
      </c>
      <c r="M171" s="101" t="s">
        <v>108</v>
      </c>
      <c r="N171" s="102" t="s">
        <v>691</v>
      </c>
      <c r="O171" s="101" t="s">
        <v>39</v>
      </c>
      <c r="P171" s="102" t="s">
        <v>684</v>
      </c>
      <c r="Q171" s="101" t="s">
        <v>125</v>
      </c>
      <c r="R171" s="102" t="s">
        <v>83</v>
      </c>
      <c r="S171" s="103" t="s">
        <v>109</v>
      </c>
      <c r="T171" s="103" t="s">
        <v>124</v>
      </c>
      <c r="U171" s="103" t="s">
        <v>124</v>
      </c>
      <c r="V171" s="101" t="s">
        <v>26</v>
      </c>
      <c r="W171" s="102" t="s">
        <v>125</v>
      </c>
      <c r="X171" s="102" t="s">
        <v>125</v>
      </c>
      <c r="Y171" s="102" t="s">
        <v>125</v>
      </c>
      <c r="Z171" s="102" t="s">
        <v>125</v>
      </c>
      <c r="AA171" s="102" t="s">
        <v>125</v>
      </c>
      <c r="AB171" s="102" t="s">
        <v>125</v>
      </c>
      <c r="AC171" s="104" t="str">
        <f t="shared" si="129"/>
        <v>Baja</v>
      </c>
      <c r="AD171" s="104">
        <f t="shared" si="130"/>
        <v>1</v>
      </c>
      <c r="AE171" s="105" t="s">
        <v>110</v>
      </c>
      <c r="AF171" s="104">
        <f t="shared" si="131"/>
        <v>2</v>
      </c>
      <c r="AG171" s="105" t="s">
        <v>110</v>
      </c>
      <c r="AH171" s="106">
        <f t="shared" si="132"/>
        <v>2</v>
      </c>
      <c r="AI171" s="105" t="s">
        <v>126</v>
      </c>
      <c r="AJ171" s="104">
        <f t="shared" si="133"/>
        <v>1</v>
      </c>
      <c r="AK171" s="104">
        <f t="shared" si="134"/>
        <v>3</v>
      </c>
      <c r="AL171" s="104" t="str">
        <f t="shared" si="135"/>
        <v>Baja</v>
      </c>
      <c r="AM171" s="104">
        <f t="shared" si="136"/>
        <v>1</v>
      </c>
      <c r="AN171" s="104">
        <f t="shared" si="137"/>
        <v>4</v>
      </c>
      <c r="AO171" s="107" t="str">
        <f t="shared" si="138"/>
        <v>MEDIA</v>
      </c>
    </row>
    <row r="172" spans="1:41" ht="50.1" customHeight="1" x14ac:dyDescent="0.25">
      <c r="A172" s="48" t="s">
        <v>849</v>
      </c>
      <c r="B172" s="48" t="s">
        <v>53</v>
      </c>
      <c r="C172" s="49" t="s">
        <v>61</v>
      </c>
      <c r="D172" s="99" t="s">
        <v>850</v>
      </c>
      <c r="E172" s="100" t="s">
        <v>851</v>
      </c>
      <c r="F172" s="99" t="s">
        <v>852</v>
      </c>
      <c r="G172" s="101" t="s">
        <v>107</v>
      </c>
      <c r="H172" s="101" t="s">
        <v>22</v>
      </c>
      <c r="I172" s="101" t="s">
        <v>22</v>
      </c>
      <c r="J172" s="101"/>
      <c r="K172" s="101" t="s">
        <v>116</v>
      </c>
      <c r="L172" s="101" t="s">
        <v>242</v>
      </c>
      <c r="M172" s="101" t="s">
        <v>108</v>
      </c>
      <c r="N172" s="102" t="s">
        <v>691</v>
      </c>
      <c r="O172" s="101" t="s">
        <v>39</v>
      </c>
      <c r="P172" s="102" t="s">
        <v>684</v>
      </c>
      <c r="Q172" s="101" t="s">
        <v>125</v>
      </c>
      <c r="R172" s="102" t="s">
        <v>83</v>
      </c>
      <c r="S172" s="103" t="s">
        <v>109</v>
      </c>
      <c r="T172" s="103" t="s">
        <v>124</v>
      </c>
      <c r="U172" s="103" t="s">
        <v>124</v>
      </c>
      <c r="V172" s="101" t="s">
        <v>26</v>
      </c>
      <c r="W172" s="102" t="s">
        <v>125</v>
      </c>
      <c r="X172" s="102" t="s">
        <v>125</v>
      </c>
      <c r="Y172" s="102" t="s">
        <v>125</v>
      </c>
      <c r="Z172" s="102" t="s">
        <v>125</v>
      </c>
      <c r="AA172" s="102" t="s">
        <v>125</v>
      </c>
      <c r="AB172" s="102" t="s">
        <v>125</v>
      </c>
      <c r="AC172" s="104" t="str">
        <f t="shared" si="129"/>
        <v>Baja</v>
      </c>
      <c r="AD172" s="104">
        <f t="shared" si="130"/>
        <v>1</v>
      </c>
      <c r="AE172" s="105" t="s">
        <v>110</v>
      </c>
      <c r="AF172" s="104">
        <f t="shared" si="131"/>
        <v>2</v>
      </c>
      <c r="AG172" s="105" t="s">
        <v>110</v>
      </c>
      <c r="AH172" s="106">
        <f t="shared" si="132"/>
        <v>2</v>
      </c>
      <c r="AI172" s="105" t="s">
        <v>126</v>
      </c>
      <c r="AJ172" s="104">
        <f t="shared" si="133"/>
        <v>1</v>
      </c>
      <c r="AK172" s="104">
        <f t="shared" si="134"/>
        <v>3</v>
      </c>
      <c r="AL172" s="104" t="str">
        <f t="shared" si="135"/>
        <v>Baja</v>
      </c>
      <c r="AM172" s="104">
        <f t="shared" si="136"/>
        <v>1</v>
      </c>
      <c r="AN172" s="104">
        <f t="shared" si="137"/>
        <v>4</v>
      </c>
      <c r="AO172" s="107" t="str">
        <f t="shared" si="138"/>
        <v>MEDIA</v>
      </c>
    </row>
    <row r="173" spans="1:41" ht="50.1" customHeight="1" x14ac:dyDescent="0.25">
      <c r="A173" s="48" t="s">
        <v>853</v>
      </c>
      <c r="B173" s="48" t="s">
        <v>53</v>
      </c>
      <c r="C173" s="49" t="s">
        <v>61</v>
      </c>
      <c r="D173" s="99" t="s">
        <v>854</v>
      </c>
      <c r="E173" s="100" t="s">
        <v>855</v>
      </c>
      <c r="F173" s="99" t="s">
        <v>856</v>
      </c>
      <c r="G173" s="101" t="s">
        <v>107</v>
      </c>
      <c r="H173" s="101" t="s">
        <v>22</v>
      </c>
      <c r="I173" s="101"/>
      <c r="J173" s="101"/>
      <c r="K173" s="101" t="s">
        <v>283</v>
      </c>
      <c r="L173" s="101" t="s">
        <v>830</v>
      </c>
      <c r="M173" s="101" t="s">
        <v>108</v>
      </c>
      <c r="N173" s="102" t="s">
        <v>691</v>
      </c>
      <c r="O173" s="101" t="s">
        <v>39</v>
      </c>
      <c r="P173" s="102" t="s">
        <v>819</v>
      </c>
      <c r="Q173" s="101" t="s">
        <v>125</v>
      </c>
      <c r="R173" s="102" t="s">
        <v>83</v>
      </c>
      <c r="S173" s="103" t="s">
        <v>109</v>
      </c>
      <c r="T173" s="103" t="s">
        <v>124</v>
      </c>
      <c r="U173" s="103" t="s">
        <v>124</v>
      </c>
      <c r="V173" s="101" t="s">
        <v>26</v>
      </c>
      <c r="W173" s="102" t="s">
        <v>125</v>
      </c>
      <c r="X173" s="102" t="s">
        <v>125</v>
      </c>
      <c r="Y173" s="102" t="s">
        <v>125</v>
      </c>
      <c r="Z173" s="102" t="s">
        <v>125</v>
      </c>
      <c r="AA173" s="102" t="s">
        <v>125</v>
      </c>
      <c r="AB173" s="102" t="s">
        <v>125</v>
      </c>
      <c r="AC173" s="104" t="str">
        <f t="shared" si="129"/>
        <v>Baja</v>
      </c>
      <c r="AD173" s="104">
        <f t="shared" si="130"/>
        <v>1</v>
      </c>
      <c r="AE173" s="105" t="s">
        <v>126</v>
      </c>
      <c r="AF173" s="104">
        <f t="shared" si="131"/>
        <v>1</v>
      </c>
      <c r="AG173" s="105" t="s">
        <v>126</v>
      </c>
      <c r="AH173" s="106">
        <f t="shared" si="132"/>
        <v>1</v>
      </c>
      <c r="AI173" s="105" t="s">
        <v>126</v>
      </c>
      <c r="AJ173" s="104">
        <f t="shared" si="133"/>
        <v>1</v>
      </c>
      <c r="AK173" s="104">
        <f t="shared" si="134"/>
        <v>2</v>
      </c>
      <c r="AL173" s="104" t="str">
        <f t="shared" si="135"/>
        <v>Baja</v>
      </c>
      <c r="AM173" s="104">
        <f t="shared" si="136"/>
        <v>1</v>
      </c>
      <c r="AN173" s="104">
        <f t="shared" si="137"/>
        <v>3</v>
      </c>
      <c r="AO173" s="107" t="str">
        <f t="shared" si="138"/>
        <v>BAJA</v>
      </c>
    </row>
    <row r="174" spans="1:41" ht="50.1" customHeight="1" x14ac:dyDescent="0.25">
      <c r="A174" s="48" t="s">
        <v>857</v>
      </c>
      <c r="B174" s="48" t="s">
        <v>53</v>
      </c>
      <c r="C174" s="49" t="s">
        <v>61</v>
      </c>
      <c r="D174" s="99" t="s">
        <v>858</v>
      </c>
      <c r="E174" s="100" t="s">
        <v>859</v>
      </c>
      <c r="F174" s="99" t="s">
        <v>860</v>
      </c>
      <c r="G174" s="101" t="s">
        <v>107</v>
      </c>
      <c r="H174" s="101" t="s">
        <v>22</v>
      </c>
      <c r="I174" s="101"/>
      <c r="J174" s="101"/>
      <c r="K174" s="101" t="s">
        <v>283</v>
      </c>
      <c r="L174" s="101" t="s">
        <v>830</v>
      </c>
      <c r="M174" s="101" t="s">
        <v>108</v>
      </c>
      <c r="N174" s="102" t="s">
        <v>691</v>
      </c>
      <c r="O174" s="101" t="s">
        <v>39</v>
      </c>
      <c r="P174" s="102" t="s">
        <v>819</v>
      </c>
      <c r="Q174" s="101" t="s">
        <v>125</v>
      </c>
      <c r="R174" s="102" t="s">
        <v>83</v>
      </c>
      <c r="S174" s="103" t="s">
        <v>109</v>
      </c>
      <c r="T174" s="103" t="s">
        <v>124</v>
      </c>
      <c r="U174" s="103" t="s">
        <v>124</v>
      </c>
      <c r="V174" s="101" t="s">
        <v>26</v>
      </c>
      <c r="W174" s="102" t="s">
        <v>125</v>
      </c>
      <c r="X174" s="102" t="s">
        <v>125</v>
      </c>
      <c r="Y174" s="102" t="s">
        <v>125</v>
      </c>
      <c r="Z174" s="102" t="s">
        <v>125</v>
      </c>
      <c r="AA174" s="102" t="s">
        <v>125</v>
      </c>
      <c r="AB174" s="102" t="s">
        <v>125</v>
      </c>
      <c r="AC174" s="104" t="str">
        <f t="shared" si="129"/>
        <v>Baja</v>
      </c>
      <c r="AD174" s="104">
        <f t="shared" si="130"/>
        <v>1</v>
      </c>
      <c r="AE174" s="105" t="s">
        <v>110</v>
      </c>
      <c r="AF174" s="104">
        <f t="shared" si="131"/>
        <v>2</v>
      </c>
      <c r="AG174" s="105" t="s">
        <v>110</v>
      </c>
      <c r="AH174" s="106">
        <f t="shared" si="132"/>
        <v>2</v>
      </c>
      <c r="AI174" s="105" t="s">
        <v>126</v>
      </c>
      <c r="AJ174" s="104">
        <f t="shared" si="133"/>
        <v>1</v>
      </c>
      <c r="AK174" s="104">
        <f t="shared" si="134"/>
        <v>3</v>
      </c>
      <c r="AL174" s="104" t="str">
        <f t="shared" si="135"/>
        <v>Baja</v>
      </c>
      <c r="AM174" s="104">
        <f t="shared" si="136"/>
        <v>1</v>
      </c>
      <c r="AN174" s="104">
        <f t="shared" si="137"/>
        <v>4</v>
      </c>
      <c r="AO174" s="107" t="str">
        <f t="shared" si="138"/>
        <v>MEDIA</v>
      </c>
    </row>
    <row r="175" spans="1:41" ht="50.1" customHeight="1" x14ac:dyDescent="0.25">
      <c r="A175" s="48" t="s">
        <v>861</v>
      </c>
      <c r="B175" s="48" t="s">
        <v>53</v>
      </c>
      <c r="C175" s="49" t="s">
        <v>61</v>
      </c>
      <c r="D175" s="99" t="s">
        <v>232</v>
      </c>
      <c r="E175" s="100" t="s">
        <v>862</v>
      </c>
      <c r="F175" s="99" t="s">
        <v>863</v>
      </c>
      <c r="G175" s="101" t="s">
        <v>107</v>
      </c>
      <c r="H175" s="101" t="s">
        <v>22</v>
      </c>
      <c r="I175" s="101" t="s">
        <v>22</v>
      </c>
      <c r="J175" s="101"/>
      <c r="K175" s="101" t="s">
        <v>116</v>
      </c>
      <c r="L175" s="101" t="s">
        <v>242</v>
      </c>
      <c r="M175" s="101" t="s">
        <v>108</v>
      </c>
      <c r="N175" s="102" t="s">
        <v>691</v>
      </c>
      <c r="O175" s="101" t="s">
        <v>39</v>
      </c>
      <c r="P175" s="102" t="s">
        <v>684</v>
      </c>
      <c r="Q175" s="101" t="s">
        <v>125</v>
      </c>
      <c r="R175" s="102" t="s">
        <v>83</v>
      </c>
      <c r="S175" s="103" t="s">
        <v>109</v>
      </c>
      <c r="T175" s="103" t="s">
        <v>124</v>
      </c>
      <c r="U175" s="103" t="s">
        <v>124</v>
      </c>
      <c r="V175" s="101" t="s">
        <v>26</v>
      </c>
      <c r="W175" s="102" t="s">
        <v>125</v>
      </c>
      <c r="X175" s="102" t="s">
        <v>125</v>
      </c>
      <c r="Y175" s="102" t="s">
        <v>125</v>
      </c>
      <c r="Z175" s="102" t="s">
        <v>125</v>
      </c>
      <c r="AA175" s="102" t="s">
        <v>125</v>
      </c>
      <c r="AB175" s="102" t="s">
        <v>125</v>
      </c>
      <c r="AC175" s="104" t="str">
        <f t="shared" si="129"/>
        <v>Baja</v>
      </c>
      <c r="AD175" s="104">
        <f t="shared" si="130"/>
        <v>1</v>
      </c>
      <c r="AE175" s="105" t="s">
        <v>110</v>
      </c>
      <c r="AF175" s="104">
        <f t="shared" si="131"/>
        <v>2</v>
      </c>
      <c r="AG175" s="105" t="s">
        <v>110</v>
      </c>
      <c r="AH175" s="106">
        <f t="shared" si="132"/>
        <v>2</v>
      </c>
      <c r="AI175" s="105" t="s">
        <v>126</v>
      </c>
      <c r="AJ175" s="104">
        <f t="shared" si="133"/>
        <v>1</v>
      </c>
      <c r="AK175" s="104">
        <f t="shared" si="134"/>
        <v>3</v>
      </c>
      <c r="AL175" s="104" t="str">
        <f t="shared" si="135"/>
        <v>Baja</v>
      </c>
      <c r="AM175" s="104">
        <f t="shared" si="136"/>
        <v>1</v>
      </c>
      <c r="AN175" s="104">
        <f t="shared" si="137"/>
        <v>4</v>
      </c>
      <c r="AO175" s="107" t="str">
        <f t="shared" si="138"/>
        <v>MEDIA</v>
      </c>
    </row>
    <row r="176" spans="1:41" ht="50.1" customHeight="1" x14ac:dyDescent="0.25">
      <c r="A176" s="48" t="s">
        <v>864</v>
      </c>
      <c r="B176" s="48" t="s">
        <v>53</v>
      </c>
      <c r="C176" s="49" t="s">
        <v>61</v>
      </c>
      <c r="D176" s="99" t="s">
        <v>865</v>
      </c>
      <c r="E176" s="100" t="s">
        <v>866</v>
      </c>
      <c r="F176" s="99" t="s">
        <v>867</v>
      </c>
      <c r="G176" s="101" t="s">
        <v>107</v>
      </c>
      <c r="H176" s="101" t="s">
        <v>22</v>
      </c>
      <c r="I176" s="101" t="s">
        <v>22</v>
      </c>
      <c r="J176" s="101"/>
      <c r="K176" s="101" t="s">
        <v>116</v>
      </c>
      <c r="L176" s="101" t="s">
        <v>242</v>
      </c>
      <c r="M176" s="101" t="s">
        <v>108</v>
      </c>
      <c r="N176" s="102" t="s">
        <v>691</v>
      </c>
      <c r="O176" s="101" t="s">
        <v>39</v>
      </c>
      <c r="P176" s="102" t="s">
        <v>684</v>
      </c>
      <c r="Q176" s="101" t="s">
        <v>125</v>
      </c>
      <c r="R176" s="102" t="s">
        <v>83</v>
      </c>
      <c r="S176" s="103" t="s">
        <v>109</v>
      </c>
      <c r="T176" s="103" t="s">
        <v>124</v>
      </c>
      <c r="U176" s="103" t="s">
        <v>124</v>
      </c>
      <c r="V176" s="101" t="s">
        <v>26</v>
      </c>
      <c r="W176" s="102" t="s">
        <v>125</v>
      </c>
      <c r="X176" s="102" t="s">
        <v>125</v>
      </c>
      <c r="Y176" s="102" t="s">
        <v>125</v>
      </c>
      <c r="Z176" s="102" t="s">
        <v>125</v>
      </c>
      <c r="AA176" s="102" t="s">
        <v>125</v>
      </c>
      <c r="AB176" s="102" t="s">
        <v>125</v>
      </c>
      <c r="AC176" s="104" t="str">
        <f t="shared" si="129"/>
        <v>Baja</v>
      </c>
      <c r="AD176" s="104">
        <f t="shared" si="130"/>
        <v>1</v>
      </c>
      <c r="AE176" s="105" t="s">
        <v>110</v>
      </c>
      <c r="AF176" s="104">
        <f t="shared" si="131"/>
        <v>2</v>
      </c>
      <c r="AG176" s="105" t="s">
        <v>126</v>
      </c>
      <c r="AH176" s="106">
        <f t="shared" si="132"/>
        <v>1</v>
      </c>
      <c r="AI176" s="105" t="s">
        <v>126</v>
      </c>
      <c r="AJ176" s="104">
        <f t="shared" si="133"/>
        <v>1</v>
      </c>
      <c r="AK176" s="104">
        <f t="shared" si="134"/>
        <v>2</v>
      </c>
      <c r="AL176" s="104" t="str">
        <f t="shared" si="135"/>
        <v>Baja</v>
      </c>
      <c r="AM176" s="104">
        <f t="shared" si="136"/>
        <v>1</v>
      </c>
      <c r="AN176" s="104">
        <f t="shared" si="137"/>
        <v>4</v>
      </c>
      <c r="AO176" s="107" t="str">
        <f t="shared" si="138"/>
        <v>MEDIA</v>
      </c>
    </row>
    <row r="177" spans="1:41" ht="50.1" customHeight="1" x14ac:dyDescent="0.25">
      <c r="A177" s="48" t="s">
        <v>868</v>
      </c>
      <c r="B177" s="48" t="s">
        <v>53</v>
      </c>
      <c r="C177" s="49" t="s">
        <v>61</v>
      </c>
      <c r="D177" s="99" t="s">
        <v>869</v>
      </c>
      <c r="E177" s="100" t="s">
        <v>870</v>
      </c>
      <c r="F177" s="99" t="s">
        <v>871</v>
      </c>
      <c r="G177" s="101" t="s">
        <v>107</v>
      </c>
      <c r="H177" s="101" t="s">
        <v>22</v>
      </c>
      <c r="I177" s="101"/>
      <c r="J177" s="101"/>
      <c r="K177" s="101" t="s">
        <v>283</v>
      </c>
      <c r="L177" s="101" t="s">
        <v>830</v>
      </c>
      <c r="M177" s="101" t="s">
        <v>108</v>
      </c>
      <c r="N177" s="102" t="s">
        <v>691</v>
      </c>
      <c r="O177" s="101" t="s">
        <v>39</v>
      </c>
      <c r="P177" s="102" t="s">
        <v>819</v>
      </c>
      <c r="Q177" s="101" t="s">
        <v>125</v>
      </c>
      <c r="R177" s="102" t="s">
        <v>83</v>
      </c>
      <c r="S177" s="103" t="s">
        <v>109</v>
      </c>
      <c r="T177" s="103" t="s">
        <v>124</v>
      </c>
      <c r="U177" s="103" t="s">
        <v>124</v>
      </c>
      <c r="V177" s="101" t="s">
        <v>25</v>
      </c>
      <c r="W177" s="102" t="s">
        <v>831</v>
      </c>
      <c r="X177" s="102" t="s">
        <v>872</v>
      </c>
      <c r="Y177" s="102" t="s">
        <v>873</v>
      </c>
      <c r="Z177" s="102" t="s">
        <v>141</v>
      </c>
      <c r="AA177" s="108">
        <v>44047</v>
      </c>
      <c r="AB177" s="102" t="s">
        <v>874</v>
      </c>
      <c r="AC177" s="104" t="str">
        <f t="shared" si="129"/>
        <v>Media</v>
      </c>
      <c r="AD177" s="104">
        <f t="shared" si="130"/>
        <v>2</v>
      </c>
      <c r="AE177" s="105" t="s">
        <v>126</v>
      </c>
      <c r="AF177" s="104">
        <f t="shared" si="131"/>
        <v>1</v>
      </c>
      <c r="AG177" s="105" t="s">
        <v>126</v>
      </c>
      <c r="AH177" s="106">
        <f t="shared" si="132"/>
        <v>1</v>
      </c>
      <c r="AI177" s="105" t="s">
        <v>126</v>
      </c>
      <c r="AJ177" s="104">
        <f t="shared" si="133"/>
        <v>1</v>
      </c>
      <c r="AK177" s="104">
        <f t="shared" si="134"/>
        <v>2</v>
      </c>
      <c r="AL177" s="104" t="str">
        <f t="shared" si="135"/>
        <v>Baja</v>
      </c>
      <c r="AM177" s="104">
        <f t="shared" si="136"/>
        <v>1</v>
      </c>
      <c r="AN177" s="104">
        <f t="shared" si="137"/>
        <v>4</v>
      </c>
      <c r="AO177" s="107" t="str">
        <f t="shared" si="138"/>
        <v>MEDIA</v>
      </c>
    </row>
    <row r="178" spans="1:41" ht="50.1" customHeight="1" x14ac:dyDescent="0.25">
      <c r="A178" s="48" t="s">
        <v>875</v>
      </c>
      <c r="B178" s="48" t="s">
        <v>53</v>
      </c>
      <c r="C178" s="49" t="s">
        <v>61</v>
      </c>
      <c r="D178" s="99" t="s">
        <v>649</v>
      </c>
      <c r="E178" s="100" t="s">
        <v>876</v>
      </c>
      <c r="F178" s="99" t="s">
        <v>877</v>
      </c>
      <c r="G178" s="101" t="s">
        <v>107</v>
      </c>
      <c r="H178" s="101" t="s">
        <v>22</v>
      </c>
      <c r="I178" s="101" t="s">
        <v>22</v>
      </c>
      <c r="J178" s="101"/>
      <c r="K178" s="101" t="s">
        <v>116</v>
      </c>
      <c r="L178" s="101" t="s">
        <v>242</v>
      </c>
      <c r="M178" s="101" t="s">
        <v>108</v>
      </c>
      <c r="N178" s="102" t="s">
        <v>691</v>
      </c>
      <c r="O178" s="101" t="s">
        <v>39</v>
      </c>
      <c r="P178" s="102" t="s">
        <v>684</v>
      </c>
      <c r="Q178" s="101" t="s">
        <v>125</v>
      </c>
      <c r="R178" s="102" t="s">
        <v>83</v>
      </c>
      <c r="S178" s="103" t="s">
        <v>109</v>
      </c>
      <c r="T178" s="103" t="s">
        <v>124</v>
      </c>
      <c r="U178" s="103" t="s">
        <v>124</v>
      </c>
      <c r="V178" s="101" t="s">
        <v>26</v>
      </c>
      <c r="W178" s="102" t="s">
        <v>125</v>
      </c>
      <c r="X178" s="102" t="s">
        <v>125</v>
      </c>
      <c r="Y178" s="102" t="s">
        <v>125</v>
      </c>
      <c r="Z178" s="102" t="s">
        <v>125</v>
      </c>
      <c r="AA178" s="102" t="s">
        <v>125</v>
      </c>
      <c r="AB178" s="102" t="s">
        <v>125</v>
      </c>
      <c r="AC178" s="104" t="str">
        <f t="shared" si="129"/>
        <v>Baja</v>
      </c>
      <c r="AD178" s="104">
        <f t="shared" si="130"/>
        <v>1</v>
      </c>
      <c r="AE178" s="105" t="s">
        <v>110</v>
      </c>
      <c r="AF178" s="104">
        <f t="shared" si="131"/>
        <v>2</v>
      </c>
      <c r="AG178" s="105" t="s">
        <v>126</v>
      </c>
      <c r="AH178" s="106">
        <f t="shared" si="132"/>
        <v>1</v>
      </c>
      <c r="AI178" s="105" t="s">
        <v>126</v>
      </c>
      <c r="AJ178" s="104">
        <f t="shared" si="133"/>
        <v>1</v>
      </c>
      <c r="AK178" s="104">
        <f t="shared" si="134"/>
        <v>2</v>
      </c>
      <c r="AL178" s="104" t="str">
        <f t="shared" si="135"/>
        <v>Baja</v>
      </c>
      <c r="AM178" s="104">
        <f t="shared" si="136"/>
        <v>1</v>
      </c>
      <c r="AN178" s="104">
        <f t="shared" si="137"/>
        <v>4</v>
      </c>
      <c r="AO178" s="107" t="str">
        <f t="shared" si="138"/>
        <v>MEDIA</v>
      </c>
    </row>
    <row r="179" spans="1:41" ht="50.1" customHeight="1" x14ac:dyDescent="0.25">
      <c r="A179" s="48" t="s">
        <v>878</v>
      </c>
      <c r="B179" s="48" t="s">
        <v>53</v>
      </c>
      <c r="C179" s="49" t="s">
        <v>61</v>
      </c>
      <c r="D179" s="99" t="s">
        <v>879</v>
      </c>
      <c r="E179" s="100" t="s">
        <v>880</v>
      </c>
      <c r="F179" s="99" t="s">
        <v>881</v>
      </c>
      <c r="G179" s="101" t="s">
        <v>107</v>
      </c>
      <c r="H179" s="101" t="s">
        <v>22</v>
      </c>
      <c r="I179" s="101"/>
      <c r="J179" s="101"/>
      <c r="K179" s="101" t="s">
        <v>283</v>
      </c>
      <c r="L179" s="101" t="s">
        <v>830</v>
      </c>
      <c r="M179" s="101" t="s">
        <v>108</v>
      </c>
      <c r="N179" s="102" t="s">
        <v>691</v>
      </c>
      <c r="O179" s="101" t="s">
        <v>39</v>
      </c>
      <c r="P179" s="102" t="s">
        <v>819</v>
      </c>
      <c r="Q179" s="101" t="s">
        <v>125</v>
      </c>
      <c r="R179" s="102" t="s">
        <v>83</v>
      </c>
      <c r="S179" s="103" t="s">
        <v>109</v>
      </c>
      <c r="T179" s="103" t="s">
        <v>124</v>
      </c>
      <c r="U179" s="103" t="s">
        <v>124</v>
      </c>
      <c r="V179" s="101" t="s">
        <v>26</v>
      </c>
      <c r="W179" s="102" t="s">
        <v>125</v>
      </c>
      <c r="X179" s="102" t="s">
        <v>125</v>
      </c>
      <c r="Y179" s="102" t="s">
        <v>125</v>
      </c>
      <c r="Z179" s="102" t="s">
        <v>125</v>
      </c>
      <c r="AA179" s="102" t="s">
        <v>125</v>
      </c>
      <c r="AB179" s="102" t="s">
        <v>125</v>
      </c>
      <c r="AC179" s="104" t="str">
        <f t="shared" si="129"/>
        <v>Baja</v>
      </c>
      <c r="AD179" s="104">
        <f t="shared" si="130"/>
        <v>1</v>
      </c>
      <c r="AE179" s="105" t="s">
        <v>126</v>
      </c>
      <c r="AF179" s="104">
        <f t="shared" si="131"/>
        <v>1</v>
      </c>
      <c r="AG179" s="105" t="s">
        <v>126</v>
      </c>
      <c r="AH179" s="106">
        <f t="shared" si="132"/>
        <v>1</v>
      </c>
      <c r="AI179" s="105" t="s">
        <v>126</v>
      </c>
      <c r="AJ179" s="104">
        <f t="shared" si="133"/>
        <v>1</v>
      </c>
      <c r="AK179" s="104">
        <f t="shared" si="134"/>
        <v>2</v>
      </c>
      <c r="AL179" s="104" t="str">
        <f t="shared" si="135"/>
        <v>Baja</v>
      </c>
      <c r="AM179" s="104">
        <f t="shared" si="136"/>
        <v>1</v>
      </c>
      <c r="AN179" s="104">
        <f t="shared" si="137"/>
        <v>3</v>
      </c>
      <c r="AO179" s="107" t="str">
        <f t="shared" si="138"/>
        <v>BAJA</v>
      </c>
    </row>
    <row r="180" spans="1:41" ht="50.1" customHeight="1" x14ac:dyDescent="0.25">
      <c r="A180" s="48" t="s">
        <v>882</v>
      </c>
      <c r="B180" s="48" t="s">
        <v>53</v>
      </c>
      <c r="C180" s="49" t="s">
        <v>61</v>
      </c>
      <c r="D180" s="99" t="s">
        <v>883</v>
      </c>
      <c r="E180" s="100" t="s">
        <v>884</v>
      </c>
      <c r="F180" s="99" t="s">
        <v>885</v>
      </c>
      <c r="G180" s="101" t="s">
        <v>107</v>
      </c>
      <c r="H180" s="101" t="s">
        <v>22</v>
      </c>
      <c r="I180" s="101"/>
      <c r="J180" s="101"/>
      <c r="K180" s="101" t="s">
        <v>283</v>
      </c>
      <c r="L180" s="101" t="s">
        <v>830</v>
      </c>
      <c r="M180" s="101" t="s">
        <v>108</v>
      </c>
      <c r="N180" s="102" t="s">
        <v>691</v>
      </c>
      <c r="O180" s="101" t="s">
        <v>39</v>
      </c>
      <c r="P180" s="102" t="s">
        <v>819</v>
      </c>
      <c r="Q180" s="101" t="s">
        <v>125</v>
      </c>
      <c r="R180" s="102" t="s">
        <v>83</v>
      </c>
      <c r="S180" s="103" t="s">
        <v>109</v>
      </c>
      <c r="T180" s="103" t="s">
        <v>124</v>
      </c>
      <c r="U180" s="103" t="s">
        <v>124</v>
      </c>
      <c r="V180" s="101" t="s">
        <v>26</v>
      </c>
      <c r="W180" s="102" t="s">
        <v>125</v>
      </c>
      <c r="X180" s="102" t="s">
        <v>125</v>
      </c>
      <c r="Y180" s="102" t="s">
        <v>125</v>
      </c>
      <c r="Z180" s="102" t="s">
        <v>125</v>
      </c>
      <c r="AA180" s="102" t="s">
        <v>125</v>
      </c>
      <c r="AB180" s="102" t="s">
        <v>125</v>
      </c>
      <c r="AC180" s="104" t="str">
        <f t="shared" si="129"/>
        <v>Baja</v>
      </c>
      <c r="AD180" s="104">
        <f t="shared" si="130"/>
        <v>1</v>
      </c>
      <c r="AE180" s="105" t="s">
        <v>126</v>
      </c>
      <c r="AF180" s="104">
        <f t="shared" si="131"/>
        <v>1</v>
      </c>
      <c r="AG180" s="105" t="s">
        <v>126</v>
      </c>
      <c r="AH180" s="106">
        <f t="shared" si="132"/>
        <v>1</v>
      </c>
      <c r="AI180" s="105" t="s">
        <v>126</v>
      </c>
      <c r="AJ180" s="104">
        <f t="shared" si="133"/>
        <v>1</v>
      </c>
      <c r="AK180" s="104">
        <f t="shared" si="134"/>
        <v>2</v>
      </c>
      <c r="AL180" s="104" t="str">
        <f t="shared" si="135"/>
        <v>Baja</v>
      </c>
      <c r="AM180" s="104">
        <f t="shared" si="136"/>
        <v>1</v>
      </c>
      <c r="AN180" s="104">
        <f t="shared" si="137"/>
        <v>3</v>
      </c>
      <c r="AO180" s="107" t="str">
        <f t="shared" si="138"/>
        <v>BAJA</v>
      </c>
    </row>
    <row r="181" spans="1:41" ht="50.1" customHeight="1" x14ac:dyDescent="0.25">
      <c r="A181" s="48" t="s">
        <v>886</v>
      </c>
      <c r="B181" s="48" t="s">
        <v>53</v>
      </c>
      <c r="C181" s="49" t="s">
        <v>61</v>
      </c>
      <c r="D181" s="99" t="s">
        <v>240</v>
      </c>
      <c r="E181" s="100" t="s">
        <v>887</v>
      </c>
      <c r="F181" s="99" t="s">
        <v>888</v>
      </c>
      <c r="G181" s="101" t="s">
        <v>107</v>
      </c>
      <c r="H181" s="101" t="s">
        <v>22</v>
      </c>
      <c r="I181" s="101" t="s">
        <v>22</v>
      </c>
      <c r="J181" s="101"/>
      <c r="K181" s="101" t="s">
        <v>116</v>
      </c>
      <c r="L181" s="101" t="s">
        <v>242</v>
      </c>
      <c r="M181" s="101" t="s">
        <v>108</v>
      </c>
      <c r="N181" s="102" t="s">
        <v>691</v>
      </c>
      <c r="O181" s="101" t="s">
        <v>39</v>
      </c>
      <c r="P181" s="102" t="s">
        <v>684</v>
      </c>
      <c r="Q181" s="101" t="s">
        <v>125</v>
      </c>
      <c r="R181" s="102" t="s">
        <v>83</v>
      </c>
      <c r="S181" s="103" t="s">
        <v>109</v>
      </c>
      <c r="T181" s="103" t="s">
        <v>124</v>
      </c>
      <c r="U181" s="103" t="s">
        <v>124</v>
      </c>
      <c r="V181" s="101" t="s">
        <v>26</v>
      </c>
      <c r="W181" s="102" t="s">
        <v>125</v>
      </c>
      <c r="X181" s="102" t="s">
        <v>125</v>
      </c>
      <c r="Y181" s="102" t="s">
        <v>125</v>
      </c>
      <c r="Z181" s="102" t="s">
        <v>125</v>
      </c>
      <c r="AA181" s="102" t="s">
        <v>125</v>
      </c>
      <c r="AB181" s="102" t="s">
        <v>125</v>
      </c>
      <c r="AC181" s="104" t="str">
        <f t="shared" si="129"/>
        <v>Baja</v>
      </c>
      <c r="AD181" s="104">
        <f t="shared" si="130"/>
        <v>1</v>
      </c>
      <c r="AE181" s="105" t="s">
        <v>110</v>
      </c>
      <c r="AF181" s="104">
        <f t="shared" si="131"/>
        <v>2</v>
      </c>
      <c r="AG181" s="105" t="s">
        <v>126</v>
      </c>
      <c r="AH181" s="106">
        <f t="shared" si="132"/>
        <v>1</v>
      </c>
      <c r="AI181" s="105" t="s">
        <v>126</v>
      </c>
      <c r="AJ181" s="104">
        <f t="shared" si="133"/>
        <v>1</v>
      </c>
      <c r="AK181" s="104">
        <f t="shared" si="134"/>
        <v>2</v>
      </c>
      <c r="AL181" s="104" t="str">
        <f t="shared" si="135"/>
        <v>Baja</v>
      </c>
      <c r="AM181" s="104">
        <f t="shared" si="136"/>
        <v>1</v>
      </c>
      <c r="AN181" s="104">
        <f t="shared" si="137"/>
        <v>4</v>
      </c>
      <c r="AO181" s="107" t="str">
        <f t="shared" si="138"/>
        <v>MEDIA</v>
      </c>
    </row>
    <row r="182" spans="1:41" ht="50.1" customHeight="1" x14ac:dyDescent="0.25">
      <c r="A182" s="48" t="s">
        <v>889</v>
      </c>
      <c r="B182" s="48" t="s">
        <v>53</v>
      </c>
      <c r="C182" s="49" t="s">
        <v>61</v>
      </c>
      <c r="D182" s="99" t="s">
        <v>890</v>
      </c>
      <c r="E182" s="100" t="s">
        <v>891</v>
      </c>
      <c r="F182" s="99" t="s">
        <v>892</v>
      </c>
      <c r="G182" s="101" t="s">
        <v>107</v>
      </c>
      <c r="H182" s="101" t="s">
        <v>22</v>
      </c>
      <c r="I182" s="101" t="s">
        <v>22</v>
      </c>
      <c r="J182" s="101"/>
      <c r="K182" s="101" t="s">
        <v>116</v>
      </c>
      <c r="L182" s="101" t="s">
        <v>242</v>
      </c>
      <c r="M182" s="101" t="s">
        <v>108</v>
      </c>
      <c r="N182" s="102" t="s">
        <v>691</v>
      </c>
      <c r="O182" s="101" t="s">
        <v>39</v>
      </c>
      <c r="P182" s="102" t="s">
        <v>684</v>
      </c>
      <c r="Q182" s="101" t="s">
        <v>125</v>
      </c>
      <c r="R182" s="102" t="s">
        <v>83</v>
      </c>
      <c r="S182" s="103" t="s">
        <v>109</v>
      </c>
      <c r="T182" s="103" t="s">
        <v>124</v>
      </c>
      <c r="U182" s="103" t="s">
        <v>124</v>
      </c>
      <c r="V182" s="101" t="s">
        <v>26</v>
      </c>
      <c r="W182" s="102" t="s">
        <v>125</v>
      </c>
      <c r="X182" s="102" t="s">
        <v>125</v>
      </c>
      <c r="Y182" s="102" t="s">
        <v>125</v>
      </c>
      <c r="Z182" s="102" t="s">
        <v>125</v>
      </c>
      <c r="AA182" s="102" t="s">
        <v>125</v>
      </c>
      <c r="AB182" s="102" t="s">
        <v>125</v>
      </c>
      <c r="AC182" s="104" t="str">
        <f t="shared" si="129"/>
        <v>Baja</v>
      </c>
      <c r="AD182" s="104">
        <f t="shared" si="130"/>
        <v>1</v>
      </c>
      <c r="AE182" s="105" t="s">
        <v>126</v>
      </c>
      <c r="AF182" s="104">
        <f t="shared" si="131"/>
        <v>1</v>
      </c>
      <c r="AG182" s="105" t="s">
        <v>110</v>
      </c>
      <c r="AH182" s="106">
        <f t="shared" si="132"/>
        <v>2</v>
      </c>
      <c r="AI182" s="105" t="s">
        <v>126</v>
      </c>
      <c r="AJ182" s="104">
        <f t="shared" si="133"/>
        <v>1</v>
      </c>
      <c r="AK182" s="104">
        <f t="shared" si="134"/>
        <v>3</v>
      </c>
      <c r="AL182" s="104" t="str">
        <f t="shared" si="135"/>
        <v>Baja</v>
      </c>
      <c r="AM182" s="104">
        <f t="shared" si="136"/>
        <v>1</v>
      </c>
      <c r="AN182" s="104">
        <f t="shared" si="137"/>
        <v>3</v>
      </c>
      <c r="AO182" s="107" t="str">
        <f t="shared" si="138"/>
        <v>BAJA</v>
      </c>
    </row>
    <row r="183" spans="1:41" ht="50.1" customHeight="1" x14ac:dyDescent="0.25">
      <c r="A183" s="109" t="s">
        <v>941</v>
      </c>
      <c r="B183" s="110"/>
      <c r="C183" s="110"/>
      <c r="D183" s="110"/>
      <c r="E183" s="110"/>
      <c r="F183" s="110"/>
      <c r="G183" s="110"/>
      <c r="H183" s="110"/>
      <c r="I183" s="110"/>
      <c r="J183" s="110"/>
      <c r="K183" s="110"/>
      <c r="L183" s="110"/>
      <c r="M183" s="110"/>
      <c r="N183" s="110"/>
      <c r="O183" s="110"/>
      <c r="P183" s="110"/>
      <c r="Q183" s="110"/>
      <c r="R183" s="110"/>
      <c r="S183" s="110"/>
      <c r="T183" s="110"/>
      <c r="U183" s="110"/>
      <c r="V183" s="110"/>
      <c r="W183" s="110"/>
      <c r="X183" s="110"/>
      <c r="Y183" s="110"/>
      <c r="Z183" s="110"/>
      <c r="AA183" s="110"/>
      <c r="AB183" s="111"/>
      <c r="AC183" s="104"/>
      <c r="AD183" s="104"/>
      <c r="AE183" s="105"/>
      <c r="AF183" s="104"/>
      <c r="AG183" s="105"/>
      <c r="AH183" s="106"/>
      <c r="AI183" s="105"/>
      <c r="AJ183" s="104"/>
      <c r="AK183" s="104"/>
      <c r="AL183" s="104"/>
      <c r="AM183" s="104"/>
      <c r="AN183" s="104"/>
      <c r="AO183" s="107"/>
    </row>
    <row r="184" spans="1:41" ht="50.1" customHeight="1" x14ac:dyDescent="0.25">
      <c r="A184" s="48" t="s">
        <v>394</v>
      </c>
      <c r="B184" s="48" t="s">
        <v>52</v>
      </c>
      <c r="C184" s="49" t="s">
        <v>57</v>
      </c>
      <c r="D184" s="99" t="s">
        <v>477</v>
      </c>
      <c r="E184" s="100" t="s">
        <v>894</v>
      </c>
      <c r="F184" s="99" t="s">
        <v>895</v>
      </c>
      <c r="G184" s="101" t="s">
        <v>107</v>
      </c>
      <c r="H184" s="101" t="s">
        <v>22</v>
      </c>
      <c r="I184" s="101"/>
      <c r="J184" s="101" t="s">
        <v>22</v>
      </c>
      <c r="K184" s="101" t="s">
        <v>116</v>
      </c>
      <c r="L184" s="101" t="s">
        <v>515</v>
      </c>
      <c r="M184" s="101" t="s">
        <v>108</v>
      </c>
      <c r="N184" s="102" t="s">
        <v>896</v>
      </c>
      <c r="O184" s="101" t="s">
        <v>39</v>
      </c>
      <c r="P184" s="102" t="s">
        <v>897</v>
      </c>
      <c r="Q184" s="101" t="s">
        <v>173</v>
      </c>
      <c r="R184" s="102" t="s">
        <v>84</v>
      </c>
      <c r="S184" s="103" t="s">
        <v>109</v>
      </c>
      <c r="T184" s="103" t="s">
        <v>124</v>
      </c>
      <c r="U184" s="103" t="s">
        <v>124</v>
      </c>
      <c r="V184" s="101" t="s">
        <v>25</v>
      </c>
      <c r="W184" s="102" t="s">
        <v>898</v>
      </c>
      <c r="X184" s="102" t="s">
        <v>201</v>
      </c>
      <c r="Y184" s="102" t="s">
        <v>899</v>
      </c>
      <c r="Z184" s="102" t="s">
        <v>141</v>
      </c>
      <c r="AA184" s="108">
        <v>44028</v>
      </c>
      <c r="AB184" s="102" t="s">
        <v>900</v>
      </c>
      <c r="AC184" s="104" t="str">
        <f>IF(V184="Información Pública Reservada","Alta",IF(V184="Información Pública Clasificada","Media",IF(V184="Información Pública","Baja")))</f>
        <v>Media</v>
      </c>
      <c r="AD184" s="104">
        <f>IF(AC184="Baja",1,IF(AC184="Media",2,IF(AC184="Alta",3,"")))</f>
        <v>2</v>
      </c>
      <c r="AE184" s="105" t="s">
        <v>148</v>
      </c>
      <c r="AF184" s="104">
        <f>IF(AE184="Baja",1,IF(AE184="Media",2,IF(AE184="Alta",3,"")))</f>
        <v>3</v>
      </c>
      <c r="AG184" s="105" t="s">
        <v>126</v>
      </c>
      <c r="AH184" s="106">
        <f>IF(AG184="Baja",1,IF(AG184="Media",2,IF(AG184="Alta",3,IF(AG184="No Clasificada",0,""))))</f>
        <v>1</v>
      </c>
      <c r="AI184" s="105" t="s">
        <v>110</v>
      </c>
      <c r="AJ184" s="104">
        <f>IF(AI184="Baja",1,IF(AI184="Media",2,IF(AI184="Alta",3,IF(AI184="No Clasificada",0,""))))</f>
        <v>2</v>
      </c>
      <c r="AK184" s="104">
        <f>IFERROR(SUM(AH184+AJ184)," ")</f>
        <v>3</v>
      </c>
      <c r="AL184" s="104" t="str">
        <f>IF(AK184=3,"Baja",IF(AK184=2,"Baja",IF(AK184=1,"Baja",IF(AK184=4,"Media",IF(AK184&gt;=5,"Alta")))))</f>
        <v>Baja</v>
      </c>
      <c r="AM184" s="104">
        <f>IF(AL184="Baja",1,IF(AL184="Media",2,IF(AL184="Alta",3,"0")))</f>
        <v>1</v>
      </c>
      <c r="AN184" s="104">
        <f>IFERROR(SUM(+AD184+AF184+AM184),"")</f>
        <v>6</v>
      </c>
      <c r="AO184" s="107" t="str">
        <f>IF(AND(AC184="ALTA"),"ALTA",IF(AND(AE184="ALTA",AL184="ALTA"),"ALTA",IF(AND(AC184="MEDIA",AE184="ALTA",AL184="MEDIA"),"MEDIA",IF(AND(AC184="MEDIA",AE184="MEDIA",AL184="ALTA"),"MEDIA",IF(AND(AC184="MEDIA",AE184="MEDIA",AL184="BAJA"),"MEDIA",IF(AND(AC184="MEDIA",AE184="MEDIA",AL184="MEDIA"),"MEDIA",IF(AND(AC184="MEDIA",AE184="BAJA",AL184="MEDIA"),"MEDIA",IF(AND(AC184="BAJA",AE184="MEDIA",AL184="MEDIA"),"MEDIA",IF(AND(AC184="BAJA",AE184="BAJA",AL184="MEDIA"),"MEDIA",IF(AND(AC184="BAJA",AE184="MEDIA",AL184="BAJA"),"MEDIA",IF(AND(AC184="MEDIA",AE184="BAJA",AL184="BAJA"),"MEDIA",IF(AND(AC184="BAJA",AE184="ALTA",AL184="BAJA"),"MEDIA",IF(AND(AC184="BAJA",AE184="BAJA",AL184="ALTA"),"MEDIA",IF(AND(AC184="MEDIA",AE184="ALTA",AL184="BAJA"),"MEDIA",IF(AND(AC184="MEDIA",AE184="BAJA",AL184="ALTA"),"MEDIA",IF(AND(AC184="BAJA",AE184="ALTA",AL184="MEDIA"),"MEDIA",IF(AND(AC184="BAJA",AE184="MEDIA",AL184="ALTA"),"MEDIA",IF(AND(AC184="BAJA",AE184="BAJA",AL184="BAJA"),"BAJA","Por Clasificar"))))))))))))))))))</f>
        <v>MEDIA</v>
      </c>
    </row>
    <row r="185" spans="1:41" ht="50.1" customHeight="1" x14ac:dyDescent="0.25">
      <c r="A185" s="48" t="s">
        <v>405</v>
      </c>
      <c r="B185" s="48" t="s">
        <v>52</v>
      </c>
      <c r="C185" s="49" t="s">
        <v>57</v>
      </c>
      <c r="D185" s="99" t="s">
        <v>477</v>
      </c>
      <c r="E185" s="100" t="s">
        <v>901</v>
      </c>
      <c r="F185" s="99" t="s">
        <v>902</v>
      </c>
      <c r="G185" s="101" t="s">
        <v>107</v>
      </c>
      <c r="H185" s="101" t="s">
        <v>22</v>
      </c>
      <c r="I185" s="101"/>
      <c r="J185" s="101" t="s">
        <v>22</v>
      </c>
      <c r="K185" s="101" t="s">
        <v>116</v>
      </c>
      <c r="L185" s="101" t="s">
        <v>515</v>
      </c>
      <c r="M185" s="101" t="s">
        <v>108</v>
      </c>
      <c r="N185" s="102" t="s">
        <v>896</v>
      </c>
      <c r="O185" s="101" t="s">
        <v>39</v>
      </c>
      <c r="P185" s="102" t="s">
        <v>897</v>
      </c>
      <c r="Q185" s="101" t="s">
        <v>173</v>
      </c>
      <c r="R185" s="102" t="s">
        <v>84</v>
      </c>
      <c r="S185" s="103" t="s">
        <v>109</v>
      </c>
      <c r="T185" s="103" t="s">
        <v>124</v>
      </c>
      <c r="U185" s="103" t="s">
        <v>124</v>
      </c>
      <c r="V185" s="101" t="s">
        <v>25</v>
      </c>
      <c r="W185" s="102" t="s">
        <v>898</v>
      </c>
      <c r="X185" s="102" t="s">
        <v>201</v>
      </c>
      <c r="Y185" s="102" t="s">
        <v>903</v>
      </c>
      <c r="Z185" s="102" t="s">
        <v>141</v>
      </c>
      <c r="AA185" s="108">
        <v>44034</v>
      </c>
      <c r="AB185" s="102" t="s">
        <v>900</v>
      </c>
      <c r="AC185" s="104" t="str">
        <f t="shared" ref="AC185:AC192" si="139">IF(V185="Información Pública Reservada","Alta",IF(V185="Información Pública Clasificada","Media",IF(V185="Información Pública","Baja")))</f>
        <v>Media</v>
      </c>
      <c r="AD185" s="104">
        <f t="shared" ref="AD185:AD192" si="140">IF(AC185="Baja",1,IF(AC185="Media",2,IF(AC185="Alta",3,"")))</f>
        <v>2</v>
      </c>
      <c r="AE185" s="105" t="s">
        <v>148</v>
      </c>
      <c r="AF185" s="104">
        <f t="shared" ref="AF185:AF192" si="141">IF(AE185="Baja",1,IF(AE185="Media",2,IF(AE185="Alta",3,"")))</f>
        <v>3</v>
      </c>
      <c r="AG185" s="105" t="s">
        <v>126</v>
      </c>
      <c r="AH185" s="106">
        <f t="shared" ref="AH185:AH192" si="142">IF(AG185="Baja",1,IF(AG185="Media",2,IF(AG185="Alta",3,IF(AG185="No Clasificada",0,""))))</f>
        <v>1</v>
      </c>
      <c r="AI185" s="105" t="s">
        <v>110</v>
      </c>
      <c r="AJ185" s="104">
        <f t="shared" ref="AJ185:AJ192" si="143">IF(AI185="Baja",1,IF(AI185="Media",2,IF(AI185="Alta",3,IF(AI185="No Clasificada",0,""))))</f>
        <v>2</v>
      </c>
      <c r="AK185" s="104">
        <f t="shared" ref="AK185:AK192" si="144">IFERROR(SUM(AH185+AJ185)," ")</f>
        <v>3</v>
      </c>
      <c r="AL185" s="104" t="str">
        <f t="shared" ref="AL185:AL192" si="145">IF(AK185=3,"Baja",IF(AK185=2,"Baja",IF(AK185=1,"Baja",IF(AK185=4,"Media",IF(AK185&gt;=5,"Alta")))))</f>
        <v>Baja</v>
      </c>
      <c r="AM185" s="104">
        <f t="shared" ref="AM185:AM192" si="146">IF(AL185="Baja",1,IF(AL185="Media",2,IF(AL185="Alta",3,"0")))</f>
        <v>1</v>
      </c>
      <c r="AN185" s="104">
        <f t="shared" ref="AN185:AN192" si="147">IFERROR(SUM(+AD185+AF185+AM185),"")</f>
        <v>6</v>
      </c>
      <c r="AO185" s="107" t="str">
        <f t="shared" ref="AO185:AO192" si="148">IF(AND(AC185="ALTA"),"ALTA",IF(AND(AE185="ALTA",AL185="ALTA"),"ALTA",IF(AND(AC185="MEDIA",AE185="ALTA",AL185="MEDIA"),"MEDIA",IF(AND(AC185="MEDIA",AE185="MEDIA",AL185="ALTA"),"MEDIA",IF(AND(AC185="MEDIA",AE185="MEDIA",AL185="BAJA"),"MEDIA",IF(AND(AC185="MEDIA",AE185="MEDIA",AL185="MEDIA"),"MEDIA",IF(AND(AC185="MEDIA",AE185="BAJA",AL185="MEDIA"),"MEDIA",IF(AND(AC185="BAJA",AE185="MEDIA",AL185="MEDIA"),"MEDIA",IF(AND(AC185="BAJA",AE185="BAJA",AL185="MEDIA"),"MEDIA",IF(AND(AC185="BAJA",AE185="MEDIA",AL185="BAJA"),"MEDIA",IF(AND(AC185="MEDIA",AE185="BAJA",AL185="BAJA"),"MEDIA",IF(AND(AC185="BAJA",AE185="ALTA",AL185="BAJA"),"MEDIA",IF(AND(AC185="BAJA",AE185="BAJA",AL185="ALTA"),"MEDIA",IF(AND(AC185="MEDIA",AE185="ALTA",AL185="BAJA"),"MEDIA",IF(AND(AC185="MEDIA",AE185="BAJA",AL185="ALTA"),"MEDIA",IF(AND(AC185="BAJA",AE185="ALTA",AL185="MEDIA"),"MEDIA",IF(AND(AC185="BAJA",AE185="MEDIA",AL185="ALTA"),"MEDIA",IF(AND(AC185="BAJA",AE185="BAJA",AL185="BAJA"),"BAJA","Por Clasificar"))))))))))))))))))</f>
        <v>MEDIA</v>
      </c>
    </row>
    <row r="186" spans="1:41" ht="50.1" customHeight="1" x14ac:dyDescent="0.25">
      <c r="A186" s="48" t="s">
        <v>414</v>
      </c>
      <c r="B186" s="48" t="s">
        <v>52</v>
      </c>
      <c r="C186" s="49" t="s">
        <v>57</v>
      </c>
      <c r="D186" s="99" t="s">
        <v>232</v>
      </c>
      <c r="E186" s="100" t="s">
        <v>233</v>
      </c>
      <c r="F186" s="99" t="s">
        <v>904</v>
      </c>
      <c r="G186" s="101" t="s">
        <v>107</v>
      </c>
      <c r="H186" s="101" t="s">
        <v>22</v>
      </c>
      <c r="I186" s="101"/>
      <c r="J186" s="101" t="s">
        <v>22</v>
      </c>
      <c r="K186" s="101" t="s">
        <v>116</v>
      </c>
      <c r="L186" s="101" t="s">
        <v>515</v>
      </c>
      <c r="M186" s="101" t="s">
        <v>108</v>
      </c>
      <c r="N186" s="102" t="s">
        <v>905</v>
      </c>
      <c r="O186" s="101" t="s">
        <v>39</v>
      </c>
      <c r="P186" s="102" t="s">
        <v>906</v>
      </c>
      <c r="Q186" s="101" t="s">
        <v>173</v>
      </c>
      <c r="R186" s="102" t="s">
        <v>84</v>
      </c>
      <c r="S186" s="103" t="s">
        <v>124</v>
      </c>
      <c r="T186" s="103" t="s">
        <v>124</v>
      </c>
      <c r="U186" s="103" t="s">
        <v>124</v>
      </c>
      <c r="V186" s="101" t="s">
        <v>25</v>
      </c>
      <c r="W186" s="102" t="s">
        <v>898</v>
      </c>
      <c r="X186" s="102" t="s">
        <v>201</v>
      </c>
      <c r="Y186" s="102" t="s">
        <v>907</v>
      </c>
      <c r="Z186" s="102" t="s">
        <v>141</v>
      </c>
      <c r="AA186" s="108">
        <v>44034</v>
      </c>
      <c r="AB186" s="102" t="s">
        <v>900</v>
      </c>
      <c r="AC186" s="104" t="str">
        <f t="shared" si="139"/>
        <v>Media</v>
      </c>
      <c r="AD186" s="104">
        <f t="shared" si="140"/>
        <v>2</v>
      </c>
      <c r="AE186" s="105" t="s">
        <v>148</v>
      </c>
      <c r="AF186" s="104">
        <f t="shared" si="141"/>
        <v>3</v>
      </c>
      <c r="AG186" s="105" t="s">
        <v>126</v>
      </c>
      <c r="AH186" s="106">
        <f t="shared" si="142"/>
        <v>1</v>
      </c>
      <c r="AI186" s="105" t="s">
        <v>126</v>
      </c>
      <c r="AJ186" s="104">
        <f t="shared" si="143"/>
        <v>1</v>
      </c>
      <c r="AK186" s="104">
        <f t="shared" si="144"/>
        <v>2</v>
      </c>
      <c r="AL186" s="104" t="str">
        <f t="shared" si="145"/>
        <v>Baja</v>
      </c>
      <c r="AM186" s="104">
        <f t="shared" si="146"/>
        <v>1</v>
      </c>
      <c r="AN186" s="104">
        <f t="shared" si="147"/>
        <v>6</v>
      </c>
      <c r="AO186" s="107" t="str">
        <f t="shared" si="148"/>
        <v>MEDIA</v>
      </c>
    </row>
    <row r="187" spans="1:41" ht="50.1" customHeight="1" x14ac:dyDescent="0.25">
      <c r="A187" s="48" t="s">
        <v>421</v>
      </c>
      <c r="B187" s="48" t="s">
        <v>52</v>
      </c>
      <c r="C187" s="49" t="s">
        <v>57</v>
      </c>
      <c r="D187" s="99" t="s">
        <v>636</v>
      </c>
      <c r="E187" s="100" t="s">
        <v>908</v>
      </c>
      <c r="F187" s="99" t="s">
        <v>909</v>
      </c>
      <c r="G187" s="101" t="s">
        <v>107</v>
      </c>
      <c r="H187" s="101"/>
      <c r="I187" s="101"/>
      <c r="J187" s="101" t="s">
        <v>22</v>
      </c>
      <c r="K187" s="101" t="s">
        <v>170</v>
      </c>
      <c r="L187" s="101" t="s">
        <v>910</v>
      </c>
      <c r="M187" s="101" t="s">
        <v>108</v>
      </c>
      <c r="N187" s="102" t="s">
        <v>905</v>
      </c>
      <c r="O187" s="101" t="s">
        <v>39</v>
      </c>
      <c r="P187" s="102" t="s">
        <v>911</v>
      </c>
      <c r="Q187" s="101" t="s">
        <v>173</v>
      </c>
      <c r="R187" s="102" t="s">
        <v>84</v>
      </c>
      <c r="S187" s="103" t="s">
        <v>124</v>
      </c>
      <c r="T187" s="103" t="s">
        <v>124</v>
      </c>
      <c r="U187" s="103" t="s">
        <v>124</v>
      </c>
      <c r="V187" s="101" t="s">
        <v>26</v>
      </c>
      <c r="W187" s="102" t="s">
        <v>125</v>
      </c>
      <c r="X187" s="102" t="s">
        <v>125</v>
      </c>
      <c r="Y187" s="102" t="s">
        <v>125</v>
      </c>
      <c r="Z187" s="102" t="s">
        <v>125</v>
      </c>
      <c r="AA187" s="102" t="s">
        <v>125</v>
      </c>
      <c r="AB187" s="102" t="s">
        <v>125</v>
      </c>
      <c r="AC187" s="104" t="str">
        <f t="shared" si="139"/>
        <v>Baja</v>
      </c>
      <c r="AD187" s="104">
        <f t="shared" si="140"/>
        <v>1</v>
      </c>
      <c r="AE187" s="105" t="s">
        <v>110</v>
      </c>
      <c r="AF187" s="104">
        <f t="shared" si="141"/>
        <v>2</v>
      </c>
      <c r="AG187" s="105" t="s">
        <v>126</v>
      </c>
      <c r="AH187" s="106">
        <f t="shared" si="142"/>
        <v>1</v>
      </c>
      <c r="AI187" s="105" t="s">
        <v>126</v>
      </c>
      <c r="AJ187" s="104">
        <f t="shared" si="143"/>
        <v>1</v>
      </c>
      <c r="AK187" s="104">
        <f t="shared" si="144"/>
        <v>2</v>
      </c>
      <c r="AL187" s="104" t="str">
        <f t="shared" si="145"/>
        <v>Baja</v>
      </c>
      <c r="AM187" s="104">
        <f t="shared" si="146"/>
        <v>1</v>
      </c>
      <c r="AN187" s="104">
        <f t="shared" si="147"/>
        <v>4</v>
      </c>
      <c r="AO187" s="107" t="str">
        <f t="shared" si="148"/>
        <v>MEDIA</v>
      </c>
    </row>
    <row r="188" spans="1:41" ht="50.1" customHeight="1" x14ac:dyDescent="0.25">
      <c r="A188" s="48" t="s">
        <v>428</v>
      </c>
      <c r="B188" s="48" t="s">
        <v>52</v>
      </c>
      <c r="C188" s="49" t="s">
        <v>57</v>
      </c>
      <c r="D188" s="99" t="s">
        <v>912</v>
      </c>
      <c r="E188" s="100" t="s">
        <v>913</v>
      </c>
      <c r="F188" s="99" t="s">
        <v>914</v>
      </c>
      <c r="G188" s="101" t="s">
        <v>107</v>
      </c>
      <c r="H188" s="101" t="s">
        <v>22</v>
      </c>
      <c r="I188" s="101" t="s">
        <v>22</v>
      </c>
      <c r="J188" s="101" t="s">
        <v>22</v>
      </c>
      <c r="K188" s="101" t="s">
        <v>116</v>
      </c>
      <c r="L188" s="101" t="s">
        <v>515</v>
      </c>
      <c r="M188" s="101" t="s">
        <v>108</v>
      </c>
      <c r="N188" s="102" t="s">
        <v>905</v>
      </c>
      <c r="O188" s="101" t="s">
        <v>915</v>
      </c>
      <c r="P188" s="102" t="s">
        <v>916</v>
      </c>
      <c r="Q188" s="101" t="s">
        <v>917</v>
      </c>
      <c r="R188" s="102" t="s">
        <v>83</v>
      </c>
      <c r="S188" s="103" t="s">
        <v>109</v>
      </c>
      <c r="T188" s="103" t="s">
        <v>124</v>
      </c>
      <c r="U188" s="103" t="s">
        <v>124</v>
      </c>
      <c r="V188" s="101" t="s">
        <v>25</v>
      </c>
      <c r="W188" s="102" t="s">
        <v>898</v>
      </c>
      <c r="X188" s="102" t="s">
        <v>201</v>
      </c>
      <c r="Y188" s="102" t="s">
        <v>918</v>
      </c>
      <c r="Z188" s="102" t="s">
        <v>141</v>
      </c>
      <c r="AA188" s="108">
        <v>44034</v>
      </c>
      <c r="AB188" s="102" t="s">
        <v>900</v>
      </c>
      <c r="AC188" s="104" t="str">
        <f t="shared" si="139"/>
        <v>Media</v>
      </c>
      <c r="AD188" s="104">
        <f t="shared" si="140"/>
        <v>2</v>
      </c>
      <c r="AE188" s="105" t="s">
        <v>148</v>
      </c>
      <c r="AF188" s="104">
        <f t="shared" si="141"/>
        <v>3</v>
      </c>
      <c r="AG188" s="105" t="s">
        <v>126</v>
      </c>
      <c r="AH188" s="106">
        <f t="shared" si="142"/>
        <v>1</v>
      </c>
      <c r="AI188" s="105" t="s">
        <v>110</v>
      </c>
      <c r="AJ188" s="104">
        <f t="shared" si="143"/>
        <v>2</v>
      </c>
      <c r="AK188" s="104">
        <f t="shared" si="144"/>
        <v>3</v>
      </c>
      <c r="AL188" s="104" t="str">
        <f t="shared" si="145"/>
        <v>Baja</v>
      </c>
      <c r="AM188" s="104">
        <f t="shared" si="146"/>
        <v>1</v>
      </c>
      <c r="AN188" s="104">
        <f t="shared" si="147"/>
        <v>6</v>
      </c>
      <c r="AO188" s="107" t="str">
        <f t="shared" si="148"/>
        <v>MEDIA</v>
      </c>
    </row>
    <row r="189" spans="1:41" ht="50.1" customHeight="1" x14ac:dyDescent="0.25">
      <c r="A189" s="48" t="s">
        <v>506</v>
      </c>
      <c r="B189" s="48" t="s">
        <v>52</v>
      </c>
      <c r="C189" s="49" t="s">
        <v>59</v>
      </c>
      <c r="D189" s="99" t="s">
        <v>919</v>
      </c>
      <c r="E189" s="100" t="s">
        <v>920</v>
      </c>
      <c r="F189" s="99" t="s">
        <v>921</v>
      </c>
      <c r="G189" s="101" t="s">
        <v>107</v>
      </c>
      <c r="H189" s="101" t="s">
        <v>22</v>
      </c>
      <c r="I189" s="101"/>
      <c r="J189" s="101" t="s">
        <v>22</v>
      </c>
      <c r="K189" s="101" t="s">
        <v>116</v>
      </c>
      <c r="L189" s="101" t="s">
        <v>515</v>
      </c>
      <c r="M189" s="101" t="s">
        <v>108</v>
      </c>
      <c r="N189" s="102" t="s">
        <v>922</v>
      </c>
      <c r="O189" s="101" t="s">
        <v>39</v>
      </c>
      <c r="P189" s="102" t="s">
        <v>923</v>
      </c>
      <c r="Q189" s="101" t="s">
        <v>125</v>
      </c>
      <c r="R189" s="102" t="s">
        <v>84</v>
      </c>
      <c r="S189" s="103" t="s">
        <v>109</v>
      </c>
      <c r="T189" s="103" t="s">
        <v>124</v>
      </c>
      <c r="U189" s="103" t="s">
        <v>124</v>
      </c>
      <c r="V189" s="101" t="s">
        <v>25</v>
      </c>
      <c r="W189" s="102" t="s">
        <v>898</v>
      </c>
      <c r="X189" s="102" t="s">
        <v>201</v>
      </c>
      <c r="Y189" s="102" t="s">
        <v>924</v>
      </c>
      <c r="Z189" s="102" t="s">
        <v>139</v>
      </c>
      <c r="AA189" s="108">
        <v>44028</v>
      </c>
      <c r="AB189" s="102" t="s">
        <v>900</v>
      </c>
      <c r="AC189" s="104" t="str">
        <f>IF(V189="Información Pública Reservada","Alta",IF(V189="Información Pública Clasificada","Media",IF(V189="Información Pública","Baja")))</f>
        <v>Media</v>
      </c>
      <c r="AD189" s="104">
        <f t="shared" si="140"/>
        <v>2</v>
      </c>
      <c r="AE189" s="105" t="s">
        <v>148</v>
      </c>
      <c r="AF189" s="104">
        <f t="shared" si="141"/>
        <v>3</v>
      </c>
      <c r="AG189" s="105" t="s">
        <v>126</v>
      </c>
      <c r="AH189" s="106">
        <f t="shared" si="142"/>
        <v>1</v>
      </c>
      <c r="AI189" s="105" t="s">
        <v>110</v>
      </c>
      <c r="AJ189" s="104">
        <f t="shared" si="143"/>
        <v>2</v>
      </c>
      <c r="AK189" s="104">
        <f t="shared" si="144"/>
        <v>3</v>
      </c>
      <c r="AL189" s="104" t="str">
        <f t="shared" si="145"/>
        <v>Baja</v>
      </c>
      <c r="AM189" s="104">
        <f t="shared" si="146"/>
        <v>1</v>
      </c>
      <c r="AN189" s="104">
        <f t="shared" si="147"/>
        <v>6</v>
      </c>
      <c r="AO189" s="107" t="str">
        <f t="shared" si="148"/>
        <v>MEDIA</v>
      </c>
    </row>
    <row r="190" spans="1:41" ht="50.1" customHeight="1" x14ac:dyDescent="0.25">
      <c r="A190" s="48" t="s">
        <v>925</v>
      </c>
      <c r="B190" s="48" t="s">
        <v>52</v>
      </c>
      <c r="C190" s="49" t="s">
        <v>59</v>
      </c>
      <c r="D190" s="99" t="s">
        <v>919</v>
      </c>
      <c r="E190" s="100" t="s">
        <v>926</v>
      </c>
      <c r="F190" s="99" t="s">
        <v>927</v>
      </c>
      <c r="G190" s="101" t="s">
        <v>107</v>
      </c>
      <c r="H190" s="101" t="s">
        <v>22</v>
      </c>
      <c r="I190" s="101" t="s">
        <v>22</v>
      </c>
      <c r="J190" s="101" t="s">
        <v>22</v>
      </c>
      <c r="K190" s="101" t="s">
        <v>116</v>
      </c>
      <c r="L190" s="101" t="s">
        <v>515</v>
      </c>
      <c r="M190" s="101" t="s">
        <v>108</v>
      </c>
      <c r="N190" s="102" t="s">
        <v>928</v>
      </c>
      <c r="O190" s="101" t="s">
        <v>118</v>
      </c>
      <c r="P190" s="102" t="s">
        <v>929</v>
      </c>
      <c r="Q190" s="101" t="s">
        <v>930</v>
      </c>
      <c r="R190" s="102" t="s">
        <v>84</v>
      </c>
      <c r="S190" s="103" t="s">
        <v>109</v>
      </c>
      <c r="T190" s="103" t="s">
        <v>124</v>
      </c>
      <c r="U190" s="103" t="s">
        <v>124</v>
      </c>
      <c r="V190" s="101" t="s">
        <v>25</v>
      </c>
      <c r="W190" s="102" t="s">
        <v>898</v>
      </c>
      <c r="X190" s="102" t="s">
        <v>201</v>
      </c>
      <c r="Y190" s="102" t="s">
        <v>931</v>
      </c>
      <c r="Z190" s="102" t="s">
        <v>141</v>
      </c>
      <c r="AA190" s="108">
        <v>44034</v>
      </c>
      <c r="AB190" s="102" t="s">
        <v>900</v>
      </c>
      <c r="AC190" s="104" t="str">
        <f>IF(V190="Información Pública Reservada","Alta",IF(V190="Información Pública Clasificada","Media",IF(V190="Información Pública","Baja")))</f>
        <v>Media</v>
      </c>
      <c r="AD190" s="104">
        <f t="shared" si="140"/>
        <v>2</v>
      </c>
      <c r="AE190" s="105" t="s">
        <v>148</v>
      </c>
      <c r="AF190" s="104">
        <f t="shared" si="141"/>
        <v>3</v>
      </c>
      <c r="AG190" s="105" t="s">
        <v>110</v>
      </c>
      <c r="AH190" s="106">
        <f t="shared" si="142"/>
        <v>2</v>
      </c>
      <c r="AI190" s="105" t="s">
        <v>110</v>
      </c>
      <c r="AJ190" s="104">
        <f t="shared" si="143"/>
        <v>2</v>
      </c>
      <c r="AK190" s="104">
        <f t="shared" si="144"/>
        <v>4</v>
      </c>
      <c r="AL190" s="104" t="str">
        <f t="shared" si="145"/>
        <v>Media</v>
      </c>
      <c r="AM190" s="104">
        <f t="shared" si="146"/>
        <v>2</v>
      </c>
      <c r="AN190" s="104">
        <f t="shared" si="147"/>
        <v>7</v>
      </c>
      <c r="AO190" s="107" t="str">
        <f t="shared" si="148"/>
        <v>MEDIA</v>
      </c>
    </row>
    <row r="191" spans="1:41" ht="50.1" customHeight="1" x14ac:dyDescent="0.25">
      <c r="A191" s="48" t="s">
        <v>932</v>
      </c>
      <c r="B191" s="48" t="s">
        <v>52</v>
      </c>
      <c r="C191" s="49" t="s">
        <v>59</v>
      </c>
      <c r="D191" s="99" t="s">
        <v>919</v>
      </c>
      <c r="E191" s="100" t="s">
        <v>933</v>
      </c>
      <c r="F191" s="99" t="s">
        <v>934</v>
      </c>
      <c r="G191" s="101" t="s">
        <v>107</v>
      </c>
      <c r="H191" s="101" t="s">
        <v>22</v>
      </c>
      <c r="I191" s="101" t="s">
        <v>22</v>
      </c>
      <c r="J191" s="101" t="s">
        <v>22</v>
      </c>
      <c r="K191" s="101" t="s">
        <v>116</v>
      </c>
      <c r="L191" s="101" t="s">
        <v>515</v>
      </c>
      <c r="M191" s="101" t="s">
        <v>108</v>
      </c>
      <c r="N191" s="102" t="s">
        <v>905</v>
      </c>
      <c r="O191" s="101" t="s">
        <v>39</v>
      </c>
      <c r="P191" s="102" t="s">
        <v>935</v>
      </c>
      <c r="Q191" s="101" t="s">
        <v>125</v>
      </c>
      <c r="R191" s="102" t="s">
        <v>84</v>
      </c>
      <c r="S191" s="103" t="s">
        <v>109</v>
      </c>
      <c r="T191" s="103" t="s">
        <v>124</v>
      </c>
      <c r="U191" s="103" t="s">
        <v>124</v>
      </c>
      <c r="V191" s="101" t="s">
        <v>25</v>
      </c>
      <c r="W191" s="102" t="s">
        <v>898</v>
      </c>
      <c r="X191" s="102" t="s">
        <v>201</v>
      </c>
      <c r="Y191" s="102" t="s">
        <v>936</v>
      </c>
      <c r="Z191" s="102" t="s">
        <v>141</v>
      </c>
      <c r="AA191" s="108">
        <v>44034</v>
      </c>
      <c r="AB191" s="102" t="s">
        <v>900</v>
      </c>
      <c r="AC191" s="104" t="str">
        <f>IF(V191="Información Pública Reservada","Alta",IF(V191="Información Pública Clasificada","Media",IF(V191="Información Pública","Baja")))</f>
        <v>Media</v>
      </c>
      <c r="AD191" s="104">
        <f t="shared" si="140"/>
        <v>2</v>
      </c>
      <c r="AE191" s="105" t="s">
        <v>110</v>
      </c>
      <c r="AF191" s="104">
        <f t="shared" si="141"/>
        <v>2</v>
      </c>
      <c r="AG191" s="105" t="s">
        <v>110</v>
      </c>
      <c r="AH191" s="106">
        <f t="shared" si="142"/>
        <v>2</v>
      </c>
      <c r="AI191" s="105" t="s">
        <v>110</v>
      </c>
      <c r="AJ191" s="104">
        <f t="shared" si="143"/>
        <v>2</v>
      </c>
      <c r="AK191" s="104">
        <f t="shared" si="144"/>
        <v>4</v>
      </c>
      <c r="AL191" s="104" t="str">
        <f t="shared" si="145"/>
        <v>Media</v>
      </c>
      <c r="AM191" s="104">
        <f t="shared" si="146"/>
        <v>2</v>
      </c>
      <c r="AN191" s="104">
        <f t="shared" si="147"/>
        <v>6</v>
      </c>
      <c r="AO191" s="107" t="str">
        <f t="shared" si="148"/>
        <v>MEDIA</v>
      </c>
    </row>
    <row r="192" spans="1:41" ht="50.1" customHeight="1" x14ac:dyDescent="0.25">
      <c r="A192" s="48" t="s">
        <v>937</v>
      </c>
      <c r="B192" s="48" t="s">
        <v>52</v>
      </c>
      <c r="C192" s="49" t="s">
        <v>59</v>
      </c>
      <c r="D192" s="99" t="s">
        <v>919</v>
      </c>
      <c r="E192" s="100" t="s">
        <v>938</v>
      </c>
      <c r="F192" s="99" t="s">
        <v>939</v>
      </c>
      <c r="G192" s="101" t="s">
        <v>107</v>
      </c>
      <c r="H192" s="101" t="s">
        <v>22</v>
      </c>
      <c r="I192" s="101"/>
      <c r="J192" s="101" t="s">
        <v>22</v>
      </c>
      <c r="K192" s="101" t="s">
        <v>116</v>
      </c>
      <c r="L192" s="101" t="s">
        <v>515</v>
      </c>
      <c r="M192" s="101" t="s">
        <v>108</v>
      </c>
      <c r="N192" s="102" t="s">
        <v>905</v>
      </c>
      <c r="O192" s="101" t="s">
        <v>39</v>
      </c>
      <c r="P192" s="102" t="s">
        <v>940</v>
      </c>
      <c r="Q192" s="101" t="s">
        <v>173</v>
      </c>
      <c r="R192" s="102" t="s">
        <v>84</v>
      </c>
      <c r="S192" s="103" t="s">
        <v>109</v>
      </c>
      <c r="T192" s="103" t="s">
        <v>124</v>
      </c>
      <c r="U192" s="103" t="s">
        <v>124</v>
      </c>
      <c r="V192" s="101" t="s">
        <v>26</v>
      </c>
      <c r="W192" s="102" t="s">
        <v>125</v>
      </c>
      <c r="X192" s="102" t="s">
        <v>125</v>
      </c>
      <c r="Y192" s="102" t="s">
        <v>125</v>
      </c>
      <c r="Z192" s="102" t="s">
        <v>125</v>
      </c>
      <c r="AA192" s="102" t="s">
        <v>125</v>
      </c>
      <c r="AB192" s="102" t="s">
        <v>125</v>
      </c>
      <c r="AC192" s="104" t="str">
        <f>IF(V192="Información Pública Reservada","Alta",IF(V192="Información Pública Clasificada","Media",IF(V192="Información Pública","Baja")))</f>
        <v>Baja</v>
      </c>
      <c r="AD192" s="104">
        <f t="shared" si="140"/>
        <v>1</v>
      </c>
      <c r="AE192" s="105" t="s">
        <v>110</v>
      </c>
      <c r="AF192" s="104">
        <f t="shared" si="141"/>
        <v>2</v>
      </c>
      <c r="AG192" s="105" t="s">
        <v>110</v>
      </c>
      <c r="AH192" s="106">
        <f t="shared" si="142"/>
        <v>2</v>
      </c>
      <c r="AI192" s="105" t="s">
        <v>110</v>
      </c>
      <c r="AJ192" s="104">
        <f t="shared" si="143"/>
        <v>2</v>
      </c>
      <c r="AK192" s="104">
        <f t="shared" si="144"/>
        <v>4</v>
      </c>
      <c r="AL192" s="104" t="str">
        <f t="shared" si="145"/>
        <v>Media</v>
      </c>
      <c r="AM192" s="104">
        <f t="shared" si="146"/>
        <v>2</v>
      </c>
      <c r="AN192" s="104">
        <f t="shared" si="147"/>
        <v>5</v>
      </c>
      <c r="AO192" s="107" t="str">
        <f t="shared" si="148"/>
        <v>MEDIA</v>
      </c>
    </row>
    <row r="193" spans="1:41" ht="50.1" customHeight="1" x14ac:dyDescent="0.25">
      <c r="A193" s="109" t="s">
        <v>1010</v>
      </c>
      <c r="B193" s="110"/>
      <c r="C193" s="110"/>
      <c r="D193" s="110"/>
      <c r="E193" s="110"/>
      <c r="F193" s="110"/>
      <c r="G193" s="110"/>
      <c r="H193" s="110"/>
      <c r="I193" s="110"/>
      <c r="J193" s="110"/>
      <c r="K193" s="110"/>
      <c r="L193" s="110"/>
      <c r="M193" s="110"/>
      <c r="N193" s="110"/>
      <c r="O193" s="110"/>
      <c r="P193" s="110"/>
      <c r="Q193" s="110"/>
      <c r="R193" s="110"/>
      <c r="S193" s="110"/>
      <c r="T193" s="110"/>
      <c r="U193" s="110"/>
      <c r="V193" s="110"/>
      <c r="W193" s="110"/>
      <c r="X193" s="110"/>
      <c r="Y193" s="110"/>
      <c r="Z193" s="110"/>
      <c r="AA193" s="110"/>
      <c r="AB193" s="111"/>
      <c r="AC193" s="104"/>
      <c r="AD193" s="104"/>
      <c r="AE193" s="105"/>
      <c r="AF193" s="104"/>
      <c r="AG193" s="105"/>
      <c r="AH193" s="106"/>
      <c r="AI193" s="105"/>
      <c r="AJ193" s="104"/>
      <c r="AK193" s="104"/>
      <c r="AL193" s="104"/>
      <c r="AM193" s="104"/>
      <c r="AN193" s="104"/>
      <c r="AO193" s="107"/>
    </row>
    <row r="194" spans="1:41" ht="50.1" customHeight="1" x14ac:dyDescent="0.25">
      <c r="A194" s="48" t="s">
        <v>942</v>
      </c>
      <c r="B194" s="48" t="s">
        <v>52</v>
      </c>
      <c r="C194" s="49" t="s">
        <v>58</v>
      </c>
      <c r="D194" s="99" t="s">
        <v>353</v>
      </c>
      <c r="E194" s="105" t="s">
        <v>168</v>
      </c>
      <c r="F194" s="99" t="s">
        <v>943</v>
      </c>
      <c r="G194" s="101" t="s">
        <v>107</v>
      </c>
      <c r="H194" s="101" t="s">
        <v>22</v>
      </c>
      <c r="I194" s="101" t="s">
        <v>22</v>
      </c>
      <c r="J194" s="101"/>
      <c r="K194" s="101" t="s">
        <v>269</v>
      </c>
      <c r="L194" s="101" t="s">
        <v>224</v>
      </c>
      <c r="M194" s="101" t="s">
        <v>108</v>
      </c>
      <c r="N194" s="102" t="s">
        <v>944</v>
      </c>
      <c r="O194" s="101" t="s">
        <v>39</v>
      </c>
      <c r="P194" s="102" t="s">
        <v>945</v>
      </c>
      <c r="Q194" s="101" t="s">
        <v>125</v>
      </c>
      <c r="R194" s="102" t="s">
        <v>85</v>
      </c>
      <c r="S194" s="103" t="s">
        <v>109</v>
      </c>
      <c r="T194" s="103" t="s">
        <v>124</v>
      </c>
      <c r="U194" s="103" t="s">
        <v>124</v>
      </c>
      <c r="V194" s="102" t="s">
        <v>25</v>
      </c>
      <c r="W194" s="102" t="s">
        <v>946</v>
      </c>
      <c r="X194" s="102" t="s">
        <v>947</v>
      </c>
      <c r="Y194" s="102" t="s">
        <v>948</v>
      </c>
      <c r="Z194" s="102" t="s">
        <v>139</v>
      </c>
      <c r="AA194" s="108">
        <v>44063</v>
      </c>
      <c r="AB194" s="102" t="s">
        <v>263</v>
      </c>
      <c r="AC194" s="104" t="str">
        <f>IF(V194="Información Pública Reservada","Alta",IF(V194="Información Pública Clasificada","Media",IF(V194="Información Pública","Baja")))</f>
        <v>Media</v>
      </c>
      <c r="AD194" s="104">
        <f>IF(AC194="Baja",1,IF(AC194="Media",2,IF(AC194="Alta",3,"")))</f>
        <v>2</v>
      </c>
      <c r="AE194" s="105" t="s">
        <v>110</v>
      </c>
      <c r="AF194" s="104">
        <f>IF(AE194="Baja",1,IF(AE194="Media",2,IF(AE194="Alta",3,"")))</f>
        <v>2</v>
      </c>
      <c r="AG194" s="105" t="s">
        <v>110</v>
      </c>
      <c r="AH194" s="106">
        <f>IF(AG194="Baja",1,IF(AG194="Media",2,IF(AG194="Alta",3,IF(AG194="No Clasificada",0,""))))</f>
        <v>2</v>
      </c>
      <c r="AI194" s="105" t="s">
        <v>110</v>
      </c>
      <c r="AJ194" s="104">
        <f>IF(AI194="Baja",1,IF(AI194="Media",2,IF(AI194="Alta",3,IF(AI194="No Clasificada",0,""))))</f>
        <v>2</v>
      </c>
      <c r="AK194" s="104">
        <f>IFERROR(SUM(AH194+AJ194)," ")</f>
        <v>4</v>
      </c>
      <c r="AL194" s="104" t="str">
        <f>IF(AK194=3,"Baja",IF(AK194=2,"Baja",IF(AK194=1,"Baja",IF(AK194=4,"Media",IF(AK194&gt;=5,"Alta")))))</f>
        <v>Media</v>
      </c>
      <c r="AM194" s="104">
        <f>IF(AL194="Baja",1,IF(AL194="Media",2,IF(AL194="Alta",3,"0")))</f>
        <v>2</v>
      </c>
      <c r="AN194" s="104">
        <f>IFERROR(SUM(+AD194+AF194+AM194),"")</f>
        <v>6</v>
      </c>
      <c r="AO194" s="107" t="str">
        <f>IF(AND(AC194="ALTA"),"ALTA",IF(AND(AE194="ALTA",AL194="ALTA"),"ALTA",IF(AND(AC194="MEDIA",AE194="ALTA",AL194="MEDIA"),"MEDIA",IF(AND(AC194="MEDIA",AE194="MEDIA",AL194="ALTA"),"MEDIA",IF(AND(AC194="MEDIA",AE194="MEDIA",AL194="BAJA"),"MEDIA",IF(AND(AC194="MEDIA",AE194="MEDIA",AL194="MEDIA"),"MEDIA",IF(AND(AC194="MEDIA",AE194="BAJA",AL194="MEDIA"),"MEDIA",IF(AND(AC194="BAJA",AE194="MEDIA",AL194="MEDIA"),"MEDIA",IF(AND(AC194="BAJA",AE194="BAJA",AL194="MEDIA"),"MEDIA",IF(AND(AC194="BAJA",AE194="MEDIA",AL194="BAJA"),"MEDIA",IF(AND(AC194="MEDIA",AE194="BAJA",AL194="BAJA"),"MEDIA",IF(AND(AC194="BAJA",AE194="ALTA",AL194="BAJA"),"MEDIA",IF(AND(AC194="BAJA",AE194="BAJA",AL194="ALTA"),"MEDIA",IF(AND(AC194="MEDIA",AE194="ALTA",AL194="BAJA"),"MEDIA",IF(AND(AC194="MEDIA",AE194="BAJA",AL194="ALTA"),"MEDIA",IF(AND(AC194="BAJA",AE194="ALTA",AL194="MEDIA"),"MEDIA",IF(AND(AC194="BAJA",AE194="MEDIA",AL194="ALTA"),"MEDIA",IF(AND(AC194="BAJA",AE194="BAJA",AL194="BAJA"),"BAJA","Por Clasificar"))))))))))))))))))</f>
        <v>MEDIA</v>
      </c>
    </row>
    <row r="195" spans="1:41" ht="50.1" customHeight="1" x14ac:dyDescent="0.25">
      <c r="A195" s="48" t="s">
        <v>949</v>
      </c>
      <c r="B195" s="48" t="s">
        <v>52</v>
      </c>
      <c r="C195" s="49" t="s">
        <v>58</v>
      </c>
      <c r="D195" s="99" t="s">
        <v>950</v>
      </c>
      <c r="E195" s="105" t="s">
        <v>951</v>
      </c>
      <c r="F195" s="99" t="s">
        <v>952</v>
      </c>
      <c r="G195" s="101" t="s">
        <v>107</v>
      </c>
      <c r="H195" s="101" t="s">
        <v>22</v>
      </c>
      <c r="I195" s="101" t="s">
        <v>22</v>
      </c>
      <c r="J195" s="101"/>
      <c r="K195" s="101" t="s">
        <v>269</v>
      </c>
      <c r="L195" s="101" t="s">
        <v>224</v>
      </c>
      <c r="M195" s="101" t="s">
        <v>108</v>
      </c>
      <c r="N195" s="102" t="s">
        <v>944</v>
      </c>
      <c r="O195" s="101" t="s">
        <v>39</v>
      </c>
      <c r="P195" s="102" t="s">
        <v>172</v>
      </c>
      <c r="Q195" s="101" t="s">
        <v>125</v>
      </c>
      <c r="R195" s="102" t="s">
        <v>85</v>
      </c>
      <c r="S195" s="103" t="s">
        <v>109</v>
      </c>
      <c r="T195" s="103" t="s">
        <v>124</v>
      </c>
      <c r="U195" s="103" t="s">
        <v>124</v>
      </c>
      <c r="V195" s="101" t="s">
        <v>26</v>
      </c>
      <c r="W195" s="102" t="s">
        <v>125</v>
      </c>
      <c r="X195" s="102" t="s">
        <v>125</v>
      </c>
      <c r="Y195" s="102" t="s">
        <v>125</v>
      </c>
      <c r="Z195" s="102" t="s">
        <v>125</v>
      </c>
      <c r="AA195" s="108" t="s">
        <v>125</v>
      </c>
      <c r="AB195" s="102" t="s">
        <v>125</v>
      </c>
      <c r="AC195" s="104" t="str">
        <f t="shared" ref="AC195:AC208" si="149">IF(V195="Información Pública Reservada","Alta",IF(V195="Información Pública Clasificada","Media",IF(V195="Información Pública","Baja")))</f>
        <v>Baja</v>
      </c>
      <c r="AD195" s="104">
        <f t="shared" ref="AD195:AD208" si="150">IF(AC195="Baja",1,IF(AC195="Media",2,IF(AC195="Alta",3,"")))</f>
        <v>1</v>
      </c>
      <c r="AE195" s="105" t="s">
        <v>110</v>
      </c>
      <c r="AF195" s="104">
        <f t="shared" ref="AF195:AF208" si="151">IF(AE195="Baja",1,IF(AE195="Media",2,IF(AE195="Alta",3,"")))</f>
        <v>2</v>
      </c>
      <c r="AG195" s="105" t="s">
        <v>110</v>
      </c>
      <c r="AH195" s="106">
        <f t="shared" ref="AH195:AH208" si="152">IF(AG195="Baja",1,IF(AG195="Media",2,IF(AG195="Alta",3,IF(AG195="No Clasificada",0,""))))</f>
        <v>2</v>
      </c>
      <c r="AI195" s="105" t="s">
        <v>110</v>
      </c>
      <c r="AJ195" s="104">
        <f t="shared" ref="AJ195:AJ208" si="153">IF(AI195="Baja",1,IF(AI195="Media",2,IF(AI195="Alta",3,IF(AI195="No Clasificada",0,""))))</f>
        <v>2</v>
      </c>
      <c r="AK195" s="104">
        <f t="shared" ref="AK195:AK208" si="154">IFERROR(SUM(AH195+AJ195)," ")</f>
        <v>4</v>
      </c>
      <c r="AL195" s="104" t="str">
        <f t="shared" ref="AL195:AL208" si="155">IF(AK195=3,"Baja",IF(AK195=2,"Baja",IF(AK195=1,"Baja",IF(AK195=4,"Media",IF(AK195&gt;=5,"Alta")))))</f>
        <v>Media</v>
      </c>
      <c r="AM195" s="104">
        <f t="shared" ref="AM195:AM208" si="156">IF(AL195="Baja",1,IF(AL195="Media",2,IF(AL195="Alta",3,"0")))</f>
        <v>2</v>
      </c>
      <c r="AN195" s="104">
        <f t="shared" ref="AN195:AN208" si="157">IFERROR(SUM(+AD195+AF195+AM195),"")</f>
        <v>5</v>
      </c>
      <c r="AO195" s="107" t="str">
        <f t="shared" ref="AO195:AO208" si="158">IF(AND(AC195="ALTA"),"ALTA",IF(AND(AE195="ALTA",AL195="ALTA"),"ALTA",IF(AND(AC195="MEDIA",AE195="ALTA",AL195="MEDIA"),"MEDIA",IF(AND(AC195="MEDIA",AE195="MEDIA",AL195="ALTA"),"MEDIA",IF(AND(AC195="MEDIA",AE195="MEDIA",AL195="BAJA"),"MEDIA",IF(AND(AC195="MEDIA",AE195="MEDIA",AL195="MEDIA"),"MEDIA",IF(AND(AC195="MEDIA",AE195="BAJA",AL195="MEDIA"),"MEDIA",IF(AND(AC195="BAJA",AE195="MEDIA",AL195="MEDIA"),"MEDIA",IF(AND(AC195="BAJA",AE195="BAJA",AL195="MEDIA"),"MEDIA",IF(AND(AC195="BAJA",AE195="MEDIA",AL195="BAJA"),"MEDIA",IF(AND(AC195="MEDIA",AE195="BAJA",AL195="BAJA"),"MEDIA",IF(AND(AC195="BAJA",AE195="ALTA",AL195="BAJA"),"MEDIA",IF(AND(AC195="BAJA",AE195="BAJA",AL195="ALTA"),"MEDIA",IF(AND(AC195="MEDIA",AE195="ALTA",AL195="BAJA"),"MEDIA",IF(AND(AC195="MEDIA",AE195="BAJA",AL195="ALTA"),"MEDIA",IF(AND(AC195="BAJA",AE195="ALTA",AL195="MEDIA"),"MEDIA",IF(AND(AC195="BAJA",AE195="MEDIA",AL195="ALTA"),"MEDIA",IF(AND(AC195="BAJA",AE195="BAJA",AL195="BAJA"),"BAJA","Por Clasificar"))))))))))))))))))</f>
        <v>MEDIA</v>
      </c>
    </row>
    <row r="196" spans="1:41" ht="50.1" customHeight="1" x14ac:dyDescent="0.25">
      <c r="A196" s="48" t="s">
        <v>953</v>
      </c>
      <c r="B196" s="48" t="s">
        <v>52</v>
      </c>
      <c r="C196" s="49" t="s">
        <v>58</v>
      </c>
      <c r="D196" s="99" t="s">
        <v>233</v>
      </c>
      <c r="E196" s="105" t="s">
        <v>233</v>
      </c>
      <c r="F196" s="99" t="s">
        <v>954</v>
      </c>
      <c r="G196" s="101" t="s">
        <v>107</v>
      </c>
      <c r="H196" s="101" t="s">
        <v>22</v>
      </c>
      <c r="I196" s="101" t="s">
        <v>22</v>
      </c>
      <c r="J196" s="101" t="s">
        <v>22</v>
      </c>
      <c r="K196" s="101" t="s">
        <v>170</v>
      </c>
      <c r="L196" s="101" t="s">
        <v>224</v>
      </c>
      <c r="M196" s="101" t="s">
        <v>108</v>
      </c>
      <c r="N196" s="102" t="s">
        <v>944</v>
      </c>
      <c r="O196" s="101" t="s">
        <v>39</v>
      </c>
      <c r="P196" s="102" t="s">
        <v>172</v>
      </c>
      <c r="Q196" s="101" t="s">
        <v>125</v>
      </c>
      <c r="R196" s="102" t="s">
        <v>85</v>
      </c>
      <c r="S196" s="103" t="s">
        <v>109</v>
      </c>
      <c r="T196" s="103" t="s">
        <v>124</v>
      </c>
      <c r="U196" s="103" t="s">
        <v>124</v>
      </c>
      <c r="V196" s="101" t="s">
        <v>26</v>
      </c>
      <c r="W196" s="102" t="s">
        <v>125</v>
      </c>
      <c r="X196" s="102" t="s">
        <v>125</v>
      </c>
      <c r="Y196" s="102" t="s">
        <v>125</v>
      </c>
      <c r="Z196" s="102" t="s">
        <v>125</v>
      </c>
      <c r="AA196" s="102" t="s">
        <v>125</v>
      </c>
      <c r="AB196" s="102" t="s">
        <v>125</v>
      </c>
      <c r="AC196" s="104" t="str">
        <f t="shared" si="149"/>
        <v>Baja</v>
      </c>
      <c r="AD196" s="104">
        <f t="shared" si="150"/>
        <v>1</v>
      </c>
      <c r="AE196" s="105" t="s">
        <v>110</v>
      </c>
      <c r="AF196" s="104">
        <f t="shared" si="151"/>
        <v>2</v>
      </c>
      <c r="AG196" s="105" t="s">
        <v>110</v>
      </c>
      <c r="AH196" s="106">
        <f t="shared" si="152"/>
        <v>2</v>
      </c>
      <c r="AI196" s="105" t="s">
        <v>110</v>
      </c>
      <c r="AJ196" s="104">
        <f t="shared" si="153"/>
        <v>2</v>
      </c>
      <c r="AK196" s="104">
        <f t="shared" si="154"/>
        <v>4</v>
      </c>
      <c r="AL196" s="104" t="str">
        <f t="shared" si="155"/>
        <v>Media</v>
      </c>
      <c r="AM196" s="104">
        <f t="shared" si="156"/>
        <v>2</v>
      </c>
      <c r="AN196" s="104">
        <f t="shared" si="157"/>
        <v>5</v>
      </c>
      <c r="AO196" s="107" t="str">
        <f t="shared" si="158"/>
        <v>MEDIA</v>
      </c>
    </row>
    <row r="197" spans="1:41" ht="50.1" customHeight="1" x14ac:dyDescent="0.25">
      <c r="A197" s="48" t="s">
        <v>955</v>
      </c>
      <c r="B197" s="48" t="s">
        <v>52</v>
      </c>
      <c r="C197" s="49" t="s">
        <v>58</v>
      </c>
      <c r="D197" s="99" t="s">
        <v>956</v>
      </c>
      <c r="E197" s="105" t="s">
        <v>957</v>
      </c>
      <c r="F197" s="99" t="s">
        <v>958</v>
      </c>
      <c r="G197" s="101" t="s">
        <v>107</v>
      </c>
      <c r="H197" s="101"/>
      <c r="I197" s="101"/>
      <c r="J197" s="101" t="s">
        <v>22</v>
      </c>
      <c r="K197" s="101" t="s">
        <v>170</v>
      </c>
      <c r="L197" s="101" t="s">
        <v>959</v>
      </c>
      <c r="M197" s="101" t="s">
        <v>108</v>
      </c>
      <c r="N197" s="102" t="s">
        <v>944</v>
      </c>
      <c r="O197" s="101" t="s">
        <v>39</v>
      </c>
      <c r="P197" s="102" t="s">
        <v>172</v>
      </c>
      <c r="Q197" s="101" t="s">
        <v>125</v>
      </c>
      <c r="R197" s="102" t="s">
        <v>85</v>
      </c>
      <c r="S197" s="103" t="s">
        <v>124</v>
      </c>
      <c r="T197" s="103" t="s">
        <v>124</v>
      </c>
      <c r="U197" s="103" t="s">
        <v>124</v>
      </c>
      <c r="V197" s="101" t="s">
        <v>25</v>
      </c>
      <c r="W197" s="102" t="s">
        <v>960</v>
      </c>
      <c r="X197" s="102" t="s">
        <v>960</v>
      </c>
      <c r="Y197" s="102" t="s">
        <v>961</v>
      </c>
      <c r="Z197" s="102" t="s">
        <v>141</v>
      </c>
      <c r="AA197" s="108">
        <v>44069</v>
      </c>
      <c r="AB197" s="102" t="s">
        <v>263</v>
      </c>
      <c r="AC197" s="104" t="str">
        <f t="shared" si="149"/>
        <v>Media</v>
      </c>
      <c r="AD197" s="104">
        <f t="shared" si="150"/>
        <v>2</v>
      </c>
      <c r="AE197" s="105" t="s">
        <v>110</v>
      </c>
      <c r="AF197" s="104">
        <f t="shared" si="151"/>
        <v>2</v>
      </c>
      <c r="AG197" s="105" t="s">
        <v>110</v>
      </c>
      <c r="AH197" s="106">
        <f t="shared" si="152"/>
        <v>2</v>
      </c>
      <c r="AI197" s="105" t="s">
        <v>110</v>
      </c>
      <c r="AJ197" s="104">
        <f t="shared" si="153"/>
        <v>2</v>
      </c>
      <c r="AK197" s="104">
        <f t="shared" si="154"/>
        <v>4</v>
      </c>
      <c r="AL197" s="104" t="str">
        <f t="shared" si="155"/>
        <v>Media</v>
      </c>
      <c r="AM197" s="104">
        <f t="shared" si="156"/>
        <v>2</v>
      </c>
      <c r="AN197" s="104">
        <f t="shared" si="157"/>
        <v>6</v>
      </c>
      <c r="AO197" s="107" t="str">
        <f t="shared" si="158"/>
        <v>MEDIA</v>
      </c>
    </row>
    <row r="198" spans="1:41" ht="50.1" customHeight="1" x14ac:dyDescent="0.25">
      <c r="A198" s="48" t="s">
        <v>962</v>
      </c>
      <c r="B198" s="48" t="s">
        <v>52</v>
      </c>
      <c r="C198" s="49" t="s">
        <v>58</v>
      </c>
      <c r="D198" s="99" t="s">
        <v>189</v>
      </c>
      <c r="E198" s="105" t="s">
        <v>189</v>
      </c>
      <c r="F198" s="99" t="s">
        <v>963</v>
      </c>
      <c r="G198" s="101" t="s">
        <v>107</v>
      </c>
      <c r="H198" s="101"/>
      <c r="I198" s="101"/>
      <c r="J198" s="101" t="s">
        <v>22</v>
      </c>
      <c r="K198" s="101" t="s">
        <v>170</v>
      </c>
      <c r="L198" s="101" t="s">
        <v>224</v>
      </c>
      <c r="M198" s="101" t="s">
        <v>108</v>
      </c>
      <c r="N198" s="102" t="s">
        <v>944</v>
      </c>
      <c r="O198" s="101" t="s">
        <v>915</v>
      </c>
      <c r="P198" s="102" t="s">
        <v>172</v>
      </c>
      <c r="Q198" s="128" t="s">
        <v>964</v>
      </c>
      <c r="R198" s="102" t="s">
        <v>85</v>
      </c>
      <c r="S198" s="103" t="s">
        <v>109</v>
      </c>
      <c r="T198" s="103" t="s">
        <v>124</v>
      </c>
      <c r="U198" s="103" t="s">
        <v>124</v>
      </c>
      <c r="V198" s="101" t="s">
        <v>26</v>
      </c>
      <c r="W198" s="102" t="s">
        <v>125</v>
      </c>
      <c r="X198" s="102" t="s">
        <v>125</v>
      </c>
      <c r="Y198" s="102" t="s">
        <v>125</v>
      </c>
      <c r="Z198" s="102" t="s">
        <v>125</v>
      </c>
      <c r="AA198" s="102" t="s">
        <v>125</v>
      </c>
      <c r="AB198" s="102" t="s">
        <v>125</v>
      </c>
      <c r="AC198" s="104" t="str">
        <f t="shared" si="149"/>
        <v>Baja</v>
      </c>
      <c r="AD198" s="104">
        <f t="shared" si="150"/>
        <v>1</v>
      </c>
      <c r="AE198" s="105" t="s">
        <v>110</v>
      </c>
      <c r="AF198" s="104">
        <f t="shared" si="151"/>
        <v>2</v>
      </c>
      <c r="AG198" s="105" t="s">
        <v>110</v>
      </c>
      <c r="AH198" s="106">
        <f t="shared" si="152"/>
        <v>2</v>
      </c>
      <c r="AI198" s="105" t="s">
        <v>110</v>
      </c>
      <c r="AJ198" s="104">
        <f t="shared" si="153"/>
        <v>2</v>
      </c>
      <c r="AK198" s="104">
        <f t="shared" si="154"/>
        <v>4</v>
      </c>
      <c r="AL198" s="104" t="str">
        <f t="shared" si="155"/>
        <v>Media</v>
      </c>
      <c r="AM198" s="104">
        <f t="shared" si="156"/>
        <v>2</v>
      </c>
      <c r="AN198" s="104">
        <f t="shared" si="157"/>
        <v>5</v>
      </c>
      <c r="AO198" s="107" t="str">
        <f t="shared" si="158"/>
        <v>MEDIA</v>
      </c>
    </row>
    <row r="199" spans="1:41" ht="50.1" customHeight="1" x14ac:dyDescent="0.25">
      <c r="A199" s="48" t="s">
        <v>965</v>
      </c>
      <c r="B199" s="48" t="s">
        <v>52</v>
      </c>
      <c r="C199" s="49" t="s">
        <v>58</v>
      </c>
      <c r="D199" s="99" t="s">
        <v>966</v>
      </c>
      <c r="E199" s="105" t="s">
        <v>967</v>
      </c>
      <c r="F199" s="99" t="s">
        <v>968</v>
      </c>
      <c r="G199" s="101" t="s">
        <v>107</v>
      </c>
      <c r="H199" s="101"/>
      <c r="I199" s="101"/>
      <c r="J199" s="101" t="s">
        <v>22</v>
      </c>
      <c r="K199" s="101" t="s">
        <v>170</v>
      </c>
      <c r="L199" s="101" t="s">
        <v>224</v>
      </c>
      <c r="M199" s="101" t="s">
        <v>108</v>
      </c>
      <c r="N199" s="102" t="s">
        <v>944</v>
      </c>
      <c r="O199" s="101" t="s">
        <v>915</v>
      </c>
      <c r="P199" s="102" t="s">
        <v>172</v>
      </c>
      <c r="Q199" s="128" t="s">
        <v>964</v>
      </c>
      <c r="R199" s="102" t="s">
        <v>85</v>
      </c>
      <c r="S199" s="103" t="s">
        <v>124</v>
      </c>
      <c r="T199" s="103" t="s">
        <v>124</v>
      </c>
      <c r="U199" s="103" t="s">
        <v>124</v>
      </c>
      <c r="V199" s="101" t="s">
        <v>26</v>
      </c>
      <c r="W199" s="102" t="s">
        <v>125</v>
      </c>
      <c r="X199" s="102" t="s">
        <v>125</v>
      </c>
      <c r="Y199" s="102" t="s">
        <v>125</v>
      </c>
      <c r="Z199" s="102" t="s">
        <v>125</v>
      </c>
      <c r="AA199" s="102" t="s">
        <v>125</v>
      </c>
      <c r="AB199" s="102" t="s">
        <v>125</v>
      </c>
      <c r="AC199" s="104" t="str">
        <f t="shared" si="149"/>
        <v>Baja</v>
      </c>
      <c r="AD199" s="104">
        <f t="shared" si="150"/>
        <v>1</v>
      </c>
      <c r="AE199" s="105" t="s">
        <v>110</v>
      </c>
      <c r="AF199" s="104">
        <f t="shared" si="151"/>
        <v>2</v>
      </c>
      <c r="AG199" s="105" t="s">
        <v>110</v>
      </c>
      <c r="AH199" s="106">
        <f t="shared" si="152"/>
        <v>2</v>
      </c>
      <c r="AI199" s="105" t="s">
        <v>110</v>
      </c>
      <c r="AJ199" s="104">
        <f t="shared" si="153"/>
        <v>2</v>
      </c>
      <c r="AK199" s="104">
        <f t="shared" si="154"/>
        <v>4</v>
      </c>
      <c r="AL199" s="104" t="str">
        <f t="shared" si="155"/>
        <v>Media</v>
      </c>
      <c r="AM199" s="104">
        <f t="shared" si="156"/>
        <v>2</v>
      </c>
      <c r="AN199" s="104">
        <f t="shared" si="157"/>
        <v>5</v>
      </c>
      <c r="AO199" s="107" t="str">
        <f t="shared" si="158"/>
        <v>MEDIA</v>
      </c>
    </row>
    <row r="200" spans="1:41" ht="50.1" customHeight="1" x14ac:dyDescent="0.25">
      <c r="A200" s="48" t="s">
        <v>969</v>
      </c>
      <c r="B200" s="48" t="s">
        <v>52</v>
      </c>
      <c r="C200" s="49" t="s">
        <v>58</v>
      </c>
      <c r="D200" s="99" t="s">
        <v>970</v>
      </c>
      <c r="E200" s="105" t="s">
        <v>971</v>
      </c>
      <c r="F200" s="99" t="s">
        <v>972</v>
      </c>
      <c r="G200" s="101" t="s">
        <v>107</v>
      </c>
      <c r="H200" s="101"/>
      <c r="I200" s="101"/>
      <c r="J200" s="101" t="s">
        <v>22</v>
      </c>
      <c r="K200" s="101" t="s">
        <v>170</v>
      </c>
      <c r="L200" s="101" t="s">
        <v>973</v>
      </c>
      <c r="M200" s="101" t="s">
        <v>108</v>
      </c>
      <c r="N200" s="102" t="s">
        <v>944</v>
      </c>
      <c r="O200" s="101" t="s">
        <v>39</v>
      </c>
      <c r="P200" s="102" t="s">
        <v>172</v>
      </c>
      <c r="Q200" s="101" t="s">
        <v>125</v>
      </c>
      <c r="R200" s="102" t="s">
        <v>85</v>
      </c>
      <c r="S200" s="103" t="s">
        <v>109</v>
      </c>
      <c r="T200" s="103" t="s">
        <v>124</v>
      </c>
      <c r="U200" s="103" t="s">
        <v>124</v>
      </c>
      <c r="V200" s="101" t="s">
        <v>25</v>
      </c>
      <c r="W200" s="102" t="s">
        <v>974</v>
      </c>
      <c r="X200" s="102" t="s">
        <v>975</v>
      </c>
      <c r="Y200" s="102" t="s">
        <v>976</v>
      </c>
      <c r="Z200" s="102" t="s">
        <v>141</v>
      </c>
      <c r="AA200" s="108">
        <v>44063</v>
      </c>
      <c r="AB200" s="102" t="s">
        <v>263</v>
      </c>
      <c r="AC200" s="104" t="str">
        <f t="shared" si="149"/>
        <v>Media</v>
      </c>
      <c r="AD200" s="104">
        <f t="shared" si="150"/>
        <v>2</v>
      </c>
      <c r="AE200" s="105" t="s">
        <v>110</v>
      </c>
      <c r="AF200" s="104">
        <f t="shared" si="151"/>
        <v>2</v>
      </c>
      <c r="AG200" s="105" t="s">
        <v>110</v>
      </c>
      <c r="AH200" s="106">
        <f t="shared" si="152"/>
        <v>2</v>
      </c>
      <c r="AI200" s="105" t="s">
        <v>110</v>
      </c>
      <c r="AJ200" s="104">
        <f t="shared" si="153"/>
        <v>2</v>
      </c>
      <c r="AK200" s="104">
        <f t="shared" si="154"/>
        <v>4</v>
      </c>
      <c r="AL200" s="104" t="str">
        <f t="shared" si="155"/>
        <v>Media</v>
      </c>
      <c r="AM200" s="104">
        <f t="shared" si="156"/>
        <v>2</v>
      </c>
      <c r="AN200" s="104">
        <f t="shared" si="157"/>
        <v>6</v>
      </c>
      <c r="AO200" s="107" t="str">
        <f t="shared" si="158"/>
        <v>MEDIA</v>
      </c>
    </row>
    <row r="201" spans="1:41" ht="50.1" customHeight="1" x14ac:dyDescent="0.25">
      <c r="A201" s="48" t="s">
        <v>977</v>
      </c>
      <c r="B201" s="48" t="s">
        <v>52</v>
      </c>
      <c r="C201" s="49" t="s">
        <v>58</v>
      </c>
      <c r="D201" s="99" t="s">
        <v>978</v>
      </c>
      <c r="E201" s="105" t="s">
        <v>979</v>
      </c>
      <c r="F201" s="99" t="s">
        <v>980</v>
      </c>
      <c r="G201" s="101" t="s">
        <v>107</v>
      </c>
      <c r="H201" s="101"/>
      <c r="I201" s="101"/>
      <c r="J201" s="101" t="s">
        <v>22</v>
      </c>
      <c r="K201" s="101" t="s">
        <v>170</v>
      </c>
      <c r="L201" s="101" t="s">
        <v>224</v>
      </c>
      <c r="M201" s="101" t="s">
        <v>108</v>
      </c>
      <c r="N201" s="102" t="s">
        <v>944</v>
      </c>
      <c r="O201" s="101" t="s">
        <v>39</v>
      </c>
      <c r="P201" s="102" t="s">
        <v>172</v>
      </c>
      <c r="Q201" s="101" t="s">
        <v>125</v>
      </c>
      <c r="R201" s="102" t="s">
        <v>85</v>
      </c>
      <c r="S201" s="103" t="s">
        <v>124</v>
      </c>
      <c r="T201" s="103" t="s">
        <v>124</v>
      </c>
      <c r="U201" s="103" t="s">
        <v>124</v>
      </c>
      <c r="V201" s="101" t="s">
        <v>26</v>
      </c>
      <c r="W201" s="102" t="s">
        <v>125</v>
      </c>
      <c r="X201" s="102" t="s">
        <v>125</v>
      </c>
      <c r="Y201" s="102" t="s">
        <v>125</v>
      </c>
      <c r="Z201" s="102" t="s">
        <v>125</v>
      </c>
      <c r="AA201" s="102" t="s">
        <v>125</v>
      </c>
      <c r="AB201" s="102" t="s">
        <v>125</v>
      </c>
      <c r="AC201" s="104" t="str">
        <f t="shared" si="149"/>
        <v>Baja</v>
      </c>
      <c r="AD201" s="104">
        <f t="shared" si="150"/>
        <v>1</v>
      </c>
      <c r="AE201" s="105" t="s">
        <v>110</v>
      </c>
      <c r="AF201" s="104">
        <f t="shared" si="151"/>
        <v>2</v>
      </c>
      <c r="AG201" s="105" t="s">
        <v>126</v>
      </c>
      <c r="AH201" s="106">
        <f t="shared" si="152"/>
        <v>1</v>
      </c>
      <c r="AI201" s="105" t="s">
        <v>126</v>
      </c>
      <c r="AJ201" s="104">
        <f t="shared" si="153"/>
        <v>1</v>
      </c>
      <c r="AK201" s="104">
        <f t="shared" si="154"/>
        <v>2</v>
      </c>
      <c r="AL201" s="104" t="str">
        <f t="shared" si="155"/>
        <v>Baja</v>
      </c>
      <c r="AM201" s="104">
        <f t="shared" si="156"/>
        <v>1</v>
      </c>
      <c r="AN201" s="104">
        <f t="shared" si="157"/>
        <v>4</v>
      </c>
      <c r="AO201" s="107" t="str">
        <f t="shared" si="158"/>
        <v>MEDIA</v>
      </c>
    </row>
    <row r="202" spans="1:41" ht="50.1" customHeight="1" x14ac:dyDescent="0.25">
      <c r="A202" s="48" t="s">
        <v>981</v>
      </c>
      <c r="B202" s="48" t="s">
        <v>52</v>
      </c>
      <c r="C202" s="49" t="s">
        <v>58</v>
      </c>
      <c r="D202" s="99" t="s">
        <v>982</v>
      </c>
      <c r="E202" s="105" t="s">
        <v>983</v>
      </c>
      <c r="F202" s="99" t="s">
        <v>984</v>
      </c>
      <c r="G202" s="101" t="s">
        <v>107</v>
      </c>
      <c r="H202" s="101"/>
      <c r="I202" s="101"/>
      <c r="J202" s="101" t="s">
        <v>22</v>
      </c>
      <c r="K202" s="101" t="s">
        <v>170</v>
      </c>
      <c r="L202" s="101" t="s">
        <v>224</v>
      </c>
      <c r="M202" s="101" t="s">
        <v>108</v>
      </c>
      <c r="N202" s="102" t="s">
        <v>944</v>
      </c>
      <c r="O202" s="101" t="s">
        <v>39</v>
      </c>
      <c r="P202" s="102" t="s">
        <v>172</v>
      </c>
      <c r="Q202" s="101" t="s">
        <v>125</v>
      </c>
      <c r="R202" s="102" t="s">
        <v>85</v>
      </c>
      <c r="S202" s="103" t="s">
        <v>124</v>
      </c>
      <c r="T202" s="103" t="s">
        <v>124</v>
      </c>
      <c r="U202" s="103" t="s">
        <v>124</v>
      </c>
      <c r="V202" s="101" t="s">
        <v>26</v>
      </c>
      <c r="W202" s="102" t="s">
        <v>125</v>
      </c>
      <c r="X202" s="102" t="s">
        <v>125</v>
      </c>
      <c r="Y202" s="102" t="s">
        <v>125</v>
      </c>
      <c r="Z202" s="102" t="s">
        <v>125</v>
      </c>
      <c r="AA202" s="102" t="s">
        <v>125</v>
      </c>
      <c r="AB202" s="102" t="s">
        <v>125</v>
      </c>
      <c r="AC202" s="104" t="str">
        <f t="shared" si="149"/>
        <v>Baja</v>
      </c>
      <c r="AD202" s="104">
        <f t="shared" si="150"/>
        <v>1</v>
      </c>
      <c r="AE202" s="105" t="s">
        <v>110</v>
      </c>
      <c r="AF202" s="104">
        <f t="shared" si="151"/>
        <v>2</v>
      </c>
      <c r="AG202" s="105" t="s">
        <v>110</v>
      </c>
      <c r="AH202" s="106">
        <f t="shared" si="152"/>
        <v>2</v>
      </c>
      <c r="AI202" s="105" t="s">
        <v>110</v>
      </c>
      <c r="AJ202" s="104">
        <f t="shared" si="153"/>
        <v>2</v>
      </c>
      <c r="AK202" s="104">
        <f t="shared" si="154"/>
        <v>4</v>
      </c>
      <c r="AL202" s="104" t="str">
        <f t="shared" si="155"/>
        <v>Media</v>
      </c>
      <c r="AM202" s="104">
        <f t="shared" si="156"/>
        <v>2</v>
      </c>
      <c r="AN202" s="104">
        <f t="shared" si="157"/>
        <v>5</v>
      </c>
      <c r="AO202" s="107" t="str">
        <f t="shared" si="158"/>
        <v>MEDIA</v>
      </c>
    </row>
    <row r="203" spans="1:41" ht="50.1" customHeight="1" x14ac:dyDescent="0.25">
      <c r="A203" s="48" t="s">
        <v>985</v>
      </c>
      <c r="B203" s="48" t="s">
        <v>52</v>
      </c>
      <c r="C203" s="49" t="s">
        <v>58</v>
      </c>
      <c r="D203" s="99" t="s">
        <v>982</v>
      </c>
      <c r="E203" s="105" t="s">
        <v>986</v>
      </c>
      <c r="F203" s="99" t="s">
        <v>987</v>
      </c>
      <c r="G203" s="101" t="s">
        <v>107</v>
      </c>
      <c r="H203" s="101"/>
      <c r="I203" s="101"/>
      <c r="J203" s="101" t="s">
        <v>22</v>
      </c>
      <c r="K203" s="101" t="s">
        <v>170</v>
      </c>
      <c r="L203" s="101" t="s">
        <v>988</v>
      </c>
      <c r="M203" s="101" t="s">
        <v>108</v>
      </c>
      <c r="N203" s="102" t="s">
        <v>944</v>
      </c>
      <c r="O203" s="101" t="s">
        <v>39</v>
      </c>
      <c r="P203" s="102" t="s">
        <v>172</v>
      </c>
      <c r="Q203" s="101" t="s">
        <v>125</v>
      </c>
      <c r="R203" s="102" t="s">
        <v>85</v>
      </c>
      <c r="S203" s="103" t="s">
        <v>109</v>
      </c>
      <c r="T203" s="103" t="s">
        <v>124</v>
      </c>
      <c r="U203" s="103" t="s">
        <v>124</v>
      </c>
      <c r="V203" s="101" t="s">
        <v>26</v>
      </c>
      <c r="W203" s="102" t="s">
        <v>125</v>
      </c>
      <c r="X203" s="102" t="s">
        <v>125</v>
      </c>
      <c r="Y203" s="102" t="s">
        <v>125</v>
      </c>
      <c r="Z203" s="102" t="s">
        <v>125</v>
      </c>
      <c r="AA203" s="102" t="s">
        <v>125</v>
      </c>
      <c r="AB203" s="102" t="s">
        <v>125</v>
      </c>
      <c r="AC203" s="104" t="str">
        <f t="shared" si="149"/>
        <v>Baja</v>
      </c>
      <c r="AD203" s="104">
        <f t="shared" si="150"/>
        <v>1</v>
      </c>
      <c r="AE203" s="105" t="s">
        <v>126</v>
      </c>
      <c r="AF203" s="104">
        <f t="shared" si="151"/>
        <v>1</v>
      </c>
      <c r="AG203" s="105" t="s">
        <v>126</v>
      </c>
      <c r="AH203" s="106">
        <f t="shared" si="152"/>
        <v>1</v>
      </c>
      <c r="AI203" s="105" t="s">
        <v>126</v>
      </c>
      <c r="AJ203" s="104">
        <f t="shared" si="153"/>
        <v>1</v>
      </c>
      <c r="AK203" s="104">
        <f t="shared" si="154"/>
        <v>2</v>
      </c>
      <c r="AL203" s="104" t="str">
        <f t="shared" si="155"/>
        <v>Baja</v>
      </c>
      <c r="AM203" s="104">
        <f t="shared" si="156"/>
        <v>1</v>
      </c>
      <c r="AN203" s="104">
        <f t="shared" si="157"/>
        <v>3</v>
      </c>
      <c r="AO203" s="107" t="str">
        <f t="shared" si="158"/>
        <v>BAJA</v>
      </c>
    </row>
    <row r="204" spans="1:41" ht="50.1" customHeight="1" x14ac:dyDescent="0.25">
      <c r="A204" s="48" t="s">
        <v>989</v>
      </c>
      <c r="B204" s="48" t="s">
        <v>52</v>
      </c>
      <c r="C204" s="49" t="s">
        <v>58</v>
      </c>
      <c r="D204" s="99" t="s">
        <v>982</v>
      </c>
      <c r="E204" s="105" t="s">
        <v>990</v>
      </c>
      <c r="F204" s="99" t="s">
        <v>991</v>
      </c>
      <c r="G204" s="101" t="s">
        <v>107</v>
      </c>
      <c r="H204" s="101"/>
      <c r="I204" s="101"/>
      <c r="J204" s="101" t="s">
        <v>22</v>
      </c>
      <c r="K204" s="101" t="s">
        <v>170</v>
      </c>
      <c r="L204" s="101" t="s">
        <v>224</v>
      </c>
      <c r="M204" s="101" t="s">
        <v>108</v>
      </c>
      <c r="N204" s="102" t="s">
        <v>944</v>
      </c>
      <c r="O204" s="101" t="s">
        <v>39</v>
      </c>
      <c r="P204" s="102" t="s">
        <v>172</v>
      </c>
      <c r="Q204" s="101" t="s">
        <v>125</v>
      </c>
      <c r="R204" s="102" t="s">
        <v>85</v>
      </c>
      <c r="S204" s="103" t="s">
        <v>109</v>
      </c>
      <c r="T204" s="103" t="s">
        <v>124</v>
      </c>
      <c r="U204" s="103" t="s">
        <v>124</v>
      </c>
      <c r="V204" s="101" t="s">
        <v>25</v>
      </c>
      <c r="W204" s="102" t="s">
        <v>992</v>
      </c>
      <c r="X204" s="102" t="s">
        <v>201</v>
      </c>
      <c r="Y204" s="102" t="s">
        <v>993</v>
      </c>
      <c r="Z204" s="102" t="s">
        <v>139</v>
      </c>
      <c r="AA204" s="108">
        <v>44063</v>
      </c>
      <c r="AB204" s="102" t="s">
        <v>263</v>
      </c>
      <c r="AC204" s="104" t="str">
        <f t="shared" si="149"/>
        <v>Media</v>
      </c>
      <c r="AD204" s="104">
        <f t="shared" si="150"/>
        <v>2</v>
      </c>
      <c r="AE204" s="105" t="s">
        <v>110</v>
      </c>
      <c r="AF204" s="104">
        <f t="shared" si="151"/>
        <v>2</v>
      </c>
      <c r="AG204" s="105" t="s">
        <v>110</v>
      </c>
      <c r="AH204" s="106">
        <f t="shared" si="152"/>
        <v>2</v>
      </c>
      <c r="AI204" s="105" t="s">
        <v>110</v>
      </c>
      <c r="AJ204" s="104">
        <f t="shared" si="153"/>
        <v>2</v>
      </c>
      <c r="AK204" s="104">
        <f t="shared" si="154"/>
        <v>4</v>
      </c>
      <c r="AL204" s="104" t="str">
        <f t="shared" si="155"/>
        <v>Media</v>
      </c>
      <c r="AM204" s="104">
        <f t="shared" si="156"/>
        <v>2</v>
      </c>
      <c r="AN204" s="104">
        <f t="shared" si="157"/>
        <v>6</v>
      </c>
      <c r="AO204" s="107" t="str">
        <f t="shared" si="158"/>
        <v>MEDIA</v>
      </c>
    </row>
    <row r="205" spans="1:41" ht="50.1" customHeight="1" x14ac:dyDescent="0.25">
      <c r="A205" s="48" t="s">
        <v>994</v>
      </c>
      <c r="B205" s="48" t="s">
        <v>52</v>
      </c>
      <c r="C205" s="49" t="s">
        <v>58</v>
      </c>
      <c r="D205" s="99" t="s">
        <v>995</v>
      </c>
      <c r="E205" s="105" t="s">
        <v>996</v>
      </c>
      <c r="F205" s="99" t="s">
        <v>997</v>
      </c>
      <c r="G205" s="101" t="s">
        <v>107</v>
      </c>
      <c r="H205" s="101"/>
      <c r="I205" s="101"/>
      <c r="J205" s="101" t="s">
        <v>22</v>
      </c>
      <c r="K205" s="101" t="s">
        <v>170</v>
      </c>
      <c r="L205" s="101" t="s">
        <v>224</v>
      </c>
      <c r="M205" s="101" t="s">
        <v>108</v>
      </c>
      <c r="N205" s="102" t="s">
        <v>944</v>
      </c>
      <c r="O205" s="101" t="s">
        <v>915</v>
      </c>
      <c r="P205" s="102" t="s">
        <v>172</v>
      </c>
      <c r="Q205" s="101" t="s">
        <v>125</v>
      </c>
      <c r="R205" s="102" t="s">
        <v>85</v>
      </c>
      <c r="S205" s="103" t="s">
        <v>124</v>
      </c>
      <c r="T205" s="103" t="s">
        <v>124</v>
      </c>
      <c r="U205" s="103" t="s">
        <v>124</v>
      </c>
      <c r="V205" s="101" t="s">
        <v>26</v>
      </c>
      <c r="W205" s="102" t="s">
        <v>125</v>
      </c>
      <c r="X205" s="102" t="s">
        <v>125</v>
      </c>
      <c r="Y205" s="102" t="s">
        <v>125</v>
      </c>
      <c r="Z205" s="102" t="s">
        <v>125</v>
      </c>
      <c r="AA205" s="102" t="s">
        <v>125</v>
      </c>
      <c r="AB205" s="102" t="s">
        <v>125</v>
      </c>
      <c r="AC205" s="104" t="str">
        <f t="shared" si="149"/>
        <v>Baja</v>
      </c>
      <c r="AD205" s="104">
        <f t="shared" si="150"/>
        <v>1</v>
      </c>
      <c r="AE205" s="105" t="s">
        <v>110</v>
      </c>
      <c r="AF205" s="104">
        <f t="shared" si="151"/>
        <v>2</v>
      </c>
      <c r="AG205" s="105" t="s">
        <v>110</v>
      </c>
      <c r="AH205" s="106">
        <f t="shared" si="152"/>
        <v>2</v>
      </c>
      <c r="AI205" s="105" t="s">
        <v>110</v>
      </c>
      <c r="AJ205" s="104">
        <f t="shared" si="153"/>
        <v>2</v>
      </c>
      <c r="AK205" s="104">
        <f t="shared" si="154"/>
        <v>4</v>
      </c>
      <c r="AL205" s="104" t="str">
        <f t="shared" si="155"/>
        <v>Media</v>
      </c>
      <c r="AM205" s="104">
        <f t="shared" si="156"/>
        <v>2</v>
      </c>
      <c r="AN205" s="104">
        <f t="shared" si="157"/>
        <v>5</v>
      </c>
      <c r="AO205" s="107" t="str">
        <f t="shared" si="158"/>
        <v>MEDIA</v>
      </c>
    </row>
    <row r="206" spans="1:41" ht="50.1" customHeight="1" x14ac:dyDescent="0.25">
      <c r="A206" s="48" t="s">
        <v>998</v>
      </c>
      <c r="B206" s="48" t="s">
        <v>52</v>
      </c>
      <c r="C206" s="49" t="s">
        <v>58</v>
      </c>
      <c r="D206" s="99" t="s">
        <v>982</v>
      </c>
      <c r="E206" s="105" t="s">
        <v>999</v>
      </c>
      <c r="F206" s="99" t="s">
        <v>1000</v>
      </c>
      <c r="G206" s="101" t="s">
        <v>107</v>
      </c>
      <c r="H206" s="101"/>
      <c r="I206" s="101"/>
      <c r="J206" s="101" t="s">
        <v>22</v>
      </c>
      <c r="K206" s="101" t="s">
        <v>170</v>
      </c>
      <c r="L206" s="101" t="s">
        <v>988</v>
      </c>
      <c r="M206" s="101" t="s">
        <v>108</v>
      </c>
      <c r="N206" s="102" t="s">
        <v>944</v>
      </c>
      <c r="O206" s="101" t="s">
        <v>39</v>
      </c>
      <c r="P206" s="102" t="s">
        <v>172</v>
      </c>
      <c r="Q206" s="101" t="s">
        <v>125</v>
      </c>
      <c r="R206" s="102" t="s">
        <v>85</v>
      </c>
      <c r="S206" s="103" t="s">
        <v>124</v>
      </c>
      <c r="T206" s="103" t="s">
        <v>124</v>
      </c>
      <c r="U206" s="103" t="s">
        <v>124</v>
      </c>
      <c r="V206" s="101" t="s">
        <v>25</v>
      </c>
      <c r="W206" s="102" t="s">
        <v>1001</v>
      </c>
      <c r="X206" s="102" t="s">
        <v>1001</v>
      </c>
      <c r="Y206" s="102" t="s">
        <v>1002</v>
      </c>
      <c r="Z206" s="102" t="s">
        <v>141</v>
      </c>
      <c r="AA206" s="108">
        <v>44063</v>
      </c>
      <c r="AB206" s="102" t="s">
        <v>263</v>
      </c>
      <c r="AC206" s="104" t="str">
        <f t="shared" si="149"/>
        <v>Media</v>
      </c>
      <c r="AD206" s="104">
        <f t="shared" si="150"/>
        <v>2</v>
      </c>
      <c r="AE206" s="105" t="s">
        <v>110</v>
      </c>
      <c r="AF206" s="104">
        <f t="shared" si="151"/>
        <v>2</v>
      </c>
      <c r="AG206" s="105" t="s">
        <v>126</v>
      </c>
      <c r="AH206" s="106">
        <f t="shared" si="152"/>
        <v>1</v>
      </c>
      <c r="AI206" s="105" t="s">
        <v>126</v>
      </c>
      <c r="AJ206" s="104">
        <f t="shared" si="153"/>
        <v>1</v>
      </c>
      <c r="AK206" s="104">
        <f t="shared" si="154"/>
        <v>2</v>
      </c>
      <c r="AL206" s="104" t="str">
        <f t="shared" si="155"/>
        <v>Baja</v>
      </c>
      <c r="AM206" s="104">
        <f t="shared" si="156"/>
        <v>1</v>
      </c>
      <c r="AN206" s="104">
        <f t="shared" si="157"/>
        <v>5</v>
      </c>
      <c r="AO206" s="107" t="str">
        <f t="shared" si="158"/>
        <v>MEDIA</v>
      </c>
    </row>
    <row r="207" spans="1:41" ht="50.1" customHeight="1" x14ac:dyDescent="0.25">
      <c r="A207" s="48" t="s">
        <v>1003</v>
      </c>
      <c r="B207" s="48" t="s">
        <v>52</v>
      </c>
      <c r="C207" s="49" t="s">
        <v>58</v>
      </c>
      <c r="D207" s="99" t="s">
        <v>995</v>
      </c>
      <c r="E207" s="151" t="s">
        <v>1004</v>
      </c>
      <c r="F207" s="99" t="s">
        <v>1005</v>
      </c>
      <c r="G207" s="101" t="s">
        <v>107</v>
      </c>
      <c r="H207" s="101"/>
      <c r="I207" s="101"/>
      <c r="J207" s="101" t="s">
        <v>22</v>
      </c>
      <c r="K207" s="101" t="s">
        <v>170</v>
      </c>
      <c r="L207" s="101" t="s">
        <v>959</v>
      </c>
      <c r="M207" s="101" t="s">
        <v>108</v>
      </c>
      <c r="N207" s="102" t="s">
        <v>944</v>
      </c>
      <c r="O207" s="101" t="s">
        <v>39</v>
      </c>
      <c r="P207" s="102" t="s">
        <v>172</v>
      </c>
      <c r="Q207" s="101" t="s">
        <v>125</v>
      </c>
      <c r="R207" s="102" t="s">
        <v>85</v>
      </c>
      <c r="S207" s="103" t="s">
        <v>109</v>
      </c>
      <c r="T207" s="103" t="s">
        <v>124</v>
      </c>
      <c r="U207" s="103" t="s">
        <v>124</v>
      </c>
      <c r="V207" s="101" t="s">
        <v>25</v>
      </c>
      <c r="W207" s="102" t="s">
        <v>831</v>
      </c>
      <c r="X207" s="102" t="s">
        <v>201</v>
      </c>
      <c r="Y207" s="102" t="s">
        <v>1006</v>
      </c>
      <c r="Z207" s="102" t="s">
        <v>139</v>
      </c>
      <c r="AA207" s="108">
        <v>44063</v>
      </c>
      <c r="AB207" s="102" t="s">
        <v>263</v>
      </c>
      <c r="AC207" s="104" t="str">
        <f t="shared" si="149"/>
        <v>Media</v>
      </c>
      <c r="AD207" s="104">
        <f t="shared" si="150"/>
        <v>2</v>
      </c>
      <c r="AE207" s="105" t="s">
        <v>110</v>
      </c>
      <c r="AF207" s="104">
        <f t="shared" si="151"/>
        <v>2</v>
      </c>
      <c r="AG207" s="105" t="s">
        <v>110</v>
      </c>
      <c r="AH207" s="106">
        <f t="shared" si="152"/>
        <v>2</v>
      </c>
      <c r="AI207" s="105" t="s">
        <v>110</v>
      </c>
      <c r="AJ207" s="104">
        <f t="shared" si="153"/>
        <v>2</v>
      </c>
      <c r="AK207" s="104">
        <f t="shared" si="154"/>
        <v>4</v>
      </c>
      <c r="AL207" s="104" t="str">
        <f t="shared" si="155"/>
        <v>Media</v>
      </c>
      <c r="AM207" s="104">
        <f t="shared" si="156"/>
        <v>2</v>
      </c>
      <c r="AN207" s="104">
        <f t="shared" si="157"/>
        <v>6</v>
      </c>
      <c r="AO207" s="107" t="str">
        <f t="shared" si="158"/>
        <v>MEDIA</v>
      </c>
    </row>
    <row r="208" spans="1:41" ht="50.1" customHeight="1" x14ac:dyDescent="0.25">
      <c r="A208" s="48" t="s">
        <v>1007</v>
      </c>
      <c r="B208" s="48" t="s">
        <v>52</v>
      </c>
      <c r="C208" s="49" t="s">
        <v>58</v>
      </c>
      <c r="D208" s="99" t="s">
        <v>995</v>
      </c>
      <c r="E208" s="105" t="s">
        <v>1008</v>
      </c>
      <c r="F208" s="99" t="s">
        <v>1009</v>
      </c>
      <c r="G208" s="101" t="s">
        <v>107</v>
      </c>
      <c r="H208" s="101"/>
      <c r="I208" s="101"/>
      <c r="J208" s="101" t="s">
        <v>22</v>
      </c>
      <c r="K208" s="101" t="s">
        <v>170</v>
      </c>
      <c r="L208" s="101" t="s">
        <v>959</v>
      </c>
      <c r="M208" s="101" t="s">
        <v>108</v>
      </c>
      <c r="N208" s="102" t="s">
        <v>944</v>
      </c>
      <c r="O208" s="101" t="s">
        <v>39</v>
      </c>
      <c r="P208" s="102" t="s">
        <v>172</v>
      </c>
      <c r="Q208" s="101" t="s">
        <v>125</v>
      </c>
      <c r="R208" s="102" t="s">
        <v>85</v>
      </c>
      <c r="S208" s="103" t="s">
        <v>124</v>
      </c>
      <c r="T208" s="103" t="s">
        <v>124</v>
      </c>
      <c r="U208" s="103" t="s">
        <v>124</v>
      </c>
      <c r="V208" s="101" t="s">
        <v>26</v>
      </c>
      <c r="W208" s="102" t="s">
        <v>125</v>
      </c>
      <c r="X208" s="102" t="s">
        <v>125</v>
      </c>
      <c r="Y208" s="102" t="s">
        <v>125</v>
      </c>
      <c r="Z208" s="102" t="s">
        <v>125</v>
      </c>
      <c r="AA208" s="102" t="s">
        <v>125</v>
      </c>
      <c r="AB208" s="102" t="s">
        <v>125</v>
      </c>
      <c r="AC208" s="104" t="str">
        <f t="shared" si="149"/>
        <v>Baja</v>
      </c>
      <c r="AD208" s="104">
        <f t="shared" si="150"/>
        <v>1</v>
      </c>
      <c r="AE208" s="105" t="s">
        <v>110</v>
      </c>
      <c r="AF208" s="104">
        <f t="shared" si="151"/>
        <v>2</v>
      </c>
      <c r="AG208" s="105" t="s">
        <v>110</v>
      </c>
      <c r="AH208" s="106">
        <f t="shared" si="152"/>
        <v>2</v>
      </c>
      <c r="AI208" s="105" t="s">
        <v>110</v>
      </c>
      <c r="AJ208" s="104">
        <f t="shared" si="153"/>
        <v>2</v>
      </c>
      <c r="AK208" s="104">
        <f t="shared" si="154"/>
        <v>4</v>
      </c>
      <c r="AL208" s="104" t="str">
        <f t="shared" si="155"/>
        <v>Media</v>
      </c>
      <c r="AM208" s="104">
        <f t="shared" si="156"/>
        <v>2</v>
      </c>
      <c r="AN208" s="104">
        <f t="shared" si="157"/>
        <v>5</v>
      </c>
      <c r="AO208" s="107" t="str">
        <f t="shared" si="158"/>
        <v>MEDIA</v>
      </c>
    </row>
    <row r="209" spans="1:41" ht="50.1" customHeight="1" x14ac:dyDescent="0.25">
      <c r="A209" s="109" t="s">
        <v>1025</v>
      </c>
      <c r="B209" s="110"/>
      <c r="C209" s="110"/>
      <c r="D209" s="110"/>
      <c r="E209" s="110"/>
      <c r="F209" s="110"/>
      <c r="G209" s="110"/>
      <c r="H209" s="110"/>
      <c r="I209" s="110"/>
      <c r="J209" s="110"/>
      <c r="K209" s="110"/>
      <c r="L209" s="110"/>
      <c r="M209" s="110"/>
      <c r="N209" s="110"/>
      <c r="O209" s="110"/>
      <c r="P209" s="110"/>
      <c r="Q209" s="110"/>
      <c r="R209" s="110"/>
      <c r="S209" s="110"/>
      <c r="T209" s="110"/>
      <c r="U209" s="110"/>
      <c r="V209" s="110"/>
      <c r="W209" s="110"/>
      <c r="X209" s="110"/>
      <c r="Y209" s="110"/>
      <c r="Z209" s="110"/>
      <c r="AA209" s="110"/>
      <c r="AB209" s="111"/>
      <c r="AC209" s="104"/>
      <c r="AD209" s="104"/>
      <c r="AE209" s="105"/>
      <c r="AF209" s="104"/>
      <c r="AG209" s="105"/>
      <c r="AH209" s="106"/>
      <c r="AI209" s="105"/>
      <c r="AJ209" s="104"/>
      <c r="AK209" s="104"/>
      <c r="AL209" s="104"/>
      <c r="AM209" s="104"/>
      <c r="AN209" s="104"/>
      <c r="AO209" s="107"/>
    </row>
    <row r="210" spans="1:41" ht="50.1" customHeight="1" x14ac:dyDescent="0.25">
      <c r="A210" s="48" t="s">
        <v>942</v>
      </c>
      <c r="B210" s="48" t="s">
        <v>52</v>
      </c>
      <c r="C210" s="49" t="s">
        <v>58</v>
      </c>
      <c r="D210" s="99" t="s">
        <v>216</v>
      </c>
      <c r="E210" s="100" t="s">
        <v>168</v>
      </c>
      <c r="F210" s="99" t="s">
        <v>1011</v>
      </c>
      <c r="G210" s="101" t="s">
        <v>107</v>
      </c>
      <c r="H210" s="101" t="s">
        <v>22</v>
      </c>
      <c r="I210" s="101" t="s">
        <v>22</v>
      </c>
      <c r="J210" s="101"/>
      <c r="K210" s="101" t="s">
        <v>269</v>
      </c>
      <c r="L210" s="101" t="s">
        <v>224</v>
      </c>
      <c r="M210" s="101" t="s">
        <v>108</v>
      </c>
      <c r="N210" s="102" t="s">
        <v>944</v>
      </c>
      <c r="O210" s="101" t="s">
        <v>39</v>
      </c>
      <c r="P210" s="102" t="s">
        <v>945</v>
      </c>
      <c r="Q210" s="101" t="s">
        <v>125</v>
      </c>
      <c r="R210" s="102" t="s">
        <v>86</v>
      </c>
      <c r="S210" s="103" t="s">
        <v>109</v>
      </c>
      <c r="T210" s="103" t="s">
        <v>124</v>
      </c>
      <c r="U210" s="103" t="s">
        <v>124</v>
      </c>
      <c r="V210" s="102" t="s">
        <v>25</v>
      </c>
      <c r="W210" s="102" t="s">
        <v>946</v>
      </c>
      <c r="X210" s="102" t="s">
        <v>947</v>
      </c>
      <c r="Y210" s="102" t="s">
        <v>948</v>
      </c>
      <c r="Z210" s="102" t="s">
        <v>139</v>
      </c>
      <c r="AA210" s="108">
        <v>44063</v>
      </c>
      <c r="AB210" s="102" t="s">
        <v>263</v>
      </c>
      <c r="AC210" s="104" t="str">
        <f>IF(V210="Información Pública Reservada","Alta",IF(V210="Información Pública Clasificada","Media",IF(V210="Información Pública","Baja")))</f>
        <v>Media</v>
      </c>
      <c r="AD210" s="104">
        <f>IF(AC210="Baja",1,IF(AC210="Media",2,IF(AC210="Alta",3,"")))</f>
        <v>2</v>
      </c>
      <c r="AE210" s="105" t="s">
        <v>110</v>
      </c>
      <c r="AF210" s="104">
        <f>IF(AE210="Baja",1,IF(AE210="Media",2,IF(AE210="Alta",3,"")))</f>
        <v>2</v>
      </c>
      <c r="AG210" s="105" t="s">
        <v>110</v>
      </c>
      <c r="AH210" s="106">
        <f>IF(AG210="Baja",1,IF(AG210="Media",2,IF(AG210="Alta",3,IF(AG210="No Clasificada",0,""))))</f>
        <v>2</v>
      </c>
      <c r="AI210" s="105" t="s">
        <v>110</v>
      </c>
      <c r="AJ210" s="104">
        <f>IF(AI210="Baja",1,IF(AI210="Media",2,IF(AI210="Alta",3,IF(AI210="No Clasificada",0,""))))</f>
        <v>2</v>
      </c>
      <c r="AK210" s="104">
        <f>IFERROR(SUM(AH210+AJ210)," ")</f>
        <v>4</v>
      </c>
      <c r="AL210" s="104" t="str">
        <f>IF(AK210=3,"Baja",IF(AK210=2,"Baja",IF(AK210=1,"Baja",IF(AK210=4,"Media",IF(AK210&gt;=5,"Alta")))))</f>
        <v>Media</v>
      </c>
      <c r="AM210" s="104">
        <f>IF(AL210="Baja",1,IF(AL210="Media",2,IF(AL210="Alta",3,"0")))</f>
        <v>2</v>
      </c>
      <c r="AN210" s="104">
        <f>IFERROR(SUM(+AD210+AF210+AM210),"")</f>
        <v>6</v>
      </c>
      <c r="AO210" s="107" t="str">
        <f>IF(AND(AC210="ALTA"),"ALTA",IF(AND(AE210="ALTA",AL210="ALTA"),"ALTA",IF(AND(AC210="MEDIA",AE210="ALTA",AL210="MEDIA"),"MEDIA",IF(AND(AC210="MEDIA",AE210="MEDIA",AL210="ALTA"),"MEDIA",IF(AND(AC210="MEDIA",AE210="MEDIA",AL210="BAJA"),"MEDIA",IF(AND(AC210="MEDIA",AE210="MEDIA",AL210="MEDIA"),"MEDIA",IF(AND(AC210="MEDIA",AE210="BAJA",AL210="MEDIA"),"MEDIA",IF(AND(AC210="BAJA",AE210="MEDIA",AL210="MEDIA"),"MEDIA",IF(AND(AC210="BAJA",AE210="BAJA",AL210="MEDIA"),"MEDIA",IF(AND(AC210="BAJA",AE210="MEDIA",AL210="BAJA"),"MEDIA",IF(AND(AC210="MEDIA",AE210="BAJA",AL210="BAJA"),"MEDIA",IF(AND(AC210="BAJA",AE210="ALTA",AL210="BAJA"),"MEDIA",IF(AND(AC210="BAJA",AE210="BAJA",AL210="ALTA"),"MEDIA",IF(AND(AC210="MEDIA",AE210="ALTA",AL210="BAJA"),"MEDIA",IF(AND(AC210="MEDIA",AE210="BAJA",AL210="ALTA"),"MEDIA",IF(AND(AC210="BAJA",AE210="ALTA",AL210="MEDIA"),"MEDIA",IF(AND(AC210="BAJA",AE210="MEDIA",AL210="ALTA"),"MEDIA",IF(AND(AC210="BAJA",AE210="BAJA",AL210="BAJA"),"BAJA","Por Clasificar"))))))))))))))))))</f>
        <v>MEDIA</v>
      </c>
    </row>
    <row r="211" spans="1:41" ht="50.1" customHeight="1" x14ac:dyDescent="0.25">
      <c r="A211" s="48" t="s">
        <v>949</v>
      </c>
      <c r="B211" s="48" t="s">
        <v>52</v>
      </c>
      <c r="C211" s="49" t="s">
        <v>58</v>
      </c>
      <c r="D211" s="99" t="s">
        <v>1012</v>
      </c>
      <c r="E211" s="100" t="s">
        <v>951</v>
      </c>
      <c r="F211" s="99" t="s">
        <v>1013</v>
      </c>
      <c r="G211" s="101" t="s">
        <v>107</v>
      </c>
      <c r="H211" s="101" t="s">
        <v>22</v>
      </c>
      <c r="I211" s="101" t="s">
        <v>22</v>
      </c>
      <c r="J211" s="101"/>
      <c r="K211" s="101" t="s">
        <v>269</v>
      </c>
      <c r="L211" s="101" t="s">
        <v>224</v>
      </c>
      <c r="M211" s="101" t="s">
        <v>108</v>
      </c>
      <c r="N211" s="102" t="s">
        <v>944</v>
      </c>
      <c r="O211" s="101" t="s">
        <v>39</v>
      </c>
      <c r="P211" s="102" t="s">
        <v>172</v>
      </c>
      <c r="Q211" s="101" t="s">
        <v>125</v>
      </c>
      <c r="R211" s="102" t="s">
        <v>86</v>
      </c>
      <c r="S211" s="103" t="s">
        <v>109</v>
      </c>
      <c r="T211" s="103" t="s">
        <v>124</v>
      </c>
      <c r="U211" s="103" t="s">
        <v>124</v>
      </c>
      <c r="V211" s="101" t="s">
        <v>26</v>
      </c>
      <c r="W211" s="102" t="s">
        <v>173</v>
      </c>
      <c r="X211" s="102" t="s">
        <v>173</v>
      </c>
      <c r="Y211" s="102" t="s">
        <v>173</v>
      </c>
      <c r="Z211" s="102" t="s">
        <v>173</v>
      </c>
      <c r="AA211" s="108" t="s">
        <v>173</v>
      </c>
      <c r="AB211" s="102" t="s">
        <v>173</v>
      </c>
      <c r="AC211" s="104" t="str">
        <f t="shared" ref="AC211:AC215" si="159">IF(V211="Información Pública Reservada","Alta",IF(V211="Información Pública Clasificada","Media",IF(V211="Información Pública","Baja")))</f>
        <v>Baja</v>
      </c>
      <c r="AD211" s="104">
        <f t="shared" ref="AD211:AD215" si="160">IF(AC211="Baja",1,IF(AC211="Media",2,IF(AC211="Alta",3,"")))</f>
        <v>1</v>
      </c>
      <c r="AE211" s="105" t="s">
        <v>110</v>
      </c>
      <c r="AF211" s="104">
        <f t="shared" ref="AF211:AF215" si="161">IF(AE211="Baja",1,IF(AE211="Media",2,IF(AE211="Alta",3,"")))</f>
        <v>2</v>
      </c>
      <c r="AG211" s="105" t="s">
        <v>110</v>
      </c>
      <c r="AH211" s="106">
        <f t="shared" ref="AH211:AH215" si="162">IF(AG211="Baja",1,IF(AG211="Media",2,IF(AG211="Alta",3,IF(AG211="No Clasificada",0,""))))</f>
        <v>2</v>
      </c>
      <c r="AI211" s="105" t="s">
        <v>110</v>
      </c>
      <c r="AJ211" s="104">
        <f t="shared" ref="AJ211:AJ215" si="163">IF(AI211="Baja",1,IF(AI211="Media",2,IF(AI211="Alta",3,IF(AI211="No Clasificada",0,""))))</f>
        <v>2</v>
      </c>
      <c r="AK211" s="104">
        <f t="shared" ref="AK211:AK215" si="164">IFERROR(SUM(AH211+AJ211)," ")</f>
        <v>4</v>
      </c>
      <c r="AL211" s="104" t="str">
        <f t="shared" ref="AL211:AL215" si="165">IF(AK211=3,"Baja",IF(AK211=2,"Baja",IF(AK211=1,"Baja",IF(AK211=4,"Media",IF(AK211&gt;=5,"Alta")))))</f>
        <v>Media</v>
      </c>
      <c r="AM211" s="104">
        <f t="shared" ref="AM211:AM215" si="166">IF(AL211="Baja",1,IF(AL211="Media",2,IF(AL211="Alta",3,"0")))</f>
        <v>2</v>
      </c>
      <c r="AN211" s="104">
        <f t="shared" ref="AN211:AN215" si="167">IFERROR(SUM(+AD211+AF211+AM211),"")</f>
        <v>5</v>
      </c>
      <c r="AO211" s="107" t="str">
        <f t="shared" ref="AO211:AO215" si="168">IF(AND(AC211="ALTA"),"ALTA",IF(AND(AE211="ALTA",AL211="ALTA"),"ALTA",IF(AND(AC211="MEDIA",AE211="ALTA",AL211="MEDIA"),"MEDIA",IF(AND(AC211="MEDIA",AE211="MEDIA",AL211="ALTA"),"MEDIA",IF(AND(AC211="MEDIA",AE211="MEDIA",AL211="BAJA"),"MEDIA",IF(AND(AC211="MEDIA",AE211="MEDIA",AL211="MEDIA"),"MEDIA",IF(AND(AC211="MEDIA",AE211="BAJA",AL211="MEDIA"),"MEDIA",IF(AND(AC211="BAJA",AE211="MEDIA",AL211="MEDIA"),"MEDIA",IF(AND(AC211="BAJA",AE211="BAJA",AL211="MEDIA"),"MEDIA",IF(AND(AC211="BAJA",AE211="MEDIA",AL211="BAJA"),"MEDIA",IF(AND(AC211="MEDIA",AE211="BAJA",AL211="BAJA"),"MEDIA",IF(AND(AC211="BAJA",AE211="ALTA",AL211="BAJA"),"MEDIA",IF(AND(AC211="BAJA",AE211="BAJA",AL211="ALTA"),"MEDIA",IF(AND(AC211="MEDIA",AE211="ALTA",AL211="BAJA"),"MEDIA",IF(AND(AC211="MEDIA",AE211="BAJA",AL211="ALTA"),"MEDIA",IF(AND(AC211="BAJA",AE211="ALTA",AL211="MEDIA"),"MEDIA",IF(AND(AC211="BAJA",AE211="MEDIA",AL211="ALTA"),"MEDIA",IF(AND(AC211="BAJA",AE211="BAJA",AL211="BAJA"),"BAJA","Por Clasificar"))))))))))))))))))</f>
        <v>MEDIA</v>
      </c>
    </row>
    <row r="212" spans="1:41" ht="50.1" customHeight="1" x14ac:dyDescent="0.25">
      <c r="A212" s="48" t="s">
        <v>953</v>
      </c>
      <c r="B212" s="48" t="s">
        <v>52</v>
      </c>
      <c r="C212" s="49" t="s">
        <v>58</v>
      </c>
      <c r="D212" s="99" t="s">
        <v>232</v>
      </c>
      <c r="E212" s="100" t="s">
        <v>233</v>
      </c>
      <c r="F212" s="99" t="s">
        <v>1014</v>
      </c>
      <c r="G212" s="101" t="s">
        <v>107</v>
      </c>
      <c r="H212" s="101" t="s">
        <v>22</v>
      </c>
      <c r="I212" s="101" t="s">
        <v>22</v>
      </c>
      <c r="J212" s="101"/>
      <c r="K212" s="101" t="s">
        <v>269</v>
      </c>
      <c r="L212" s="101" t="s">
        <v>224</v>
      </c>
      <c r="M212" s="101" t="s">
        <v>108</v>
      </c>
      <c r="N212" s="102" t="s">
        <v>944</v>
      </c>
      <c r="O212" s="101" t="s">
        <v>39</v>
      </c>
      <c r="P212" s="102" t="s">
        <v>172</v>
      </c>
      <c r="Q212" s="101" t="s">
        <v>125</v>
      </c>
      <c r="R212" s="102" t="s">
        <v>86</v>
      </c>
      <c r="S212" s="103" t="s">
        <v>124</v>
      </c>
      <c r="T212" s="103" t="s">
        <v>124</v>
      </c>
      <c r="U212" s="103" t="s">
        <v>124</v>
      </c>
      <c r="V212" s="101" t="s">
        <v>26</v>
      </c>
      <c r="W212" s="102" t="s">
        <v>173</v>
      </c>
      <c r="X212" s="102" t="s">
        <v>173</v>
      </c>
      <c r="Y212" s="102" t="s">
        <v>173</v>
      </c>
      <c r="Z212" s="102" t="s">
        <v>173</v>
      </c>
      <c r="AA212" s="102" t="s">
        <v>173</v>
      </c>
      <c r="AB212" s="102" t="s">
        <v>173</v>
      </c>
      <c r="AC212" s="104" t="str">
        <f t="shared" si="159"/>
        <v>Baja</v>
      </c>
      <c r="AD212" s="104">
        <f t="shared" si="160"/>
        <v>1</v>
      </c>
      <c r="AE212" s="105" t="s">
        <v>110</v>
      </c>
      <c r="AF212" s="104">
        <f t="shared" si="161"/>
        <v>2</v>
      </c>
      <c r="AG212" s="105" t="s">
        <v>110</v>
      </c>
      <c r="AH212" s="106">
        <f t="shared" si="162"/>
        <v>2</v>
      </c>
      <c r="AI212" s="105" t="s">
        <v>126</v>
      </c>
      <c r="AJ212" s="104">
        <f t="shared" si="163"/>
        <v>1</v>
      </c>
      <c r="AK212" s="104">
        <f t="shared" si="164"/>
        <v>3</v>
      </c>
      <c r="AL212" s="104" t="str">
        <f t="shared" si="165"/>
        <v>Baja</v>
      </c>
      <c r="AM212" s="104">
        <f t="shared" si="166"/>
        <v>1</v>
      </c>
      <c r="AN212" s="104">
        <f t="shared" si="167"/>
        <v>4</v>
      </c>
      <c r="AO212" s="107" t="str">
        <f t="shared" si="168"/>
        <v>MEDIA</v>
      </c>
    </row>
    <row r="213" spans="1:41" ht="50.1" customHeight="1" x14ac:dyDescent="0.25">
      <c r="A213" s="48" t="s">
        <v>955</v>
      </c>
      <c r="B213" s="48" t="s">
        <v>52</v>
      </c>
      <c r="C213" s="49" t="s">
        <v>58</v>
      </c>
      <c r="D213" s="99" t="s">
        <v>244</v>
      </c>
      <c r="E213" s="100" t="s">
        <v>1015</v>
      </c>
      <c r="F213" s="99" t="s">
        <v>1016</v>
      </c>
      <c r="G213" s="101" t="s">
        <v>107</v>
      </c>
      <c r="H213" s="101" t="s">
        <v>22</v>
      </c>
      <c r="I213" s="101" t="s">
        <v>22</v>
      </c>
      <c r="J213" s="101" t="s">
        <v>22</v>
      </c>
      <c r="K213" s="101" t="s">
        <v>116</v>
      </c>
      <c r="L213" s="101" t="s">
        <v>973</v>
      </c>
      <c r="M213" s="101" t="s">
        <v>108</v>
      </c>
      <c r="N213" s="102" t="s">
        <v>944</v>
      </c>
      <c r="O213" s="101" t="s">
        <v>39</v>
      </c>
      <c r="P213" s="102" t="s">
        <v>172</v>
      </c>
      <c r="Q213" s="101" t="s">
        <v>125</v>
      </c>
      <c r="R213" s="102" t="s">
        <v>86</v>
      </c>
      <c r="S213" s="103" t="s">
        <v>124</v>
      </c>
      <c r="T213" s="103" t="s">
        <v>124</v>
      </c>
      <c r="U213" s="103" t="s">
        <v>124</v>
      </c>
      <c r="V213" s="101" t="s">
        <v>25</v>
      </c>
      <c r="W213" s="102" t="s">
        <v>974</v>
      </c>
      <c r="X213" s="102" t="s">
        <v>975</v>
      </c>
      <c r="Y213" s="102" t="s">
        <v>976</v>
      </c>
      <c r="Z213" s="102" t="s">
        <v>141</v>
      </c>
      <c r="AA213" s="108">
        <v>44063</v>
      </c>
      <c r="AB213" s="102" t="s">
        <v>263</v>
      </c>
      <c r="AC213" s="104" t="str">
        <f t="shared" si="159"/>
        <v>Media</v>
      </c>
      <c r="AD213" s="104">
        <f t="shared" si="160"/>
        <v>2</v>
      </c>
      <c r="AE213" s="105" t="s">
        <v>110</v>
      </c>
      <c r="AF213" s="104">
        <f t="shared" si="161"/>
        <v>2</v>
      </c>
      <c r="AG213" s="105" t="s">
        <v>126</v>
      </c>
      <c r="AH213" s="106">
        <f t="shared" si="162"/>
        <v>1</v>
      </c>
      <c r="AI213" s="105" t="s">
        <v>126</v>
      </c>
      <c r="AJ213" s="104">
        <f t="shared" si="163"/>
        <v>1</v>
      </c>
      <c r="AK213" s="104">
        <f t="shared" si="164"/>
        <v>2</v>
      </c>
      <c r="AL213" s="104" t="str">
        <f t="shared" si="165"/>
        <v>Baja</v>
      </c>
      <c r="AM213" s="104">
        <f t="shared" si="166"/>
        <v>1</v>
      </c>
      <c r="AN213" s="104">
        <f t="shared" si="167"/>
        <v>5</v>
      </c>
      <c r="AO213" s="107" t="str">
        <f t="shared" si="168"/>
        <v>MEDIA</v>
      </c>
    </row>
    <row r="214" spans="1:41" ht="50.1" customHeight="1" x14ac:dyDescent="0.25">
      <c r="A214" s="48" t="s">
        <v>962</v>
      </c>
      <c r="B214" s="48" t="s">
        <v>52</v>
      </c>
      <c r="C214" s="49" t="s">
        <v>58</v>
      </c>
      <c r="D214" s="99" t="s">
        <v>1017</v>
      </c>
      <c r="E214" s="100" t="s">
        <v>1018</v>
      </c>
      <c r="F214" s="99" t="s">
        <v>1019</v>
      </c>
      <c r="G214" s="101" t="s">
        <v>107</v>
      </c>
      <c r="H214" s="101"/>
      <c r="I214" s="101" t="s">
        <v>22</v>
      </c>
      <c r="J214" s="101" t="s">
        <v>22</v>
      </c>
      <c r="K214" s="101" t="s">
        <v>170</v>
      </c>
      <c r="L214" s="101" t="s">
        <v>1020</v>
      </c>
      <c r="M214" s="101" t="s">
        <v>108</v>
      </c>
      <c r="N214" s="102" t="s">
        <v>944</v>
      </c>
      <c r="O214" s="101" t="s">
        <v>39</v>
      </c>
      <c r="P214" s="102" t="s">
        <v>172</v>
      </c>
      <c r="Q214" s="101" t="s">
        <v>125</v>
      </c>
      <c r="R214" s="102" t="s">
        <v>86</v>
      </c>
      <c r="S214" s="103" t="s">
        <v>124</v>
      </c>
      <c r="T214" s="103" t="s">
        <v>124</v>
      </c>
      <c r="U214" s="103" t="s">
        <v>124</v>
      </c>
      <c r="V214" s="101" t="s">
        <v>26</v>
      </c>
      <c r="W214" s="102" t="s">
        <v>173</v>
      </c>
      <c r="X214" s="102" t="s">
        <v>173</v>
      </c>
      <c r="Y214" s="102" t="s">
        <v>173</v>
      </c>
      <c r="Z214" s="102" t="s">
        <v>173</v>
      </c>
      <c r="AA214" s="102" t="s">
        <v>173</v>
      </c>
      <c r="AB214" s="102" t="s">
        <v>173</v>
      </c>
      <c r="AC214" s="104" t="str">
        <f t="shared" si="159"/>
        <v>Baja</v>
      </c>
      <c r="AD214" s="104">
        <f t="shared" si="160"/>
        <v>1</v>
      </c>
      <c r="AE214" s="105" t="s">
        <v>110</v>
      </c>
      <c r="AF214" s="104">
        <f t="shared" si="161"/>
        <v>2</v>
      </c>
      <c r="AG214" s="105" t="s">
        <v>110</v>
      </c>
      <c r="AH214" s="106">
        <f t="shared" si="162"/>
        <v>2</v>
      </c>
      <c r="AI214" s="105" t="s">
        <v>110</v>
      </c>
      <c r="AJ214" s="104">
        <f t="shared" si="163"/>
        <v>2</v>
      </c>
      <c r="AK214" s="104">
        <f t="shared" si="164"/>
        <v>4</v>
      </c>
      <c r="AL214" s="104" t="str">
        <f t="shared" si="165"/>
        <v>Media</v>
      </c>
      <c r="AM214" s="104">
        <f t="shared" si="166"/>
        <v>2</v>
      </c>
      <c r="AN214" s="104">
        <f t="shared" si="167"/>
        <v>5</v>
      </c>
      <c r="AO214" s="107" t="str">
        <f t="shared" si="168"/>
        <v>MEDIA</v>
      </c>
    </row>
    <row r="215" spans="1:41" ht="50.1" customHeight="1" x14ac:dyDescent="0.25">
      <c r="A215" s="48" t="s">
        <v>965</v>
      </c>
      <c r="B215" s="48" t="s">
        <v>52</v>
      </c>
      <c r="C215" s="49" t="s">
        <v>58</v>
      </c>
      <c r="D215" s="99" t="s">
        <v>1017</v>
      </c>
      <c r="E215" s="100" t="s">
        <v>1021</v>
      </c>
      <c r="F215" s="99" t="s">
        <v>1022</v>
      </c>
      <c r="G215" s="101" t="s">
        <v>107</v>
      </c>
      <c r="H215" s="101"/>
      <c r="I215" s="101" t="s">
        <v>22</v>
      </c>
      <c r="J215" s="101" t="s">
        <v>22</v>
      </c>
      <c r="K215" s="101" t="s">
        <v>170</v>
      </c>
      <c r="L215" s="101" t="s">
        <v>1023</v>
      </c>
      <c r="M215" s="101" t="s">
        <v>108</v>
      </c>
      <c r="N215" s="102" t="s">
        <v>944</v>
      </c>
      <c r="O215" s="101" t="s">
        <v>39</v>
      </c>
      <c r="P215" s="102" t="s">
        <v>172</v>
      </c>
      <c r="Q215" s="101" t="s">
        <v>125</v>
      </c>
      <c r="R215" s="102" t="s">
        <v>86</v>
      </c>
      <c r="S215" s="103" t="s">
        <v>109</v>
      </c>
      <c r="T215" s="103" t="s">
        <v>124</v>
      </c>
      <c r="U215" s="103" t="s">
        <v>124</v>
      </c>
      <c r="V215" s="101" t="s">
        <v>25</v>
      </c>
      <c r="W215" s="102" t="s">
        <v>946</v>
      </c>
      <c r="X215" s="102" t="s">
        <v>947</v>
      </c>
      <c r="Y215" s="102" t="s">
        <v>1024</v>
      </c>
      <c r="Z215" s="102" t="s">
        <v>139</v>
      </c>
      <c r="AA215" s="108">
        <v>44063</v>
      </c>
      <c r="AB215" s="102" t="s">
        <v>263</v>
      </c>
      <c r="AC215" s="104" t="str">
        <f t="shared" si="159"/>
        <v>Media</v>
      </c>
      <c r="AD215" s="104">
        <f t="shared" si="160"/>
        <v>2</v>
      </c>
      <c r="AE215" s="105" t="s">
        <v>110</v>
      </c>
      <c r="AF215" s="104">
        <f t="shared" si="161"/>
        <v>2</v>
      </c>
      <c r="AG215" s="105" t="s">
        <v>110</v>
      </c>
      <c r="AH215" s="106">
        <f t="shared" si="162"/>
        <v>2</v>
      </c>
      <c r="AI215" s="105" t="s">
        <v>110</v>
      </c>
      <c r="AJ215" s="104">
        <f t="shared" si="163"/>
        <v>2</v>
      </c>
      <c r="AK215" s="104">
        <f t="shared" si="164"/>
        <v>4</v>
      </c>
      <c r="AL215" s="104" t="str">
        <f t="shared" si="165"/>
        <v>Media</v>
      </c>
      <c r="AM215" s="104">
        <f t="shared" si="166"/>
        <v>2</v>
      </c>
      <c r="AN215" s="104">
        <f t="shared" si="167"/>
        <v>6</v>
      </c>
      <c r="AO215" s="107" t="str">
        <f t="shared" si="168"/>
        <v>MEDIA</v>
      </c>
    </row>
    <row r="216" spans="1:41" ht="50.1" customHeight="1" x14ac:dyDescent="0.25">
      <c r="A216" s="113" t="s">
        <v>1093</v>
      </c>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5"/>
      <c r="AC216" s="104"/>
      <c r="AD216" s="104"/>
      <c r="AE216" s="105"/>
      <c r="AF216" s="104"/>
      <c r="AG216" s="105"/>
      <c r="AH216" s="106"/>
      <c r="AI216" s="105"/>
      <c r="AJ216" s="104"/>
      <c r="AK216" s="104"/>
      <c r="AL216" s="104"/>
      <c r="AM216" s="104"/>
      <c r="AN216" s="104"/>
      <c r="AO216" s="107"/>
    </row>
    <row r="217" spans="1:41" ht="50.1" customHeight="1" x14ac:dyDescent="0.25">
      <c r="A217" s="48" t="s">
        <v>1026</v>
      </c>
      <c r="B217" s="48" t="s">
        <v>53</v>
      </c>
      <c r="C217" s="49" t="s">
        <v>67</v>
      </c>
      <c r="D217" s="99" t="s">
        <v>216</v>
      </c>
      <c r="E217" s="100" t="s">
        <v>1027</v>
      </c>
      <c r="F217" s="99" t="s">
        <v>1028</v>
      </c>
      <c r="G217" s="101" t="s">
        <v>107</v>
      </c>
      <c r="H217" s="101" t="s">
        <v>22</v>
      </c>
      <c r="I217" s="101" t="s">
        <v>22</v>
      </c>
      <c r="J217" s="101"/>
      <c r="K217" s="101" t="s">
        <v>116</v>
      </c>
      <c r="L217" s="129" t="s">
        <v>335</v>
      </c>
      <c r="M217" s="130" t="s">
        <v>108</v>
      </c>
      <c r="N217" s="131" t="s">
        <v>48</v>
      </c>
      <c r="O217" s="101" t="s">
        <v>39</v>
      </c>
      <c r="P217" s="132" t="s">
        <v>1029</v>
      </c>
      <c r="Q217" s="101" t="s">
        <v>173</v>
      </c>
      <c r="R217" s="131" t="s">
        <v>48</v>
      </c>
      <c r="S217" s="103" t="s">
        <v>109</v>
      </c>
      <c r="T217" s="103" t="s">
        <v>124</v>
      </c>
      <c r="U217" s="103" t="s">
        <v>124</v>
      </c>
      <c r="V217" s="133" t="s">
        <v>26</v>
      </c>
      <c r="W217" s="134" t="s">
        <v>125</v>
      </c>
      <c r="X217" s="134" t="s">
        <v>125</v>
      </c>
      <c r="Y217" s="134" t="s">
        <v>125</v>
      </c>
      <c r="Z217" s="131" t="s">
        <v>141</v>
      </c>
      <c r="AA217" s="134" t="s">
        <v>125</v>
      </c>
      <c r="AB217" s="134" t="s">
        <v>125</v>
      </c>
      <c r="AC217" s="104" t="str">
        <f>IF(V217="Información Pública Reservada","Alta",IF(V217="Información Pública Clasificada","Media",IF(V217="Información Pública","Baja")))</f>
        <v>Baja</v>
      </c>
      <c r="AD217" s="104">
        <f>IF(AC217="Baja",1,IF(AC217="Media",2,IF(AC217="Alta",6,"")))</f>
        <v>1</v>
      </c>
      <c r="AE217" s="104" t="s">
        <v>110</v>
      </c>
      <c r="AF217" s="104">
        <f>IF(AE217="Baja",1,IF(AE217="Media",2,IF(AE217="Alta",3,"")))</f>
        <v>2</v>
      </c>
      <c r="AG217" s="104" t="s">
        <v>110</v>
      </c>
      <c r="AH217" s="106">
        <f>IF(AG217="Baja",1,IF(AG217="Media",2,IF(AG217="Alta",3,IF(AG217="No Clasificada",0,""))))</f>
        <v>2</v>
      </c>
      <c r="AI217" s="104" t="s">
        <v>126</v>
      </c>
      <c r="AJ217" s="104">
        <f>IF(AI217="Baja",1,IF(AI217="Media",2,IF(AI217="Alta",3,IF(AI217="No Clasificada",0,""))))</f>
        <v>1</v>
      </c>
      <c r="AK217" s="104">
        <f>IFERROR(SUM(AH217+AJ217)," ")</f>
        <v>3</v>
      </c>
      <c r="AL217" s="104" t="str">
        <f>IF(AK217=3,"Baja",IF(AK217=2,"Baja",IF(AK217=1,"Baja",IF(AK217=4,"Media",IF(AK217&gt;=5,"Alta")))))</f>
        <v>Baja</v>
      </c>
      <c r="AM217" s="104">
        <f>IF(AL217="Baja",1,IF(AL217="Media",2,IF(AL217="Alta",3,"0")))</f>
        <v>1</v>
      </c>
      <c r="AN217" s="104">
        <f>IFERROR(SUM(+AD217+AF217+AM217),"")</f>
        <v>4</v>
      </c>
      <c r="AO217" s="135" t="str">
        <f>IF(AND(AC217="ALTA"),"ALTA",IF(AND(AE217="ALTA",AL217="ALTA"),"ALTA",IF(AND(AC217="MEDIA",AE217="ALTA",AL217="MEDIA"),"MEDIA",IF(AND(AC217="MEDIA",AE217="MEDIA",AL217="ALTA"),"MEDIA",IF(AND(AC217="MEDIA",AE217="MEDIA",AL217="BAJA"),"MEDIA",IF(AND(AC217="MEDIA",AE217="MEDIA",AL217="MEDIA"),"MEDIA",IF(AND(AC217="MEDIA",AE217="BAJA",AL217="MEDIA"),"MEDIA",IF(AND(AC217="BAJA",AE217="MEDIA",AL217="MEDIA"),"MEDIA",IF(AND(AC217="BAJA",AE217="BAJA",AL217="MEDIA"),"MEDIA",IF(AND(AC217="BAJA",AE217="MEDIA",AL217="BAJA"),"MEDIA",IF(AND(AC217="MEDIA",AE217="BAJA",AL217="BAJA"),"MEDIA",IF(AND(AC217="BAJA",AE217="ALTA",AL217="BAJA"),"MEDIA",IF(AND(AC217="BAJA",AE217="BAJA",AL217="ALTA"),"MEDIA",IF(AND(AC217="MEDIA",AE217="ALTA",AL217="BAJA"),"MEDIA",IF(AND(AC217="MEDIA",AE217="BAJA",AL217="ALTA"),"MEDIA",IF(AND(AC217="BAJA",AE217="ALTA",AL217="MEDIA"),"MEDIA",IF(AND(AC217="BAJA",AE217="MEDIA",AL217="ALTA"),"MEDIA",IF(AND(AC217="BAJA",AE217="BAJA",AL217="BAJA"),"BAJA","Por Clasificar"))))))))))))))))))</f>
        <v>MEDIA</v>
      </c>
    </row>
    <row r="218" spans="1:41" ht="50.1" customHeight="1" x14ac:dyDescent="0.25">
      <c r="A218" s="48" t="s">
        <v>1030</v>
      </c>
      <c r="B218" s="48" t="s">
        <v>53</v>
      </c>
      <c r="C218" s="49" t="s">
        <v>67</v>
      </c>
      <c r="D218" s="99" t="s">
        <v>216</v>
      </c>
      <c r="E218" s="100" t="s">
        <v>1031</v>
      </c>
      <c r="F218" s="99" t="s">
        <v>1032</v>
      </c>
      <c r="G218" s="101" t="s">
        <v>107</v>
      </c>
      <c r="H218" s="101" t="s">
        <v>22</v>
      </c>
      <c r="I218" s="101" t="s">
        <v>22</v>
      </c>
      <c r="J218" s="101"/>
      <c r="K218" s="101" t="s">
        <v>116</v>
      </c>
      <c r="L218" s="129" t="s">
        <v>224</v>
      </c>
      <c r="M218" s="130" t="s">
        <v>108</v>
      </c>
      <c r="N218" s="131" t="s">
        <v>48</v>
      </c>
      <c r="O218" s="101" t="s">
        <v>39</v>
      </c>
      <c r="P218" s="132" t="s">
        <v>1033</v>
      </c>
      <c r="Q218" s="101" t="s">
        <v>173</v>
      </c>
      <c r="R218" s="131" t="s">
        <v>48</v>
      </c>
      <c r="S218" s="103" t="s">
        <v>109</v>
      </c>
      <c r="T218" s="103" t="s">
        <v>124</v>
      </c>
      <c r="U218" s="103" t="s">
        <v>124</v>
      </c>
      <c r="V218" s="133" t="s">
        <v>25</v>
      </c>
      <c r="W218" s="134" t="s">
        <v>329</v>
      </c>
      <c r="X218" s="134" t="s">
        <v>329</v>
      </c>
      <c r="Y218" s="136" t="s">
        <v>1034</v>
      </c>
      <c r="Z218" s="131" t="s">
        <v>141</v>
      </c>
      <c r="AA218" s="137">
        <v>44025</v>
      </c>
      <c r="AB218" s="102" t="s">
        <v>184</v>
      </c>
      <c r="AC218" s="104" t="str">
        <f t="shared" ref="AC218:AC230" si="169">IF(V218="Información Pública Reservada","Alta",IF(V218="Información Pública Clasificada","Media",IF(V218="Información Pública","Baja")))</f>
        <v>Media</v>
      </c>
      <c r="AD218" s="104">
        <f t="shared" ref="AD218:AD230" si="170">IF(AC218="Baja",1,IF(AC218="Media",2,IF(AC218="Alta",6,"")))</f>
        <v>2</v>
      </c>
      <c r="AE218" s="104" t="s">
        <v>110</v>
      </c>
      <c r="AF218" s="104">
        <f t="shared" ref="AF218:AF230" si="171">IF(AE218="Baja",1,IF(AE218="Media",2,IF(AE218="Alta",3,"")))</f>
        <v>2</v>
      </c>
      <c r="AG218" s="104" t="s">
        <v>126</v>
      </c>
      <c r="AH218" s="106">
        <f t="shared" ref="AH218:AH230" si="172">IF(AG218="Baja",1,IF(AG218="Media",2,IF(AG218="Alta",3,IF(AG218="No Clasificada",0,""))))</f>
        <v>1</v>
      </c>
      <c r="AI218" s="104" t="s">
        <v>126</v>
      </c>
      <c r="AJ218" s="104">
        <f t="shared" ref="AJ218:AJ230" si="173">IF(AI218="Baja",1,IF(AI218="Media",2,IF(AI218="Alta",3,IF(AI218="No Clasificada",0,""))))</f>
        <v>1</v>
      </c>
      <c r="AK218" s="104">
        <f t="shared" ref="AK218:AK230" si="174">IFERROR(SUM(AH218+AJ218)," ")</f>
        <v>2</v>
      </c>
      <c r="AL218" s="104" t="str">
        <f t="shared" ref="AL218:AL230" si="175">IF(AK218=3,"Baja",IF(AK218=2,"Baja",IF(AK218=1,"Baja",IF(AK218=4,"Media",IF(AK218&gt;=5,"Alta")))))</f>
        <v>Baja</v>
      </c>
      <c r="AM218" s="104">
        <f t="shared" ref="AM218:AM230" si="176">IF(AL218="Baja",1,IF(AL218="Media",2,IF(AL218="Alta",3,"0")))</f>
        <v>1</v>
      </c>
      <c r="AN218" s="104">
        <f t="shared" ref="AN218:AN230" si="177">IFERROR(SUM(+AD218+AF218+AM218),"")</f>
        <v>5</v>
      </c>
      <c r="AO218" s="135" t="str">
        <f t="shared" ref="AO218:AO230" si="178">IF(AND(AC218="ALTA"),"ALTA",IF(AND(AE218="ALTA",AL218="ALTA"),"ALTA",IF(AND(AC218="MEDIA",AE218="ALTA",AL218="MEDIA"),"MEDIA",IF(AND(AC218="MEDIA",AE218="MEDIA",AL218="ALTA"),"MEDIA",IF(AND(AC218="MEDIA",AE218="MEDIA",AL218="BAJA"),"MEDIA",IF(AND(AC218="MEDIA",AE218="MEDIA",AL218="MEDIA"),"MEDIA",IF(AND(AC218="MEDIA",AE218="BAJA",AL218="MEDIA"),"MEDIA",IF(AND(AC218="BAJA",AE218="MEDIA",AL218="MEDIA"),"MEDIA",IF(AND(AC218="BAJA",AE218="BAJA",AL218="MEDIA"),"MEDIA",IF(AND(AC218="BAJA",AE218="MEDIA",AL218="BAJA"),"MEDIA",IF(AND(AC218="MEDIA",AE218="BAJA",AL218="BAJA"),"MEDIA",IF(AND(AC218="BAJA",AE218="ALTA",AL218="BAJA"),"MEDIA",IF(AND(AC218="BAJA",AE218="BAJA",AL218="ALTA"),"MEDIA",IF(AND(AC218="MEDIA",AE218="ALTA",AL218="BAJA"),"MEDIA",IF(AND(AC218="MEDIA",AE218="BAJA",AL218="ALTA"),"MEDIA",IF(AND(AC218="BAJA",AE218="ALTA",AL218="MEDIA"),"MEDIA",IF(AND(AC218="BAJA",AE218="MEDIA",AL218="ALTA"),"MEDIA",IF(AND(AC218="BAJA",AE218="BAJA",AL218="BAJA"),"BAJA","Por Clasificar"))))))))))))))))))</f>
        <v>MEDIA</v>
      </c>
    </row>
    <row r="219" spans="1:41" ht="50.1" customHeight="1" x14ac:dyDescent="0.25">
      <c r="A219" s="48" t="s">
        <v>1035</v>
      </c>
      <c r="B219" s="48" t="s">
        <v>53</v>
      </c>
      <c r="C219" s="49" t="s">
        <v>67</v>
      </c>
      <c r="D219" s="138" t="s">
        <v>1036</v>
      </c>
      <c r="E219" s="100" t="s">
        <v>1037</v>
      </c>
      <c r="F219" s="99" t="s">
        <v>1038</v>
      </c>
      <c r="G219" s="101" t="s">
        <v>107</v>
      </c>
      <c r="H219" s="101"/>
      <c r="I219" s="101"/>
      <c r="J219" s="101" t="s">
        <v>22</v>
      </c>
      <c r="K219" s="101" t="s">
        <v>170</v>
      </c>
      <c r="L219" s="101" t="s">
        <v>224</v>
      </c>
      <c r="M219" s="101" t="s">
        <v>108</v>
      </c>
      <c r="N219" s="131" t="s">
        <v>48</v>
      </c>
      <c r="O219" s="101" t="s">
        <v>39</v>
      </c>
      <c r="P219" s="132" t="s">
        <v>1039</v>
      </c>
      <c r="Q219" s="127" t="s">
        <v>173</v>
      </c>
      <c r="R219" s="131" t="s">
        <v>48</v>
      </c>
      <c r="S219" s="103" t="s">
        <v>124</v>
      </c>
      <c r="T219" s="103" t="s">
        <v>124</v>
      </c>
      <c r="U219" s="103" t="s">
        <v>124</v>
      </c>
      <c r="V219" s="133" t="s">
        <v>26</v>
      </c>
      <c r="W219" s="134" t="s">
        <v>125</v>
      </c>
      <c r="X219" s="134" t="s">
        <v>125</v>
      </c>
      <c r="Y219" s="134" t="s">
        <v>125</v>
      </c>
      <c r="Z219" s="134" t="s">
        <v>125</v>
      </c>
      <c r="AA219" s="134" t="s">
        <v>125</v>
      </c>
      <c r="AB219" s="134" t="s">
        <v>125</v>
      </c>
      <c r="AC219" s="104" t="str">
        <f t="shared" si="169"/>
        <v>Baja</v>
      </c>
      <c r="AD219" s="104">
        <f t="shared" si="170"/>
        <v>1</v>
      </c>
      <c r="AE219" s="104" t="s">
        <v>126</v>
      </c>
      <c r="AF219" s="104">
        <f t="shared" si="171"/>
        <v>1</v>
      </c>
      <c r="AG219" s="104" t="s">
        <v>110</v>
      </c>
      <c r="AH219" s="106">
        <f t="shared" si="172"/>
        <v>2</v>
      </c>
      <c r="AI219" s="104" t="s">
        <v>110</v>
      </c>
      <c r="AJ219" s="104">
        <f t="shared" si="173"/>
        <v>2</v>
      </c>
      <c r="AK219" s="104">
        <f t="shared" si="174"/>
        <v>4</v>
      </c>
      <c r="AL219" s="104" t="str">
        <f t="shared" si="175"/>
        <v>Media</v>
      </c>
      <c r="AM219" s="104">
        <f t="shared" si="176"/>
        <v>2</v>
      </c>
      <c r="AN219" s="104">
        <f t="shared" si="177"/>
        <v>4</v>
      </c>
      <c r="AO219" s="107" t="str">
        <f t="shared" si="178"/>
        <v>MEDIA</v>
      </c>
    </row>
    <row r="220" spans="1:41" ht="50.1" customHeight="1" x14ac:dyDescent="0.25">
      <c r="A220" s="48" t="s">
        <v>1040</v>
      </c>
      <c r="B220" s="48" t="s">
        <v>53</v>
      </c>
      <c r="C220" s="49" t="s">
        <v>67</v>
      </c>
      <c r="D220" s="138" t="s">
        <v>1036</v>
      </c>
      <c r="E220" s="100" t="s">
        <v>1041</v>
      </c>
      <c r="F220" s="99" t="s">
        <v>1042</v>
      </c>
      <c r="G220" s="101" t="s">
        <v>107</v>
      </c>
      <c r="H220" s="101"/>
      <c r="I220" s="101"/>
      <c r="J220" s="101" t="s">
        <v>22</v>
      </c>
      <c r="K220" s="101" t="s">
        <v>170</v>
      </c>
      <c r="L220" s="129" t="s">
        <v>1043</v>
      </c>
      <c r="M220" s="130" t="s">
        <v>108</v>
      </c>
      <c r="N220" s="131" t="s">
        <v>48</v>
      </c>
      <c r="O220" s="101" t="s">
        <v>39</v>
      </c>
      <c r="P220" s="132" t="s">
        <v>1044</v>
      </c>
      <c r="Q220" s="101" t="s">
        <v>125</v>
      </c>
      <c r="R220" s="131" t="s">
        <v>48</v>
      </c>
      <c r="S220" s="103" t="s">
        <v>109</v>
      </c>
      <c r="T220" s="103" t="s">
        <v>124</v>
      </c>
      <c r="U220" s="103" t="s">
        <v>124</v>
      </c>
      <c r="V220" s="133" t="s">
        <v>25</v>
      </c>
      <c r="W220" s="134" t="s">
        <v>329</v>
      </c>
      <c r="X220" s="134" t="s">
        <v>329</v>
      </c>
      <c r="Y220" s="134" t="s">
        <v>1045</v>
      </c>
      <c r="Z220" s="131" t="s">
        <v>141</v>
      </c>
      <c r="AA220" s="139">
        <v>44047</v>
      </c>
      <c r="AB220" s="134" t="s">
        <v>184</v>
      </c>
      <c r="AC220" s="104" t="str">
        <f t="shared" si="169"/>
        <v>Media</v>
      </c>
      <c r="AD220" s="104">
        <f t="shared" si="170"/>
        <v>2</v>
      </c>
      <c r="AE220" s="104" t="s">
        <v>110</v>
      </c>
      <c r="AF220" s="104">
        <f t="shared" si="171"/>
        <v>2</v>
      </c>
      <c r="AG220" s="104" t="s">
        <v>110</v>
      </c>
      <c r="AH220" s="106">
        <f t="shared" si="172"/>
        <v>2</v>
      </c>
      <c r="AI220" s="104" t="s">
        <v>126</v>
      </c>
      <c r="AJ220" s="104">
        <f t="shared" si="173"/>
        <v>1</v>
      </c>
      <c r="AK220" s="104">
        <f t="shared" si="174"/>
        <v>3</v>
      </c>
      <c r="AL220" s="104" t="str">
        <f t="shared" si="175"/>
        <v>Baja</v>
      </c>
      <c r="AM220" s="104">
        <f t="shared" si="176"/>
        <v>1</v>
      </c>
      <c r="AN220" s="104">
        <f t="shared" si="177"/>
        <v>5</v>
      </c>
      <c r="AO220" s="135" t="str">
        <f t="shared" si="178"/>
        <v>MEDIA</v>
      </c>
    </row>
    <row r="221" spans="1:41" ht="50.1" customHeight="1" x14ac:dyDescent="0.25">
      <c r="A221" s="48" t="s">
        <v>1046</v>
      </c>
      <c r="B221" s="48" t="s">
        <v>53</v>
      </c>
      <c r="C221" s="49" t="s">
        <v>67</v>
      </c>
      <c r="D221" s="138" t="s">
        <v>1036</v>
      </c>
      <c r="E221" s="140" t="s">
        <v>1047</v>
      </c>
      <c r="F221" s="141" t="s">
        <v>1048</v>
      </c>
      <c r="G221" s="101" t="s">
        <v>107</v>
      </c>
      <c r="H221" s="101" t="s">
        <v>22</v>
      </c>
      <c r="I221" s="101"/>
      <c r="J221" s="101" t="s">
        <v>22</v>
      </c>
      <c r="K221" s="101" t="s">
        <v>170</v>
      </c>
      <c r="L221" s="129" t="s">
        <v>1049</v>
      </c>
      <c r="M221" s="130" t="s">
        <v>108</v>
      </c>
      <c r="N221" s="131" t="s">
        <v>48</v>
      </c>
      <c r="O221" s="101" t="s">
        <v>39</v>
      </c>
      <c r="P221" s="132" t="s">
        <v>1050</v>
      </c>
      <c r="Q221" s="101" t="s">
        <v>125</v>
      </c>
      <c r="R221" s="131" t="s">
        <v>48</v>
      </c>
      <c r="S221" s="103" t="s">
        <v>109</v>
      </c>
      <c r="T221" s="103" t="s">
        <v>109</v>
      </c>
      <c r="U221" s="103" t="s">
        <v>124</v>
      </c>
      <c r="V221" s="133" t="s">
        <v>25</v>
      </c>
      <c r="W221" s="134" t="s">
        <v>329</v>
      </c>
      <c r="X221" s="134" t="s">
        <v>329</v>
      </c>
      <c r="Y221" s="134" t="s">
        <v>1051</v>
      </c>
      <c r="Z221" s="131" t="s">
        <v>141</v>
      </c>
      <c r="AA221" s="139">
        <v>44047</v>
      </c>
      <c r="AB221" s="134" t="s">
        <v>184</v>
      </c>
      <c r="AC221" s="104" t="str">
        <f t="shared" si="169"/>
        <v>Media</v>
      </c>
      <c r="AD221" s="104">
        <f t="shared" si="170"/>
        <v>2</v>
      </c>
      <c r="AE221" s="104" t="s">
        <v>110</v>
      </c>
      <c r="AF221" s="104">
        <f t="shared" si="171"/>
        <v>2</v>
      </c>
      <c r="AG221" s="104" t="s">
        <v>110</v>
      </c>
      <c r="AH221" s="106">
        <f t="shared" si="172"/>
        <v>2</v>
      </c>
      <c r="AI221" s="104" t="s">
        <v>110</v>
      </c>
      <c r="AJ221" s="104">
        <f t="shared" si="173"/>
        <v>2</v>
      </c>
      <c r="AK221" s="104">
        <f t="shared" si="174"/>
        <v>4</v>
      </c>
      <c r="AL221" s="104" t="str">
        <f t="shared" si="175"/>
        <v>Media</v>
      </c>
      <c r="AM221" s="104">
        <f t="shared" si="176"/>
        <v>2</v>
      </c>
      <c r="AN221" s="104">
        <f t="shared" si="177"/>
        <v>6</v>
      </c>
      <c r="AO221" s="135" t="str">
        <f t="shared" si="178"/>
        <v>MEDIA</v>
      </c>
    </row>
    <row r="222" spans="1:41" ht="50.1" customHeight="1" x14ac:dyDescent="0.25">
      <c r="A222" s="48" t="s">
        <v>160</v>
      </c>
      <c r="B222" s="48" t="s">
        <v>51</v>
      </c>
      <c r="C222" s="49" t="s">
        <v>56</v>
      </c>
      <c r="D222" s="138" t="s">
        <v>1052</v>
      </c>
      <c r="E222" s="100" t="s">
        <v>1053</v>
      </c>
      <c r="F222" s="99" t="s">
        <v>1054</v>
      </c>
      <c r="G222" s="101" t="s">
        <v>107</v>
      </c>
      <c r="H222" s="101"/>
      <c r="I222" s="101"/>
      <c r="J222" s="101" t="s">
        <v>22</v>
      </c>
      <c r="K222" s="101" t="s">
        <v>170</v>
      </c>
      <c r="L222" s="129" t="s">
        <v>242</v>
      </c>
      <c r="M222" s="130" t="s">
        <v>108</v>
      </c>
      <c r="N222" s="131" t="s">
        <v>48</v>
      </c>
      <c r="O222" s="101" t="s">
        <v>118</v>
      </c>
      <c r="P222" s="142" t="s">
        <v>1055</v>
      </c>
      <c r="Q222" s="143" t="s">
        <v>1056</v>
      </c>
      <c r="R222" s="131" t="s">
        <v>48</v>
      </c>
      <c r="S222" s="103" t="s">
        <v>124</v>
      </c>
      <c r="T222" s="103" t="s">
        <v>124</v>
      </c>
      <c r="U222" s="103" t="s">
        <v>124</v>
      </c>
      <c r="V222" s="133" t="s">
        <v>26</v>
      </c>
      <c r="W222" s="134" t="s">
        <v>125</v>
      </c>
      <c r="X222" s="134" t="s">
        <v>125</v>
      </c>
      <c r="Y222" s="134" t="s">
        <v>125</v>
      </c>
      <c r="Z222" s="134" t="s">
        <v>125</v>
      </c>
      <c r="AA222" s="134" t="s">
        <v>125</v>
      </c>
      <c r="AB222" s="134" t="s">
        <v>125</v>
      </c>
      <c r="AC222" s="104" t="str">
        <f t="shared" si="169"/>
        <v>Baja</v>
      </c>
      <c r="AD222" s="104">
        <f t="shared" si="170"/>
        <v>1</v>
      </c>
      <c r="AE222" s="104" t="s">
        <v>110</v>
      </c>
      <c r="AF222" s="104">
        <f t="shared" si="171"/>
        <v>2</v>
      </c>
      <c r="AG222" s="104" t="s">
        <v>126</v>
      </c>
      <c r="AH222" s="106">
        <f t="shared" si="172"/>
        <v>1</v>
      </c>
      <c r="AI222" s="104" t="s">
        <v>126</v>
      </c>
      <c r="AJ222" s="104">
        <f t="shared" si="173"/>
        <v>1</v>
      </c>
      <c r="AK222" s="104">
        <f t="shared" si="174"/>
        <v>2</v>
      </c>
      <c r="AL222" s="104" t="str">
        <f t="shared" si="175"/>
        <v>Baja</v>
      </c>
      <c r="AM222" s="104">
        <f t="shared" si="176"/>
        <v>1</v>
      </c>
      <c r="AN222" s="104">
        <f t="shared" si="177"/>
        <v>4</v>
      </c>
      <c r="AO222" s="135" t="str">
        <f t="shared" si="178"/>
        <v>MEDIA</v>
      </c>
    </row>
    <row r="223" spans="1:41" ht="50.1" customHeight="1" x14ac:dyDescent="0.25">
      <c r="A223" s="48" t="s">
        <v>161</v>
      </c>
      <c r="B223" s="48" t="s">
        <v>51</v>
      </c>
      <c r="C223" s="49" t="s">
        <v>56</v>
      </c>
      <c r="D223" s="138" t="s">
        <v>1052</v>
      </c>
      <c r="E223" s="100" t="s">
        <v>1057</v>
      </c>
      <c r="F223" s="99" t="s">
        <v>1058</v>
      </c>
      <c r="G223" s="101" t="s">
        <v>107</v>
      </c>
      <c r="H223" s="101" t="s">
        <v>22</v>
      </c>
      <c r="I223" s="101" t="s">
        <v>22</v>
      </c>
      <c r="J223" s="101" t="s">
        <v>22</v>
      </c>
      <c r="K223" s="101" t="s">
        <v>116</v>
      </c>
      <c r="L223" s="129" t="s">
        <v>1059</v>
      </c>
      <c r="M223" s="130" t="s">
        <v>108</v>
      </c>
      <c r="N223" s="131" t="s">
        <v>48</v>
      </c>
      <c r="O223" s="101" t="s">
        <v>39</v>
      </c>
      <c r="P223" s="142" t="s">
        <v>1060</v>
      </c>
      <c r="Q223" s="101" t="s">
        <v>173</v>
      </c>
      <c r="R223" s="131" t="s">
        <v>48</v>
      </c>
      <c r="S223" s="103" t="s">
        <v>109</v>
      </c>
      <c r="T223" s="103" t="s">
        <v>124</v>
      </c>
      <c r="U223" s="103" t="s">
        <v>124</v>
      </c>
      <c r="V223" s="133" t="s">
        <v>25</v>
      </c>
      <c r="W223" s="134" t="s">
        <v>329</v>
      </c>
      <c r="X223" s="134" t="s">
        <v>329</v>
      </c>
      <c r="Y223" s="134" t="s">
        <v>1061</v>
      </c>
      <c r="Z223" s="134" t="s">
        <v>139</v>
      </c>
      <c r="AA223" s="139">
        <v>44067</v>
      </c>
      <c r="AB223" s="134" t="s">
        <v>184</v>
      </c>
      <c r="AC223" s="104" t="str">
        <f t="shared" si="169"/>
        <v>Media</v>
      </c>
      <c r="AD223" s="104">
        <f t="shared" si="170"/>
        <v>2</v>
      </c>
      <c r="AE223" s="104" t="s">
        <v>110</v>
      </c>
      <c r="AF223" s="104">
        <f t="shared" si="171"/>
        <v>2</v>
      </c>
      <c r="AG223" s="104" t="s">
        <v>110</v>
      </c>
      <c r="AH223" s="106">
        <f t="shared" si="172"/>
        <v>2</v>
      </c>
      <c r="AI223" s="104" t="s">
        <v>126</v>
      </c>
      <c r="AJ223" s="104">
        <f t="shared" si="173"/>
        <v>1</v>
      </c>
      <c r="AK223" s="104">
        <f t="shared" si="174"/>
        <v>3</v>
      </c>
      <c r="AL223" s="104" t="str">
        <f t="shared" si="175"/>
        <v>Baja</v>
      </c>
      <c r="AM223" s="104">
        <f t="shared" si="176"/>
        <v>1</v>
      </c>
      <c r="AN223" s="104">
        <f t="shared" si="177"/>
        <v>5</v>
      </c>
      <c r="AO223" s="135" t="str">
        <f t="shared" si="178"/>
        <v>MEDIA</v>
      </c>
    </row>
    <row r="224" spans="1:41" ht="50.1" customHeight="1" x14ac:dyDescent="0.25">
      <c r="A224" s="48" t="s">
        <v>162</v>
      </c>
      <c r="B224" s="48" t="s">
        <v>51</v>
      </c>
      <c r="C224" s="49" t="s">
        <v>56</v>
      </c>
      <c r="D224" s="138" t="s">
        <v>1052</v>
      </c>
      <c r="E224" s="100" t="s">
        <v>1062</v>
      </c>
      <c r="F224" s="99" t="s">
        <v>1063</v>
      </c>
      <c r="G224" s="101" t="s">
        <v>107</v>
      </c>
      <c r="H224" s="101" t="s">
        <v>22</v>
      </c>
      <c r="I224" s="101" t="s">
        <v>22</v>
      </c>
      <c r="J224" s="101" t="s">
        <v>22</v>
      </c>
      <c r="K224" s="101" t="s">
        <v>116</v>
      </c>
      <c r="L224" s="129" t="s">
        <v>242</v>
      </c>
      <c r="M224" s="130" t="s">
        <v>108</v>
      </c>
      <c r="N224" s="131" t="s">
        <v>48</v>
      </c>
      <c r="O224" s="101" t="s">
        <v>118</v>
      </c>
      <c r="P224" s="142" t="s">
        <v>1064</v>
      </c>
      <c r="Q224" s="144" t="s">
        <v>1056</v>
      </c>
      <c r="R224" s="131" t="s">
        <v>48</v>
      </c>
      <c r="S224" s="103" t="s">
        <v>109</v>
      </c>
      <c r="T224" s="103" t="s">
        <v>124</v>
      </c>
      <c r="U224" s="103" t="s">
        <v>124</v>
      </c>
      <c r="V224" s="133" t="s">
        <v>25</v>
      </c>
      <c r="W224" s="134" t="s">
        <v>329</v>
      </c>
      <c r="X224" s="134" t="s">
        <v>1065</v>
      </c>
      <c r="Y224" s="134" t="s">
        <v>1066</v>
      </c>
      <c r="Z224" s="134" t="s">
        <v>141</v>
      </c>
      <c r="AA224" s="139">
        <v>44067</v>
      </c>
      <c r="AB224" s="134" t="s">
        <v>184</v>
      </c>
      <c r="AC224" s="104" t="str">
        <f t="shared" si="169"/>
        <v>Media</v>
      </c>
      <c r="AD224" s="104">
        <f t="shared" si="170"/>
        <v>2</v>
      </c>
      <c r="AE224" s="104" t="s">
        <v>126</v>
      </c>
      <c r="AF224" s="104">
        <f t="shared" si="171"/>
        <v>1</v>
      </c>
      <c r="AG224" s="104" t="s">
        <v>110</v>
      </c>
      <c r="AH224" s="106">
        <f t="shared" si="172"/>
        <v>2</v>
      </c>
      <c r="AI224" s="104" t="s">
        <v>126</v>
      </c>
      <c r="AJ224" s="104">
        <f t="shared" si="173"/>
        <v>1</v>
      </c>
      <c r="AK224" s="104">
        <f t="shared" si="174"/>
        <v>3</v>
      </c>
      <c r="AL224" s="104" t="str">
        <f t="shared" si="175"/>
        <v>Baja</v>
      </c>
      <c r="AM224" s="104">
        <f t="shared" si="176"/>
        <v>1</v>
      </c>
      <c r="AN224" s="104">
        <f t="shared" si="177"/>
        <v>4</v>
      </c>
      <c r="AO224" s="135" t="str">
        <f t="shared" si="178"/>
        <v>MEDIA</v>
      </c>
    </row>
    <row r="225" spans="1:41" ht="50.1" customHeight="1" x14ac:dyDescent="0.25">
      <c r="A225" s="48" t="s">
        <v>163</v>
      </c>
      <c r="B225" s="48" t="s">
        <v>51</v>
      </c>
      <c r="C225" s="49" t="s">
        <v>56</v>
      </c>
      <c r="D225" s="138" t="s">
        <v>1052</v>
      </c>
      <c r="E225" s="100" t="s">
        <v>1067</v>
      </c>
      <c r="F225" s="99" t="s">
        <v>1068</v>
      </c>
      <c r="G225" s="101" t="s">
        <v>107</v>
      </c>
      <c r="H225" s="101"/>
      <c r="I225" s="101"/>
      <c r="J225" s="101" t="s">
        <v>22</v>
      </c>
      <c r="K225" s="101" t="s">
        <v>170</v>
      </c>
      <c r="L225" s="129" t="s">
        <v>335</v>
      </c>
      <c r="M225" s="130" t="s">
        <v>108</v>
      </c>
      <c r="N225" s="131" t="s">
        <v>48</v>
      </c>
      <c r="O225" s="101" t="s">
        <v>118</v>
      </c>
      <c r="P225" s="132" t="s">
        <v>1069</v>
      </c>
      <c r="Q225" s="144" t="s">
        <v>339</v>
      </c>
      <c r="R225" s="131" t="s">
        <v>48</v>
      </c>
      <c r="S225" s="103" t="s">
        <v>124</v>
      </c>
      <c r="T225" s="103" t="s">
        <v>124</v>
      </c>
      <c r="U225" s="103" t="s">
        <v>124</v>
      </c>
      <c r="V225" s="133" t="s">
        <v>26</v>
      </c>
      <c r="W225" s="134" t="s">
        <v>125</v>
      </c>
      <c r="X225" s="134" t="s">
        <v>125</v>
      </c>
      <c r="Y225" s="134" t="s">
        <v>125</v>
      </c>
      <c r="Z225" s="134" t="s">
        <v>125</v>
      </c>
      <c r="AA225" s="134" t="s">
        <v>125</v>
      </c>
      <c r="AB225" s="134" t="s">
        <v>125</v>
      </c>
      <c r="AC225" s="104" t="str">
        <f t="shared" si="169"/>
        <v>Baja</v>
      </c>
      <c r="AD225" s="104">
        <f t="shared" si="170"/>
        <v>1</v>
      </c>
      <c r="AE225" s="104" t="s">
        <v>126</v>
      </c>
      <c r="AF225" s="104">
        <f t="shared" si="171"/>
        <v>1</v>
      </c>
      <c r="AG225" s="104" t="s">
        <v>126</v>
      </c>
      <c r="AH225" s="106">
        <f t="shared" si="172"/>
        <v>1</v>
      </c>
      <c r="AI225" s="104" t="s">
        <v>110</v>
      </c>
      <c r="AJ225" s="104">
        <f t="shared" si="173"/>
        <v>2</v>
      </c>
      <c r="AK225" s="104">
        <f t="shared" si="174"/>
        <v>3</v>
      </c>
      <c r="AL225" s="104" t="str">
        <f t="shared" si="175"/>
        <v>Baja</v>
      </c>
      <c r="AM225" s="104">
        <f t="shared" si="176"/>
        <v>1</v>
      </c>
      <c r="AN225" s="104">
        <f t="shared" si="177"/>
        <v>3</v>
      </c>
      <c r="AO225" s="135" t="str">
        <f t="shared" si="178"/>
        <v>BAJA</v>
      </c>
    </row>
    <row r="226" spans="1:41" ht="50.1" customHeight="1" x14ac:dyDescent="0.25">
      <c r="A226" s="48" t="s">
        <v>164</v>
      </c>
      <c r="B226" s="48" t="s">
        <v>51</v>
      </c>
      <c r="C226" s="49" t="s">
        <v>56</v>
      </c>
      <c r="D226" s="138" t="s">
        <v>1052</v>
      </c>
      <c r="E226" s="100" t="s">
        <v>1070</v>
      </c>
      <c r="F226" s="99" t="s">
        <v>1071</v>
      </c>
      <c r="G226" s="101" t="s">
        <v>107</v>
      </c>
      <c r="H226" s="101"/>
      <c r="I226" s="101"/>
      <c r="J226" s="101" t="s">
        <v>22</v>
      </c>
      <c r="K226" s="101" t="s">
        <v>170</v>
      </c>
      <c r="L226" s="129" t="s">
        <v>335</v>
      </c>
      <c r="M226" s="130" t="s">
        <v>108</v>
      </c>
      <c r="N226" s="131" t="s">
        <v>48</v>
      </c>
      <c r="O226" s="101" t="s">
        <v>118</v>
      </c>
      <c r="P226" s="132" t="s">
        <v>1072</v>
      </c>
      <c r="Q226" s="144" t="s">
        <v>339</v>
      </c>
      <c r="R226" s="131" t="s">
        <v>48</v>
      </c>
      <c r="S226" s="103" t="s">
        <v>124</v>
      </c>
      <c r="T226" s="103" t="s">
        <v>124</v>
      </c>
      <c r="U226" s="103" t="s">
        <v>124</v>
      </c>
      <c r="V226" s="133" t="s">
        <v>25</v>
      </c>
      <c r="W226" s="134" t="s">
        <v>329</v>
      </c>
      <c r="X226" s="131" t="s">
        <v>1073</v>
      </c>
      <c r="Y226" s="131" t="s">
        <v>1074</v>
      </c>
      <c r="Z226" s="131" t="s">
        <v>141</v>
      </c>
      <c r="AA226" s="137">
        <v>44047</v>
      </c>
      <c r="AB226" s="131" t="s">
        <v>184</v>
      </c>
      <c r="AC226" s="104" t="str">
        <f t="shared" si="169"/>
        <v>Media</v>
      </c>
      <c r="AD226" s="104">
        <f t="shared" si="170"/>
        <v>2</v>
      </c>
      <c r="AE226" s="104" t="s">
        <v>126</v>
      </c>
      <c r="AF226" s="104">
        <f t="shared" si="171"/>
        <v>1</v>
      </c>
      <c r="AG226" s="104" t="s">
        <v>126</v>
      </c>
      <c r="AH226" s="106">
        <f t="shared" si="172"/>
        <v>1</v>
      </c>
      <c r="AI226" s="104" t="s">
        <v>126</v>
      </c>
      <c r="AJ226" s="104">
        <f t="shared" si="173"/>
        <v>1</v>
      </c>
      <c r="AK226" s="104">
        <f t="shared" si="174"/>
        <v>2</v>
      </c>
      <c r="AL226" s="104" t="str">
        <f t="shared" si="175"/>
        <v>Baja</v>
      </c>
      <c r="AM226" s="104">
        <f t="shared" si="176"/>
        <v>1</v>
      </c>
      <c r="AN226" s="104">
        <f t="shared" si="177"/>
        <v>4</v>
      </c>
      <c r="AO226" s="135" t="str">
        <f t="shared" si="178"/>
        <v>MEDIA</v>
      </c>
    </row>
    <row r="227" spans="1:41" ht="50.1" customHeight="1" x14ac:dyDescent="0.25">
      <c r="A227" s="48" t="s">
        <v>165</v>
      </c>
      <c r="B227" s="48" t="s">
        <v>51</v>
      </c>
      <c r="C227" s="49" t="s">
        <v>56</v>
      </c>
      <c r="D227" s="138" t="s">
        <v>1052</v>
      </c>
      <c r="E227" s="100" t="s">
        <v>1075</v>
      </c>
      <c r="F227" s="141" t="s">
        <v>1076</v>
      </c>
      <c r="G227" s="101" t="s">
        <v>107</v>
      </c>
      <c r="H227" s="145"/>
      <c r="I227" s="145"/>
      <c r="J227" s="101" t="s">
        <v>22</v>
      </c>
      <c r="K227" s="129" t="s">
        <v>170</v>
      </c>
      <c r="L227" s="129" t="s">
        <v>1077</v>
      </c>
      <c r="M227" s="130" t="s">
        <v>108</v>
      </c>
      <c r="N227" s="131" t="s">
        <v>48</v>
      </c>
      <c r="O227" s="101" t="s">
        <v>39</v>
      </c>
      <c r="P227" s="132" t="s">
        <v>1078</v>
      </c>
      <c r="Q227" s="101" t="s">
        <v>173</v>
      </c>
      <c r="R227" s="131" t="s">
        <v>48</v>
      </c>
      <c r="S227" s="103" t="s">
        <v>109</v>
      </c>
      <c r="T227" s="103" t="s">
        <v>109</v>
      </c>
      <c r="U227" s="103" t="s">
        <v>109</v>
      </c>
      <c r="V227" s="133" t="s">
        <v>25</v>
      </c>
      <c r="W227" s="131" t="s">
        <v>1079</v>
      </c>
      <c r="X227" s="131" t="s">
        <v>201</v>
      </c>
      <c r="Y227" s="146" t="s">
        <v>1080</v>
      </c>
      <c r="Z227" s="131" t="s">
        <v>139</v>
      </c>
      <c r="AA227" s="137">
        <v>44047</v>
      </c>
      <c r="AB227" s="131" t="s">
        <v>184</v>
      </c>
      <c r="AC227" s="104" t="str">
        <f>IF(V227="Información Pública Reservada","Alta",IF(V227="Información Pública Clasificada","Media",IF(V227="Información Pública","Baja")))</f>
        <v>Media</v>
      </c>
      <c r="AD227" s="104">
        <f>IF(AC227="Baja",1,IF(AC227="Media",2,IF(AC227="Alta",6,"")))</f>
        <v>2</v>
      </c>
      <c r="AE227" s="104" t="s">
        <v>110</v>
      </c>
      <c r="AF227" s="104">
        <f>IF(AE227="Baja",1,IF(AE227="Media",2,IF(AE227="Alta",3,"")))</f>
        <v>2</v>
      </c>
      <c r="AG227" s="104" t="s">
        <v>126</v>
      </c>
      <c r="AH227" s="106">
        <f>IF(AG227="Baja",1,IF(AG227="Media",2,IF(AG227="Alta",3,IF(AG227="No Clasificada",0,""))))</f>
        <v>1</v>
      </c>
      <c r="AI227" s="104" t="s">
        <v>110</v>
      </c>
      <c r="AJ227" s="104">
        <f>IF(AI227="Baja",1,IF(AI227="Media",2,IF(AI227="Alta",3,IF(AI227="No Clasificada",0,""))))</f>
        <v>2</v>
      </c>
      <c r="AK227" s="104">
        <f>IFERROR(SUM(AH227+AJ227)," ")</f>
        <v>3</v>
      </c>
      <c r="AL227" s="104" t="str">
        <f>IF(AK227=3,"Baja",IF(AK227=2,"Baja",IF(AK227=1,"Baja",IF(AK227=4,"Media",IF(AK227&gt;=5,"Alta")))))</f>
        <v>Baja</v>
      </c>
      <c r="AM227" s="104">
        <f>IF(AL227="Baja",1,IF(AL227="Media",2,IF(AL227="Alta",3,"0")))</f>
        <v>1</v>
      </c>
      <c r="AN227" s="104">
        <f>IFERROR(SUM(+AD227+AF227+AM227),"")</f>
        <v>5</v>
      </c>
      <c r="AO227" s="135" t="str">
        <f>IF(AND(AC227="ALTA"),"ALTA",IF(AND(AE227="ALTA",AL227="ALTA"),"ALTA",IF(AND(AC227="MEDIA",AE227="ALTA",AL227="MEDIA"),"MEDIA",IF(AND(AC227="MEDIA",AE227="MEDIA",AL227="ALTA"),"MEDIA",IF(AND(AC227="MEDIA",AE227="MEDIA",AL227="BAJA"),"MEDIA",IF(AND(AC227="MEDIA",AE227="MEDIA",AL227="MEDIA"),"MEDIA",IF(AND(AC227="MEDIA",AE227="BAJA",AL227="MEDIA"),"MEDIA",IF(AND(AC227="BAJA",AE227="MEDIA",AL227="MEDIA"),"MEDIA",IF(AND(AC227="BAJA",AE227="BAJA",AL227="MEDIA"),"MEDIA",IF(AND(AC227="BAJA",AE227="MEDIA",AL227="BAJA"),"MEDIA",IF(AND(AC227="MEDIA",AE227="BAJA",AL227="BAJA"),"MEDIA",IF(AND(AC227="BAJA",AE227="ALTA",AL227="BAJA"),"MEDIA",IF(AND(AC227="BAJA",AE227="BAJA",AL227="ALTA"),"MEDIA",IF(AND(AC227="MEDIA",AE227="ALTA",AL227="BAJA"),"MEDIA",IF(AND(AC227="MEDIA",AE227="BAJA",AL227="ALTA"),"MEDIA",IF(AND(AC227="BAJA",AE227="ALTA",AL227="MEDIA"),"MEDIA",IF(AND(AC227="BAJA",AE227="MEDIA",AL227="ALTA"),"MEDIA",IF(AND(AC227="BAJA",AE227="BAJA",AL227="BAJA"),"BAJA","Por Clasificar"))))))))))))))))))</f>
        <v>MEDIA</v>
      </c>
    </row>
    <row r="228" spans="1:41" ht="50.1" customHeight="1" x14ac:dyDescent="0.25">
      <c r="A228" s="48" t="s">
        <v>166</v>
      </c>
      <c r="B228" s="48" t="s">
        <v>51</v>
      </c>
      <c r="C228" s="49" t="s">
        <v>56</v>
      </c>
      <c r="D228" s="138" t="s">
        <v>1052</v>
      </c>
      <c r="E228" s="100" t="s">
        <v>1081</v>
      </c>
      <c r="F228" s="141" t="s">
        <v>1082</v>
      </c>
      <c r="G228" s="101" t="s">
        <v>107</v>
      </c>
      <c r="H228" s="145" t="s">
        <v>22</v>
      </c>
      <c r="I228" s="145" t="s">
        <v>22</v>
      </c>
      <c r="J228" s="101" t="s">
        <v>22</v>
      </c>
      <c r="K228" s="129" t="s">
        <v>170</v>
      </c>
      <c r="L228" s="129" t="s">
        <v>1083</v>
      </c>
      <c r="M228" s="130" t="s">
        <v>108</v>
      </c>
      <c r="N228" s="131" t="s">
        <v>48</v>
      </c>
      <c r="O228" s="101" t="s">
        <v>39</v>
      </c>
      <c r="P228" s="132" t="s">
        <v>1084</v>
      </c>
      <c r="Q228" s="101" t="s">
        <v>173</v>
      </c>
      <c r="R228" s="131" t="s">
        <v>48</v>
      </c>
      <c r="S228" s="103" t="s">
        <v>109</v>
      </c>
      <c r="T228" s="103" t="s">
        <v>109</v>
      </c>
      <c r="U228" s="103" t="s">
        <v>109</v>
      </c>
      <c r="V228" s="133" t="s">
        <v>25</v>
      </c>
      <c r="W228" s="131" t="s">
        <v>1079</v>
      </c>
      <c r="X228" s="131" t="s">
        <v>201</v>
      </c>
      <c r="Y228" s="146" t="s">
        <v>1080</v>
      </c>
      <c r="Z228" s="131" t="s">
        <v>139</v>
      </c>
      <c r="AA228" s="137">
        <v>44047</v>
      </c>
      <c r="AB228" s="131" t="s">
        <v>184</v>
      </c>
      <c r="AC228" s="104" t="str">
        <f>IF(V228="Información Pública Reservada","Alta",IF(V228="Información Pública Clasificada","Media",IF(V228="Información Pública","Baja")))</f>
        <v>Media</v>
      </c>
      <c r="AD228" s="104">
        <f>IF(AC228="Baja",1,IF(AC228="Media",2,IF(AC228="Alta",6,"")))</f>
        <v>2</v>
      </c>
      <c r="AE228" s="104" t="s">
        <v>110</v>
      </c>
      <c r="AF228" s="104">
        <f>IF(AE228="Baja",1,IF(AE228="Media",2,IF(AE228="Alta",3,"")))</f>
        <v>2</v>
      </c>
      <c r="AG228" s="104" t="s">
        <v>126</v>
      </c>
      <c r="AH228" s="106">
        <f>IF(AG228="Baja",1,IF(AG228="Media",2,IF(AG228="Alta",3,IF(AG228="No Clasificada",0,""))))</f>
        <v>1</v>
      </c>
      <c r="AI228" s="104" t="s">
        <v>110</v>
      </c>
      <c r="AJ228" s="104">
        <f>IF(AI228="Baja",1,IF(AI228="Media",2,IF(AI228="Alta",3,IF(AI228="No Clasificada",0,""))))</f>
        <v>2</v>
      </c>
      <c r="AK228" s="104">
        <f>IFERROR(SUM(AH228+AJ228)," ")</f>
        <v>3</v>
      </c>
      <c r="AL228" s="104" t="str">
        <f>IF(AK228=3,"Baja",IF(AK228=2,"Baja",IF(AK228=1,"Baja",IF(AK228=4,"Media",IF(AK228&gt;=5,"Alta")))))</f>
        <v>Baja</v>
      </c>
      <c r="AM228" s="104">
        <f>IF(AL228="Baja",1,IF(AL228="Media",2,IF(AL228="Alta",3,"0")))</f>
        <v>1</v>
      </c>
      <c r="AN228" s="104">
        <f>IFERROR(SUM(+AD228+AF228+AM228),"")</f>
        <v>5</v>
      </c>
      <c r="AO228" s="135" t="str">
        <f>IF(AND(AC228="ALTA"),"ALTA",IF(AND(AE228="ALTA",AL228="ALTA"),"ALTA",IF(AND(AC228="MEDIA",AE228="ALTA",AL228="MEDIA"),"MEDIA",IF(AND(AC228="MEDIA",AE228="MEDIA",AL228="ALTA"),"MEDIA",IF(AND(AC228="MEDIA",AE228="MEDIA",AL228="BAJA"),"MEDIA",IF(AND(AC228="MEDIA",AE228="MEDIA",AL228="MEDIA"),"MEDIA",IF(AND(AC228="MEDIA",AE228="BAJA",AL228="MEDIA"),"MEDIA",IF(AND(AC228="BAJA",AE228="MEDIA",AL228="MEDIA"),"MEDIA",IF(AND(AC228="BAJA",AE228="BAJA",AL228="MEDIA"),"MEDIA",IF(AND(AC228="BAJA",AE228="MEDIA",AL228="BAJA"),"MEDIA",IF(AND(AC228="MEDIA",AE228="BAJA",AL228="BAJA"),"MEDIA",IF(AND(AC228="BAJA",AE228="ALTA",AL228="BAJA"),"MEDIA",IF(AND(AC228="BAJA",AE228="BAJA",AL228="ALTA"),"MEDIA",IF(AND(AC228="MEDIA",AE228="ALTA",AL228="BAJA"),"MEDIA",IF(AND(AC228="MEDIA",AE228="BAJA",AL228="ALTA"),"MEDIA",IF(AND(AC228="BAJA",AE228="ALTA",AL228="MEDIA"),"MEDIA",IF(AND(AC228="BAJA",AE228="MEDIA",AL228="ALTA"),"MEDIA",IF(AND(AC228="BAJA",AE228="BAJA",AL228="BAJA"),"BAJA","Por Clasificar"))))))))))))))))))</f>
        <v>MEDIA</v>
      </c>
    </row>
    <row r="229" spans="1:41" ht="50.1" customHeight="1" x14ac:dyDescent="0.25">
      <c r="A229" s="48" t="s">
        <v>1085</v>
      </c>
      <c r="B229" s="48" t="s">
        <v>53</v>
      </c>
      <c r="C229" s="49" t="s">
        <v>67</v>
      </c>
      <c r="D229" s="100" t="s">
        <v>128</v>
      </c>
      <c r="E229" s="99" t="s">
        <v>1086</v>
      </c>
      <c r="F229" s="141" t="s">
        <v>1087</v>
      </c>
      <c r="G229" s="101" t="s">
        <v>107</v>
      </c>
      <c r="H229" s="145"/>
      <c r="I229" s="145"/>
      <c r="J229" s="101" t="s">
        <v>22</v>
      </c>
      <c r="K229" s="129" t="s">
        <v>170</v>
      </c>
      <c r="L229" s="129" t="s">
        <v>1083</v>
      </c>
      <c r="M229" s="130" t="s">
        <v>108</v>
      </c>
      <c r="N229" s="131" t="s">
        <v>48</v>
      </c>
      <c r="O229" s="101" t="s">
        <v>39</v>
      </c>
      <c r="P229" s="132" t="s">
        <v>1088</v>
      </c>
      <c r="Q229" s="101" t="s">
        <v>173</v>
      </c>
      <c r="R229" s="131" t="s">
        <v>48</v>
      </c>
      <c r="S229" s="103" t="s">
        <v>109</v>
      </c>
      <c r="T229" s="103" t="s">
        <v>124</v>
      </c>
      <c r="U229" s="103" t="s">
        <v>124</v>
      </c>
      <c r="V229" s="133" t="s">
        <v>25</v>
      </c>
      <c r="W229" s="134" t="s">
        <v>329</v>
      </c>
      <c r="X229" s="131" t="s">
        <v>1073</v>
      </c>
      <c r="Y229" s="146" t="s">
        <v>1089</v>
      </c>
      <c r="Z229" s="131" t="s">
        <v>141</v>
      </c>
      <c r="AA229" s="137">
        <v>44062</v>
      </c>
      <c r="AB229" s="131" t="s">
        <v>184</v>
      </c>
      <c r="AC229" s="104" t="str">
        <f t="shared" si="169"/>
        <v>Media</v>
      </c>
      <c r="AD229" s="104">
        <f t="shared" si="170"/>
        <v>2</v>
      </c>
      <c r="AE229" s="104" t="s">
        <v>110</v>
      </c>
      <c r="AF229" s="104">
        <f t="shared" si="171"/>
        <v>2</v>
      </c>
      <c r="AG229" s="104" t="s">
        <v>126</v>
      </c>
      <c r="AH229" s="106">
        <f t="shared" si="172"/>
        <v>1</v>
      </c>
      <c r="AI229" s="104" t="s">
        <v>126</v>
      </c>
      <c r="AJ229" s="104">
        <f t="shared" si="173"/>
        <v>1</v>
      </c>
      <c r="AK229" s="104">
        <f t="shared" si="174"/>
        <v>2</v>
      </c>
      <c r="AL229" s="104" t="str">
        <f t="shared" si="175"/>
        <v>Baja</v>
      </c>
      <c r="AM229" s="104">
        <f t="shared" si="176"/>
        <v>1</v>
      </c>
      <c r="AN229" s="104">
        <f t="shared" si="177"/>
        <v>5</v>
      </c>
      <c r="AO229" s="135" t="str">
        <f t="shared" si="178"/>
        <v>MEDIA</v>
      </c>
    </row>
    <row r="230" spans="1:41" ht="50.1" customHeight="1" x14ac:dyDescent="0.25">
      <c r="A230" s="48" t="s">
        <v>111</v>
      </c>
      <c r="B230" s="48" t="s">
        <v>51</v>
      </c>
      <c r="C230" s="49" t="s">
        <v>55</v>
      </c>
      <c r="D230" s="100" t="s">
        <v>1090</v>
      </c>
      <c r="E230" s="141" t="s">
        <v>1091</v>
      </c>
      <c r="F230" s="147" t="s">
        <v>1092</v>
      </c>
      <c r="G230" s="101" t="s">
        <v>107</v>
      </c>
      <c r="H230" s="101"/>
      <c r="I230" s="101"/>
      <c r="J230" s="101" t="s">
        <v>22</v>
      </c>
      <c r="K230" s="101" t="s">
        <v>170</v>
      </c>
      <c r="L230" s="101" t="s">
        <v>224</v>
      </c>
      <c r="M230" s="101" t="s">
        <v>108</v>
      </c>
      <c r="N230" s="131" t="s">
        <v>48</v>
      </c>
      <c r="O230" s="101" t="s">
        <v>39</v>
      </c>
      <c r="P230" s="132" t="s">
        <v>1039</v>
      </c>
      <c r="Q230" s="144" t="s">
        <v>260</v>
      </c>
      <c r="R230" s="131" t="s">
        <v>48</v>
      </c>
      <c r="S230" s="103" t="s">
        <v>124</v>
      </c>
      <c r="T230" s="103" t="s">
        <v>124</v>
      </c>
      <c r="U230" s="103" t="s">
        <v>124</v>
      </c>
      <c r="V230" s="133" t="s">
        <v>26</v>
      </c>
      <c r="W230" s="134" t="s">
        <v>125</v>
      </c>
      <c r="X230" s="134" t="s">
        <v>125</v>
      </c>
      <c r="Y230" s="134" t="s">
        <v>125</v>
      </c>
      <c r="Z230" s="134" t="s">
        <v>125</v>
      </c>
      <c r="AA230" s="134" t="s">
        <v>125</v>
      </c>
      <c r="AB230" s="134" t="s">
        <v>125</v>
      </c>
      <c r="AC230" s="104" t="str">
        <f t="shared" si="169"/>
        <v>Baja</v>
      </c>
      <c r="AD230" s="104">
        <f t="shared" si="170"/>
        <v>1</v>
      </c>
      <c r="AE230" s="104" t="s">
        <v>126</v>
      </c>
      <c r="AF230" s="104">
        <f t="shared" si="171"/>
        <v>1</v>
      </c>
      <c r="AG230" s="104" t="s">
        <v>110</v>
      </c>
      <c r="AH230" s="106">
        <f t="shared" si="172"/>
        <v>2</v>
      </c>
      <c r="AI230" s="104" t="s">
        <v>110</v>
      </c>
      <c r="AJ230" s="104">
        <f t="shared" si="173"/>
        <v>2</v>
      </c>
      <c r="AK230" s="104">
        <f t="shared" si="174"/>
        <v>4</v>
      </c>
      <c r="AL230" s="104" t="str">
        <f t="shared" si="175"/>
        <v>Media</v>
      </c>
      <c r="AM230" s="104">
        <f t="shared" si="176"/>
        <v>2</v>
      </c>
      <c r="AN230" s="104">
        <f t="shared" si="177"/>
        <v>4</v>
      </c>
      <c r="AO230" s="135" t="str">
        <f t="shared" si="178"/>
        <v>MEDIA</v>
      </c>
    </row>
  </sheetData>
  <sheetProtection algorithmName="SHA-512" hashValue="1YmsPEvvhiIVOQyOy78LQuClJm1HJboC5oRMruucyFBWk1eqvC6B4Jk9SGuJxljsX49PWjwxesH/HcDaMLCmUA==" saltValue="20psRKps06lP5dUYuoPXZg==" spinCount="100000" sheet="1" objects="1" scenarios="1"/>
  <protectedRanges>
    <protectedRange algorithmName="SHA-512" hashValue="lpMy+OTuhcIqYZ/7hMt80GWpWIYVxVUykZGFJCBeoKwIKlAZBnIbXomwFvdz5raSUbuY6a1reyXs1CqtpWSFpw==" saltValue="QWtFNg+CBkwN8MDFxjDrtQ==" spinCount="100000" sqref="AD1:AD22 AF1:AF22 AH1:AH22 AJ1:AK22 AM1:AN22 AD217:AD1048576 AF217:AF1048576 AH217:AH1048576 AJ217:AK1048576 AM217:AN1048576" name="Rango1"/>
    <protectedRange algorithmName="SHA-512" hashValue="lpMy+OTuhcIqYZ/7hMt80GWpWIYVxVUykZGFJCBeoKwIKlAZBnIbXomwFvdz5raSUbuY6a1reyXs1CqtpWSFpw==" saltValue="QWtFNg+CBkwN8MDFxjDrtQ==" spinCount="100000" sqref="AD23:AD28 AF23:AF28 AH23:AH28 AJ23:AK28 AM23:AN28" name="Rango1_1"/>
    <protectedRange algorithmName="SHA-512" hashValue="lpMy+OTuhcIqYZ/7hMt80GWpWIYVxVUykZGFJCBeoKwIKlAZBnIbXomwFvdz5raSUbuY6a1reyXs1CqtpWSFpw==" saltValue="QWtFNg+CBkwN8MDFxjDrtQ==" spinCount="100000" sqref="AD29:AD33 AF29:AF33 AH29:AH33 AJ29:AK33 AM29:AN33" name="Rango1_2"/>
    <protectedRange algorithmName="SHA-512" hashValue="lpMy+OTuhcIqYZ/7hMt80GWpWIYVxVUykZGFJCBeoKwIKlAZBnIbXomwFvdz5raSUbuY6a1reyXs1CqtpWSFpw==" saltValue="QWtFNg+CBkwN8MDFxjDrtQ==" spinCount="100000" sqref="AD34:AD44 AF34:AF44 AH34:AH44 AJ34:AK44 AM34:AN44" name="Rango1_3"/>
    <protectedRange algorithmName="SHA-512" hashValue="lpMy+OTuhcIqYZ/7hMt80GWpWIYVxVUykZGFJCBeoKwIKlAZBnIbXomwFvdz5raSUbuY6a1reyXs1CqtpWSFpw==" saltValue="QWtFNg+CBkwN8MDFxjDrtQ==" spinCount="100000" sqref="AD45:AD55 AF45:AF55 AH45:AH55 AJ45:AK55 AM45:AN55" name="Rango1_4"/>
    <protectedRange algorithmName="SHA-512" hashValue="lpMy+OTuhcIqYZ/7hMt80GWpWIYVxVUykZGFJCBeoKwIKlAZBnIbXomwFvdz5raSUbuY6a1reyXs1CqtpWSFpw==" saltValue="QWtFNg+CBkwN8MDFxjDrtQ==" spinCount="100000" sqref="AD56:AD63 AF56:AF63 AH56:AH63 AJ56:AK63 AM56:AN63" name="Rango1_5"/>
    <protectedRange algorithmName="SHA-512" hashValue="lpMy+OTuhcIqYZ/7hMt80GWpWIYVxVUykZGFJCBeoKwIKlAZBnIbXomwFvdz5raSUbuY6a1reyXs1CqtpWSFpw==" saltValue="QWtFNg+CBkwN8MDFxjDrtQ==" spinCount="100000" sqref="AD64:AD73 AF64:AF73 AH64:AH73 AJ64:AK73 AM64:AN73" name="Rango1_6"/>
    <protectedRange algorithmName="SHA-512" hashValue="lpMy+OTuhcIqYZ/7hMt80GWpWIYVxVUykZGFJCBeoKwIKlAZBnIbXomwFvdz5raSUbuY6a1reyXs1CqtpWSFpw==" saltValue="QWtFNg+CBkwN8MDFxjDrtQ==" spinCount="100000" sqref="AD74:AD82 AF74:AF82 AH74:AH82 AJ74:AK82 AM74:AN82" name="Rango1_7"/>
    <protectedRange algorithmName="SHA-512" hashValue="lpMy+OTuhcIqYZ/7hMt80GWpWIYVxVUykZGFJCBeoKwIKlAZBnIbXomwFvdz5raSUbuY6a1reyXs1CqtpWSFpw==" saltValue="QWtFNg+CBkwN8MDFxjDrtQ==" spinCount="100000" sqref="AD83:AD87 AF83:AF87 AH83:AH87 AJ83:AK87 AM83:AN87" name="Rango1_8"/>
    <protectedRange algorithmName="SHA-512" hashValue="lpMy+OTuhcIqYZ/7hMt80GWpWIYVxVUykZGFJCBeoKwIKlAZBnIbXomwFvdz5raSUbuY6a1reyXs1CqtpWSFpw==" saltValue="QWtFNg+CBkwN8MDFxjDrtQ==" spinCount="100000" sqref="AD88:AD96 AF88:AF96 AH88:AH96 AJ88:AK96 AM88:AN96" name="Rango1_9"/>
    <protectedRange algorithmName="SHA-512" hashValue="lpMy+OTuhcIqYZ/7hMt80GWpWIYVxVUykZGFJCBeoKwIKlAZBnIbXomwFvdz5raSUbuY6a1reyXs1CqtpWSFpw==" saltValue="QWtFNg+CBkwN8MDFxjDrtQ==" spinCount="100000" sqref="AD97:AD98 AF97:AF98 AH97:AH98 AJ97:AK98 AM97:AN98" name="Rango1_10"/>
    <protectedRange algorithmName="SHA-512" hashValue="lpMy+OTuhcIqYZ/7hMt80GWpWIYVxVUykZGFJCBeoKwIKlAZBnIbXomwFvdz5raSUbuY6a1reyXs1CqtpWSFpw==" saltValue="QWtFNg+CBkwN8MDFxjDrtQ==" spinCount="100000" sqref="AD99:AD118 AF99:AF118 AH99:AH118 AJ99:AK118 AM99:AN118" name="Rango1_11"/>
    <protectedRange algorithmName="SHA-512" hashValue="lpMy+OTuhcIqYZ/7hMt80GWpWIYVxVUykZGFJCBeoKwIKlAZBnIbXomwFvdz5raSUbuY6a1reyXs1CqtpWSFpw==" saltValue="QWtFNg+CBkwN8MDFxjDrtQ==" spinCount="100000" sqref="AD119:AD129 AF119:AF129 AH119:AH129 AJ119:AK129 AM119:AN129" name="Rango1_12"/>
    <protectedRange algorithmName="SHA-512" hashValue="lpMy+OTuhcIqYZ/7hMt80GWpWIYVxVUykZGFJCBeoKwIKlAZBnIbXomwFvdz5raSUbuY6a1reyXs1CqtpWSFpw==" saltValue="QWtFNg+CBkwN8MDFxjDrtQ==" spinCount="100000" sqref="AD130:AD163 AF130:AF163 AH130:AH163 AJ130:AK163 AM130:AN163" name="Rango1_13"/>
    <protectedRange algorithmName="SHA-512" hashValue="lpMy+OTuhcIqYZ/7hMt80GWpWIYVxVUykZGFJCBeoKwIKlAZBnIbXomwFvdz5raSUbuY6a1reyXs1CqtpWSFpw==" saltValue="QWtFNg+CBkwN8MDFxjDrtQ==" spinCount="100000" sqref="AD164:AD183 AF164:AF183 AH164:AH183 AJ164:AK183 AM164:AN183" name="Rango1_14"/>
    <protectedRange algorithmName="SHA-512" hashValue="lpMy+OTuhcIqYZ/7hMt80GWpWIYVxVUykZGFJCBeoKwIKlAZBnIbXomwFvdz5raSUbuY6a1reyXs1CqtpWSFpw==" saltValue="QWtFNg+CBkwN8MDFxjDrtQ==" spinCount="100000" sqref="AM184:AN193 AJ184:AK193 AH184:AH193 AF184:AF193 AD184:AD193" name="Rango1_15"/>
    <protectedRange algorithmName="SHA-512" hashValue="lpMy+OTuhcIqYZ/7hMt80GWpWIYVxVUykZGFJCBeoKwIKlAZBnIbXomwFvdz5raSUbuY6a1reyXs1CqtpWSFpw==" saltValue="QWtFNg+CBkwN8MDFxjDrtQ==" spinCount="100000" sqref="AD194:AD209 AF194:AF209 AH194:AH209 AJ194:AK209 AM194:AN209" name="Rango1_16"/>
    <protectedRange algorithmName="SHA-512" hashValue="lpMy+OTuhcIqYZ/7hMt80GWpWIYVxVUykZGFJCBeoKwIKlAZBnIbXomwFvdz5raSUbuY6a1reyXs1CqtpWSFpw==" saltValue="QWtFNg+CBkwN8MDFxjDrtQ==" spinCount="100000" sqref="AD210:AD216 AF210:AF216 AH210:AH216 AJ210:AK216 AM210:AN216" name="Rango1_17"/>
  </protectedRanges>
  <mergeCells count="66">
    <mergeCell ref="A163:AB163"/>
    <mergeCell ref="A183:AB183"/>
    <mergeCell ref="A193:AB193"/>
    <mergeCell ref="A209:AB209"/>
    <mergeCell ref="A216:AB216"/>
    <mergeCell ref="A87:AB87"/>
    <mergeCell ref="A96:AB96"/>
    <mergeCell ref="A98:AB98"/>
    <mergeCell ref="A118:AB118"/>
    <mergeCell ref="A129:AB129"/>
    <mergeCell ref="A44:AB44"/>
    <mergeCell ref="A55:AB55"/>
    <mergeCell ref="A63:AB63"/>
    <mergeCell ref="A73:AB73"/>
    <mergeCell ref="A82:AB82"/>
    <mergeCell ref="A16:AB16"/>
    <mergeCell ref="A22:AB22"/>
    <mergeCell ref="A28:AB28"/>
    <mergeCell ref="A33:AB33"/>
    <mergeCell ref="A1:AO2"/>
    <mergeCell ref="V12:AB12"/>
    <mergeCell ref="F5:R5"/>
    <mergeCell ref="A7:R7"/>
    <mergeCell ref="A8:R8"/>
    <mergeCell ref="A9:R9"/>
    <mergeCell ref="A11:R11"/>
    <mergeCell ref="A5:C5"/>
    <mergeCell ref="S12:U12"/>
    <mergeCell ref="AO13:AO15"/>
    <mergeCell ref="O14:O15"/>
    <mergeCell ref="AC12:AO12"/>
    <mergeCell ref="L14:L15"/>
    <mergeCell ref="M14:M15"/>
    <mergeCell ref="H13:L13"/>
    <mergeCell ref="H14:H15"/>
    <mergeCell ref="AG13:AN14"/>
    <mergeCell ref="R14:R15"/>
    <mergeCell ref="N14:N15"/>
    <mergeCell ref="N13:R13"/>
    <mergeCell ref="I14:I15"/>
    <mergeCell ref="Y13:Y15"/>
    <mergeCell ref="T14:T15"/>
    <mergeCell ref="A12:R12"/>
    <mergeCell ref="W13:W15"/>
    <mergeCell ref="AC13:AD15"/>
    <mergeCell ref="AE13:AF15"/>
    <mergeCell ref="S13:U13"/>
    <mergeCell ref="S14:S15"/>
    <mergeCell ref="V14:V15"/>
    <mergeCell ref="X13:X15"/>
    <mergeCell ref="AB13:AB15"/>
    <mergeCell ref="U14:U15"/>
    <mergeCell ref="J14:J15"/>
    <mergeCell ref="K14:K15"/>
    <mergeCell ref="Z13:Z15"/>
    <mergeCell ref="AA13:AA15"/>
    <mergeCell ref="P14:P15"/>
    <mergeCell ref="Q14:Q15"/>
    <mergeCell ref="A13:A15"/>
    <mergeCell ref="C13:C15"/>
    <mergeCell ref="B13:B15"/>
    <mergeCell ref="D13:G13"/>
    <mergeCell ref="E14:E15"/>
    <mergeCell ref="F14:F15"/>
    <mergeCell ref="G14:G15"/>
    <mergeCell ref="D14:D15"/>
  </mergeCells>
  <phoneticPr fontId="9" type="noConversion"/>
  <conditionalFormatting sqref="V17:AB21">
    <cfRule type="cellIs" dxfId="1781" priority="1926" operator="equal">
      <formula>"baja"</formula>
    </cfRule>
  </conditionalFormatting>
  <conditionalFormatting sqref="AC18:AC22">
    <cfRule type="containsText" dxfId="1780" priority="1797" operator="containsText" text="Pública Reservada">
      <formula>NOT(ISERROR(SEARCH("Pública Reservada",AC18)))</formula>
    </cfRule>
    <cfRule type="containsText" dxfId="1779" priority="1798" operator="containsText" text="Pública Clasificada">
      <formula>NOT(ISERROR(SEARCH("Pública Clasificada",AC18)))</formula>
    </cfRule>
    <cfRule type="containsText" dxfId="1778" priority="1799" operator="containsText" text="Pública">
      <formula>NOT(ISERROR(SEARCH("Pública",AC18)))</formula>
    </cfRule>
  </conditionalFormatting>
  <conditionalFormatting sqref="AE19:AE22 AG19:AG22 AI18:AI22">
    <cfRule type="containsText" dxfId="1777" priority="1794" operator="containsText" text="Leve">
      <formula>NOT(ISERROR(SEARCH("Leve",AE18)))</formula>
    </cfRule>
    <cfRule type="containsText" dxfId="1776" priority="1795" operator="containsText" text="Importante">
      <formula>NOT(ISERROR(SEARCH("Importante",AE18)))</formula>
    </cfRule>
    <cfRule type="containsText" dxfId="1775" priority="1796" operator="containsText" text="Grave">
      <formula>NOT(ISERROR(SEARCH("Grave",AE18)))</formula>
    </cfRule>
  </conditionalFormatting>
  <conditionalFormatting sqref="AL18:AL22 AN17:AN22">
    <cfRule type="containsText" dxfId="1774" priority="1791" operator="containsText" text="Baja">
      <formula>NOT(ISERROR(SEARCH("Baja",AL17)))</formula>
    </cfRule>
    <cfRule type="containsText" dxfId="1773" priority="1792" operator="containsText" text="Media">
      <formula>NOT(ISERROR(SEARCH("Media",AL17)))</formula>
    </cfRule>
    <cfRule type="containsText" dxfId="1772" priority="1793" operator="containsText" text="Alta">
      <formula>NOT(ISERROR(SEARCH("Alta",AL17)))</formula>
    </cfRule>
  </conditionalFormatting>
  <conditionalFormatting sqref="AE19:AE22 AG19:AG22 AI18:AI22">
    <cfRule type="cellIs" dxfId="1771" priority="1782" operator="equal">
      <formula>"Baja"</formula>
    </cfRule>
    <cfRule type="cellIs" dxfId="1770" priority="1783" operator="equal">
      <formula>"Media"</formula>
    </cfRule>
    <cfRule type="cellIs" dxfId="1769" priority="1784" operator="equal">
      <formula>"Alta"</formula>
    </cfRule>
    <cfRule type="containsText" dxfId="1768" priority="1788" operator="containsText" text="Alto">
      <formula>NOT(ISERROR(SEARCH("Alto",AE18)))</formula>
    </cfRule>
    <cfRule type="containsText" dxfId="1767" priority="1789" operator="containsText" text="Medio">
      <formula>NOT(ISERROR(SEARCH("Medio",AE18)))</formula>
    </cfRule>
    <cfRule type="containsText" dxfId="1766" priority="1790" operator="containsText" text="Bajo">
      <formula>NOT(ISERROR(SEARCH("Bajo",AE18)))</formula>
    </cfRule>
  </conditionalFormatting>
  <conditionalFormatting sqref="AC18:AC22">
    <cfRule type="cellIs" dxfId="1765" priority="1785" operator="equal">
      <formula>"Baja"</formula>
    </cfRule>
    <cfRule type="cellIs" dxfId="1764" priority="1786" operator="equal">
      <formula>"media"</formula>
    </cfRule>
    <cfRule type="cellIs" dxfId="1763" priority="1787" operator="equal">
      <formula>"alta"</formula>
    </cfRule>
  </conditionalFormatting>
  <conditionalFormatting sqref="AO18:AO22">
    <cfRule type="cellIs" dxfId="1762" priority="1761" operator="equal">
      <formula>"BAJA"</formula>
    </cfRule>
    <cfRule type="cellIs" dxfId="1761" priority="1762" operator="equal">
      <formula>"MEDIA"</formula>
    </cfRule>
    <cfRule type="cellIs" dxfId="1760" priority="1763" operator="equal">
      <formula>"ALTA"</formula>
    </cfRule>
  </conditionalFormatting>
  <conditionalFormatting sqref="AC17">
    <cfRule type="containsText" dxfId="1759" priority="1758" operator="containsText" text="Pública Reservada">
      <formula>NOT(ISERROR(SEARCH("Pública Reservada",AC17)))</formula>
    </cfRule>
    <cfRule type="containsText" dxfId="1758" priority="1759" operator="containsText" text="Pública Clasificada">
      <formula>NOT(ISERROR(SEARCH("Pública Clasificada",AC17)))</formula>
    </cfRule>
    <cfRule type="containsText" dxfId="1757" priority="1760" operator="containsText" text="Pública">
      <formula>NOT(ISERROR(SEARCH("Pública",AC17)))</formula>
    </cfRule>
  </conditionalFormatting>
  <conditionalFormatting sqref="AE17:AE18">
    <cfRule type="containsText" dxfId="1756" priority="1755" operator="containsText" text="Leve">
      <formula>NOT(ISERROR(SEARCH("Leve",AE17)))</formula>
    </cfRule>
    <cfRule type="containsText" dxfId="1755" priority="1756" operator="containsText" text="Importante">
      <formula>NOT(ISERROR(SEARCH("Importante",AE17)))</formula>
    </cfRule>
    <cfRule type="containsText" dxfId="1754" priority="1757" operator="containsText" text="Grave">
      <formula>NOT(ISERROR(SEARCH("Grave",AE17)))</formula>
    </cfRule>
  </conditionalFormatting>
  <conditionalFormatting sqref="AL17">
    <cfRule type="containsText" dxfId="1753" priority="1752" operator="containsText" text="Baja">
      <formula>NOT(ISERROR(SEARCH("Baja",AL17)))</formula>
    </cfRule>
    <cfRule type="containsText" dxfId="1752" priority="1753" operator="containsText" text="Media">
      <formula>NOT(ISERROR(SEARCH("Media",AL17)))</formula>
    </cfRule>
    <cfRule type="containsText" dxfId="1751" priority="1754" operator="containsText" text="Alta">
      <formula>NOT(ISERROR(SEARCH("Alta",AL17)))</formula>
    </cfRule>
  </conditionalFormatting>
  <conditionalFormatting sqref="AE17:AE18">
    <cfRule type="cellIs" dxfId="1750" priority="1743" operator="equal">
      <formula>"Baja"</formula>
    </cfRule>
    <cfRule type="cellIs" dxfId="1749" priority="1744" operator="equal">
      <formula>"Media"</formula>
    </cfRule>
    <cfRule type="cellIs" dxfId="1748" priority="1745" operator="equal">
      <formula>"Alta"</formula>
    </cfRule>
    <cfRule type="containsText" dxfId="1747" priority="1749" operator="containsText" text="Alto">
      <formula>NOT(ISERROR(SEARCH("Alto",AE17)))</formula>
    </cfRule>
    <cfRule type="containsText" dxfId="1746" priority="1750" operator="containsText" text="Medio">
      <formula>NOT(ISERROR(SEARCH("Medio",AE17)))</formula>
    </cfRule>
    <cfRule type="containsText" dxfId="1745" priority="1751" operator="containsText" text="Bajo">
      <formula>NOT(ISERROR(SEARCH("Bajo",AE17)))</formula>
    </cfRule>
  </conditionalFormatting>
  <conditionalFormatting sqref="AC17">
    <cfRule type="cellIs" dxfId="1744" priority="1746" operator="equal">
      <formula>"Baja"</formula>
    </cfRule>
    <cfRule type="cellIs" dxfId="1743" priority="1747" operator="equal">
      <formula>"media"</formula>
    </cfRule>
    <cfRule type="cellIs" dxfId="1742" priority="1748" operator="equal">
      <formula>"alta"</formula>
    </cfRule>
  </conditionalFormatting>
  <conditionalFormatting sqref="AG17:AG18">
    <cfRule type="containsText" dxfId="1741" priority="1740" operator="containsText" text="Leve">
      <formula>NOT(ISERROR(SEARCH("Leve",AG17)))</formula>
    </cfRule>
    <cfRule type="containsText" dxfId="1740" priority="1741" operator="containsText" text="Importante">
      <formula>NOT(ISERROR(SEARCH("Importante",AG17)))</formula>
    </cfRule>
    <cfRule type="containsText" dxfId="1739" priority="1742" operator="containsText" text="Grave">
      <formula>NOT(ISERROR(SEARCH("Grave",AG17)))</formula>
    </cfRule>
  </conditionalFormatting>
  <conditionalFormatting sqref="AG17:AG18">
    <cfRule type="cellIs" dxfId="1738" priority="1734" operator="equal">
      <formula>"Baja"</formula>
    </cfRule>
    <cfRule type="cellIs" dxfId="1737" priority="1735" operator="equal">
      <formula>"Media"</formula>
    </cfRule>
    <cfRule type="cellIs" dxfId="1736" priority="1736" operator="equal">
      <formula>"Alta"</formula>
    </cfRule>
    <cfRule type="containsText" dxfId="1735" priority="1737" operator="containsText" text="Alto">
      <formula>NOT(ISERROR(SEARCH("Alto",AG17)))</formula>
    </cfRule>
    <cfRule type="containsText" dxfId="1734" priority="1738" operator="containsText" text="Medio">
      <formula>NOT(ISERROR(SEARCH("Medio",AG17)))</formula>
    </cfRule>
    <cfRule type="containsText" dxfId="1733" priority="1739" operator="containsText" text="Bajo">
      <formula>NOT(ISERROR(SEARCH("Bajo",AG17)))</formula>
    </cfRule>
  </conditionalFormatting>
  <conditionalFormatting sqref="AI17">
    <cfRule type="containsText" dxfId="1732" priority="1731" operator="containsText" text="Leve">
      <formula>NOT(ISERROR(SEARCH("Leve",AI17)))</formula>
    </cfRule>
    <cfRule type="containsText" dxfId="1731" priority="1732" operator="containsText" text="Importante">
      <formula>NOT(ISERROR(SEARCH("Importante",AI17)))</formula>
    </cfRule>
    <cfRule type="containsText" dxfId="1730" priority="1733" operator="containsText" text="Grave">
      <formula>NOT(ISERROR(SEARCH("Grave",AI17)))</formula>
    </cfRule>
  </conditionalFormatting>
  <conditionalFormatting sqref="AI17">
    <cfRule type="cellIs" dxfId="1729" priority="1725" operator="equal">
      <formula>"Baja"</formula>
    </cfRule>
    <cfRule type="cellIs" dxfId="1728" priority="1726" operator="equal">
      <formula>"Media"</formula>
    </cfRule>
    <cfRule type="cellIs" dxfId="1727" priority="1727" operator="equal">
      <formula>"Alta"</formula>
    </cfRule>
    <cfRule type="containsText" dxfId="1726" priority="1728" operator="containsText" text="Alto">
      <formula>NOT(ISERROR(SEARCH("Alto",AI17)))</formula>
    </cfRule>
    <cfRule type="containsText" dxfId="1725" priority="1729" operator="containsText" text="Medio">
      <formula>NOT(ISERROR(SEARCH("Medio",AI17)))</formula>
    </cfRule>
    <cfRule type="containsText" dxfId="1724" priority="1730" operator="containsText" text="Bajo">
      <formula>NOT(ISERROR(SEARCH("Bajo",AI17)))</formula>
    </cfRule>
  </conditionalFormatting>
  <conditionalFormatting sqref="AO17">
    <cfRule type="cellIs" dxfId="1723" priority="1722" operator="equal">
      <formula>"BAJA"</formula>
    </cfRule>
    <cfRule type="cellIs" dxfId="1722" priority="1723" operator="equal">
      <formula>"MEDIA"</formula>
    </cfRule>
    <cfRule type="cellIs" dxfId="1721" priority="1724" operator="equal">
      <formula>"ALTA"</formula>
    </cfRule>
  </conditionalFormatting>
  <conditionalFormatting sqref="V23:AB26">
    <cfRule type="cellIs" dxfId="1720" priority="1721" operator="equal">
      <formula>"baja"</formula>
    </cfRule>
  </conditionalFormatting>
  <conditionalFormatting sqref="AC24:AC28">
    <cfRule type="containsText" dxfId="1719" priority="1718" operator="containsText" text="Pública Reservada">
      <formula>NOT(ISERROR(SEARCH("Pública Reservada",AC24)))</formula>
    </cfRule>
    <cfRule type="containsText" dxfId="1718" priority="1719" operator="containsText" text="Pública Clasificada">
      <formula>NOT(ISERROR(SEARCH("Pública Clasificada",AC24)))</formula>
    </cfRule>
    <cfRule type="containsText" dxfId="1717" priority="1720" operator="containsText" text="Pública">
      <formula>NOT(ISERROR(SEARCH("Pública",AC24)))</formula>
    </cfRule>
  </conditionalFormatting>
  <conditionalFormatting sqref="AE25:AE28 AG25:AG28 AI24:AI28">
    <cfRule type="containsText" dxfId="1716" priority="1715" operator="containsText" text="Leve">
      <formula>NOT(ISERROR(SEARCH("Leve",AE24)))</formula>
    </cfRule>
    <cfRule type="containsText" dxfId="1715" priority="1716" operator="containsText" text="Importante">
      <formula>NOT(ISERROR(SEARCH("Importante",AE24)))</formula>
    </cfRule>
    <cfRule type="containsText" dxfId="1714" priority="1717" operator="containsText" text="Grave">
      <formula>NOT(ISERROR(SEARCH("Grave",AE24)))</formula>
    </cfRule>
  </conditionalFormatting>
  <conditionalFormatting sqref="AL24:AL28 AN23:AN28">
    <cfRule type="containsText" dxfId="1713" priority="1712" operator="containsText" text="Baja">
      <formula>NOT(ISERROR(SEARCH("Baja",AL23)))</formula>
    </cfRule>
    <cfRule type="containsText" dxfId="1712" priority="1713" operator="containsText" text="Media">
      <formula>NOT(ISERROR(SEARCH("Media",AL23)))</formula>
    </cfRule>
    <cfRule type="containsText" dxfId="1711" priority="1714" operator="containsText" text="Alta">
      <formula>NOT(ISERROR(SEARCH("Alta",AL23)))</formula>
    </cfRule>
  </conditionalFormatting>
  <conditionalFormatting sqref="AE25:AE28 AG25:AG28 AI24:AI28">
    <cfRule type="cellIs" dxfId="1710" priority="1703" operator="equal">
      <formula>"Baja"</formula>
    </cfRule>
    <cfRule type="cellIs" dxfId="1709" priority="1704" operator="equal">
      <formula>"Media"</formula>
    </cfRule>
    <cfRule type="cellIs" dxfId="1708" priority="1705" operator="equal">
      <formula>"Alta"</formula>
    </cfRule>
    <cfRule type="containsText" dxfId="1707" priority="1709" operator="containsText" text="Alto">
      <formula>NOT(ISERROR(SEARCH("Alto",AE24)))</formula>
    </cfRule>
    <cfRule type="containsText" dxfId="1706" priority="1710" operator="containsText" text="Medio">
      <formula>NOT(ISERROR(SEARCH("Medio",AE24)))</formula>
    </cfRule>
    <cfRule type="containsText" dxfId="1705" priority="1711" operator="containsText" text="Bajo">
      <formula>NOT(ISERROR(SEARCH("Bajo",AE24)))</formula>
    </cfRule>
  </conditionalFormatting>
  <conditionalFormatting sqref="AC24:AC28">
    <cfRule type="cellIs" dxfId="1704" priority="1706" operator="equal">
      <formula>"Baja"</formula>
    </cfRule>
    <cfRule type="cellIs" dxfId="1703" priority="1707" operator="equal">
      <formula>"media"</formula>
    </cfRule>
    <cfRule type="cellIs" dxfId="1702" priority="1708" operator="equal">
      <formula>"alta"</formula>
    </cfRule>
  </conditionalFormatting>
  <conditionalFormatting sqref="AO24:AO28">
    <cfRule type="cellIs" dxfId="1701" priority="1700" operator="equal">
      <formula>"BAJA"</formula>
    </cfRule>
    <cfRule type="cellIs" dxfId="1700" priority="1701" operator="equal">
      <formula>"MEDIA"</formula>
    </cfRule>
    <cfRule type="cellIs" dxfId="1699" priority="1702" operator="equal">
      <formula>"ALTA"</formula>
    </cfRule>
  </conditionalFormatting>
  <conditionalFormatting sqref="AC23">
    <cfRule type="containsText" dxfId="1698" priority="1697" operator="containsText" text="Pública Reservada">
      <formula>NOT(ISERROR(SEARCH("Pública Reservada",AC23)))</formula>
    </cfRule>
    <cfRule type="containsText" dxfId="1697" priority="1698" operator="containsText" text="Pública Clasificada">
      <formula>NOT(ISERROR(SEARCH("Pública Clasificada",AC23)))</formula>
    </cfRule>
    <cfRule type="containsText" dxfId="1696" priority="1699" operator="containsText" text="Pública">
      <formula>NOT(ISERROR(SEARCH("Pública",AC23)))</formula>
    </cfRule>
  </conditionalFormatting>
  <conditionalFormatting sqref="AE23:AE24">
    <cfRule type="containsText" dxfId="1695" priority="1694" operator="containsText" text="Leve">
      <formula>NOT(ISERROR(SEARCH("Leve",AE23)))</formula>
    </cfRule>
    <cfRule type="containsText" dxfId="1694" priority="1695" operator="containsText" text="Importante">
      <formula>NOT(ISERROR(SEARCH("Importante",AE23)))</formula>
    </cfRule>
    <cfRule type="containsText" dxfId="1693" priority="1696" operator="containsText" text="Grave">
      <formula>NOT(ISERROR(SEARCH("Grave",AE23)))</formula>
    </cfRule>
  </conditionalFormatting>
  <conditionalFormatting sqref="AL23">
    <cfRule type="containsText" dxfId="1692" priority="1691" operator="containsText" text="Baja">
      <formula>NOT(ISERROR(SEARCH("Baja",AL23)))</formula>
    </cfRule>
    <cfRule type="containsText" dxfId="1691" priority="1692" operator="containsText" text="Media">
      <formula>NOT(ISERROR(SEARCH("Media",AL23)))</formula>
    </cfRule>
    <cfRule type="containsText" dxfId="1690" priority="1693" operator="containsText" text="Alta">
      <formula>NOT(ISERROR(SEARCH("Alta",AL23)))</formula>
    </cfRule>
  </conditionalFormatting>
  <conditionalFormatting sqref="AE23:AE24">
    <cfRule type="cellIs" dxfId="1689" priority="1682" operator="equal">
      <formula>"Baja"</formula>
    </cfRule>
    <cfRule type="cellIs" dxfId="1688" priority="1683" operator="equal">
      <formula>"Media"</formula>
    </cfRule>
    <cfRule type="cellIs" dxfId="1687" priority="1684" operator="equal">
      <formula>"Alta"</formula>
    </cfRule>
    <cfRule type="containsText" dxfId="1686" priority="1688" operator="containsText" text="Alto">
      <formula>NOT(ISERROR(SEARCH("Alto",AE23)))</formula>
    </cfRule>
    <cfRule type="containsText" dxfId="1685" priority="1689" operator="containsText" text="Medio">
      <formula>NOT(ISERROR(SEARCH("Medio",AE23)))</formula>
    </cfRule>
    <cfRule type="containsText" dxfId="1684" priority="1690" operator="containsText" text="Bajo">
      <formula>NOT(ISERROR(SEARCH("Bajo",AE23)))</formula>
    </cfRule>
  </conditionalFormatting>
  <conditionalFormatting sqref="AC23">
    <cfRule type="cellIs" dxfId="1683" priority="1685" operator="equal">
      <formula>"Baja"</formula>
    </cfRule>
    <cfRule type="cellIs" dxfId="1682" priority="1686" operator="equal">
      <formula>"media"</formula>
    </cfRule>
    <cfRule type="cellIs" dxfId="1681" priority="1687" operator="equal">
      <formula>"alta"</formula>
    </cfRule>
  </conditionalFormatting>
  <conditionalFormatting sqref="AG23:AG24">
    <cfRule type="containsText" dxfId="1680" priority="1679" operator="containsText" text="Leve">
      <formula>NOT(ISERROR(SEARCH("Leve",AG23)))</formula>
    </cfRule>
    <cfRule type="containsText" dxfId="1679" priority="1680" operator="containsText" text="Importante">
      <formula>NOT(ISERROR(SEARCH("Importante",AG23)))</formula>
    </cfRule>
    <cfRule type="containsText" dxfId="1678" priority="1681" operator="containsText" text="Grave">
      <formula>NOT(ISERROR(SEARCH("Grave",AG23)))</formula>
    </cfRule>
  </conditionalFormatting>
  <conditionalFormatting sqref="AG23:AG24">
    <cfRule type="cellIs" dxfId="1677" priority="1673" operator="equal">
      <formula>"Baja"</formula>
    </cfRule>
    <cfRule type="cellIs" dxfId="1676" priority="1674" operator="equal">
      <formula>"Media"</formula>
    </cfRule>
    <cfRule type="cellIs" dxfId="1675" priority="1675" operator="equal">
      <formula>"Alta"</formula>
    </cfRule>
    <cfRule type="containsText" dxfId="1674" priority="1676" operator="containsText" text="Alto">
      <formula>NOT(ISERROR(SEARCH("Alto",AG23)))</formula>
    </cfRule>
    <cfRule type="containsText" dxfId="1673" priority="1677" operator="containsText" text="Medio">
      <formula>NOT(ISERROR(SEARCH("Medio",AG23)))</formula>
    </cfRule>
    <cfRule type="containsText" dxfId="1672" priority="1678" operator="containsText" text="Bajo">
      <formula>NOT(ISERROR(SEARCH("Bajo",AG23)))</formula>
    </cfRule>
  </conditionalFormatting>
  <conditionalFormatting sqref="AI23">
    <cfRule type="containsText" dxfId="1671" priority="1670" operator="containsText" text="Leve">
      <formula>NOT(ISERROR(SEARCH("Leve",AI23)))</formula>
    </cfRule>
    <cfRule type="containsText" dxfId="1670" priority="1671" operator="containsText" text="Importante">
      <formula>NOT(ISERROR(SEARCH("Importante",AI23)))</formula>
    </cfRule>
    <cfRule type="containsText" dxfId="1669" priority="1672" operator="containsText" text="Grave">
      <formula>NOT(ISERROR(SEARCH("Grave",AI23)))</formula>
    </cfRule>
  </conditionalFormatting>
  <conditionalFormatting sqref="AI23">
    <cfRule type="cellIs" dxfId="1668" priority="1664" operator="equal">
      <formula>"Baja"</formula>
    </cfRule>
    <cfRule type="cellIs" dxfId="1667" priority="1665" operator="equal">
      <formula>"Media"</formula>
    </cfRule>
    <cfRule type="cellIs" dxfId="1666" priority="1666" operator="equal">
      <formula>"Alta"</formula>
    </cfRule>
    <cfRule type="containsText" dxfId="1665" priority="1667" operator="containsText" text="Alto">
      <formula>NOT(ISERROR(SEARCH("Alto",AI23)))</formula>
    </cfRule>
    <cfRule type="containsText" dxfId="1664" priority="1668" operator="containsText" text="Medio">
      <formula>NOT(ISERROR(SEARCH("Medio",AI23)))</formula>
    </cfRule>
    <cfRule type="containsText" dxfId="1663" priority="1669" operator="containsText" text="Bajo">
      <formula>NOT(ISERROR(SEARCH("Bajo",AI23)))</formula>
    </cfRule>
  </conditionalFormatting>
  <conditionalFormatting sqref="AO23">
    <cfRule type="cellIs" dxfId="1662" priority="1661" operator="equal">
      <formula>"BAJA"</formula>
    </cfRule>
    <cfRule type="cellIs" dxfId="1661" priority="1662" operator="equal">
      <formula>"MEDIA"</formula>
    </cfRule>
    <cfRule type="cellIs" dxfId="1660" priority="1663" operator="equal">
      <formula>"ALTA"</formula>
    </cfRule>
  </conditionalFormatting>
  <conditionalFormatting sqref="V27:AB27">
    <cfRule type="cellIs" dxfId="1659" priority="1660" operator="equal">
      <formula>"baja"</formula>
    </cfRule>
  </conditionalFormatting>
  <conditionalFormatting sqref="V29:AB32">
    <cfRule type="cellIs" dxfId="1658" priority="1659" operator="equal">
      <formula>"baja"</formula>
    </cfRule>
  </conditionalFormatting>
  <conditionalFormatting sqref="AC30:AC33">
    <cfRule type="containsText" dxfId="1657" priority="1656" operator="containsText" text="Pública Reservada">
      <formula>NOT(ISERROR(SEARCH("Pública Reservada",AC30)))</formula>
    </cfRule>
    <cfRule type="containsText" dxfId="1656" priority="1657" operator="containsText" text="Pública Clasificada">
      <formula>NOT(ISERROR(SEARCH("Pública Clasificada",AC30)))</formula>
    </cfRule>
    <cfRule type="containsText" dxfId="1655" priority="1658" operator="containsText" text="Pública">
      <formula>NOT(ISERROR(SEARCH("Pública",AC30)))</formula>
    </cfRule>
  </conditionalFormatting>
  <conditionalFormatting sqref="AE31:AE33 AG31:AG33 AI30:AI33">
    <cfRule type="containsText" dxfId="1654" priority="1653" operator="containsText" text="Leve">
      <formula>NOT(ISERROR(SEARCH("Leve",AE30)))</formula>
    </cfRule>
    <cfRule type="containsText" dxfId="1653" priority="1654" operator="containsText" text="Importante">
      <formula>NOT(ISERROR(SEARCH("Importante",AE30)))</formula>
    </cfRule>
    <cfRule type="containsText" dxfId="1652" priority="1655" operator="containsText" text="Grave">
      <formula>NOT(ISERROR(SEARCH("Grave",AE30)))</formula>
    </cfRule>
  </conditionalFormatting>
  <conditionalFormatting sqref="AL30:AL33 AN29:AN33">
    <cfRule type="containsText" dxfId="1651" priority="1650" operator="containsText" text="Baja">
      <formula>NOT(ISERROR(SEARCH("Baja",AL29)))</formula>
    </cfRule>
    <cfRule type="containsText" dxfId="1650" priority="1651" operator="containsText" text="Media">
      <formula>NOT(ISERROR(SEARCH("Media",AL29)))</formula>
    </cfRule>
    <cfRule type="containsText" dxfId="1649" priority="1652" operator="containsText" text="Alta">
      <formula>NOT(ISERROR(SEARCH("Alta",AL29)))</formula>
    </cfRule>
  </conditionalFormatting>
  <conditionalFormatting sqref="AE31:AE33 AG31:AG33 AI30:AI33">
    <cfRule type="cellIs" dxfId="1648" priority="1641" operator="equal">
      <formula>"Baja"</formula>
    </cfRule>
    <cfRule type="cellIs" dxfId="1647" priority="1642" operator="equal">
      <formula>"Media"</formula>
    </cfRule>
    <cfRule type="cellIs" dxfId="1646" priority="1643" operator="equal">
      <formula>"Alta"</formula>
    </cfRule>
    <cfRule type="containsText" dxfId="1645" priority="1647" operator="containsText" text="Alto">
      <formula>NOT(ISERROR(SEARCH("Alto",AE30)))</formula>
    </cfRule>
    <cfRule type="containsText" dxfId="1644" priority="1648" operator="containsText" text="Medio">
      <formula>NOT(ISERROR(SEARCH("Medio",AE30)))</formula>
    </cfRule>
    <cfRule type="containsText" dxfId="1643" priority="1649" operator="containsText" text="Bajo">
      <formula>NOT(ISERROR(SEARCH("Bajo",AE30)))</formula>
    </cfRule>
  </conditionalFormatting>
  <conditionalFormatting sqref="AC30:AC33">
    <cfRule type="cellIs" dxfId="1642" priority="1644" operator="equal">
      <formula>"Baja"</formula>
    </cfRule>
    <cfRule type="cellIs" dxfId="1641" priority="1645" operator="equal">
      <formula>"media"</formula>
    </cfRule>
    <cfRule type="cellIs" dxfId="1640" priority="1646" operator="equal">
      <formula>"alta"</formula>
    </cfRule>
  </conditionalFormatting>
  <conditionalFormatting sqref="AO30:AO33">
    <cfRule type="cellIs" dxfId="1639" priority="1638" operator="equal">
      <formula>"BAJA"</formula>
    </cfRule>
    <cfRule type="cellIs" dxfId="1638" priority="1639" operator="equal">
      <formula>"MEDIA"</formula>
    </cfRule>
    <cfRule type="cellIs" dxfId="1637" priority="1640" operator="equal">
      <formula>"ALTA"</formula>
    </cfRule>
  </conditionalFormatting>
  <conditionalFormatting sqref="AC29">
    <cfRule type="containsText" dxfId="1636" priority="1635" operator="containsText" text="Pública Reservada">
      <formula>NOT(ISERROR(SEARCH("Pública Reservada",AC29)))</formula>
    </cfRule>
    <cfRule type="containsText" dxfId="1635" priority="1636" operator="containsText" text="Pública Clasificada">
      <formula>NOT(ISERROR(SEARCH("Pública Clasificada",AC29)))</formula>
    </cfRule>
    <cfRule type="containsText" dxfId="1634" priority="1637" operator="containsText" text="Pública">
      <formula>NOT(ISERROR(SEARCH("Pública",AC29)))</formula>
    </cfRule>
  </conditionalFormatting>
  <conditionalFormatting sqref="AE29:AE30">
    <cfRule type="containsText" dxfId="1633" priority="1632" operator="containsText" text="Leve">
      <formula>NOT(ISERROR(SEARCH("Leve",AE29)))</formula>
    </cfRule>
    <cfRule type="containsText" dxfId="1632" priority="1633" operator="containsText" text="Importante">
      <formula>NOT(ISERROR(SEARCH("Importante",AE29)))</formula>
    </cfRule>
    <cfRule type="containsText" dxfId="1631" priority="1634" operator="containsText" text="Grave">
      <formula>NOT(ISERROR(SEARCH("Grave",AE29)))</formula>
    </cfRule>
  </conditionalFormatting>
  <conditionalFormatting sqref="AL29">
    <cfRule type="containsText" dxfId="1630" priority="1629" operator="containsText" text="Baja">
      <formula>NOT(ISERROR(SEARCH("Baja",AL29)))</formula>
    </cfRule>
    <cfRule type="containsText" dxfId="1629" priority="1630" operator="containsText" text="Media">
      <formula>NOT(ISERROR(SEARCH("Media",AL29)))</formula>
    </cfRule>
    <cfRule type="containsText" dxfId="1628" priority="1631" operator="containsText" text="Alta">
      <formula>NOT(ISERROR(SEARCH("Alta",AL29)))</formula>
    </cfRule>
  </conditionalFormatting>
  <conditionalFormatting sqref="AE29:AE30">
    <cfRule type="cellIs" dxfId="1627" priority="1620" operator="equal">
      <formula>"Baja"</formula>
    </cfRule>
    <cfRule type="cellIs" dxfId="1626" priority="1621" operator="equal">
      <formula>"Media"</formula>
    </cfRule>
    <cfRule type="cellIs" dxfId="1625" priority="1622" operator="equal">
      <formula>"Alta"</formula>
    </cfRule>
    <cfRule type="containsText" dxfId="1624" priority="1626" operator="containsText" text="Alto">
      <formula>NOT(ISERROR(SEARCH("Alto",AE29)))</formula>
    </cfRule>
    <cfRule type="containsText" dxfId="1623" priority="1627" operator="containsText" text="Medio">
      <formula>NOT(ISERROR(SEARCH("Medio",AE29)))</formula>
    </cfRule>
    <cfRule type="containsText" dxfId="1622" priority="1628" operator="containsText" text="Bajo">
      <formula>NOT(ISERROR(SEARCH("Bajo",AE29)))</formula>
    </cfRule>
  </conditionalFormatting>
  <conditionalFormatting sqref="AC29">
    <cfRule type="cellIs" dxfId="1621" priority="1623" operator="equal">
      <formula>"Baja"</formula>
    </cfRule>
    <cfRule type="cellIs" dxfId="1620" priority="1624" operator="equal">
      <formula>"media"</formula>
    </cfRule>
    <cfRule type="cellIs" dxfId="1619" priority="1625" operator="equal">
      <formula>"alta"</formula>
    </cfRule>
  </conditionalFormatting>
  <conditionalFormatting sqref="AG29:AG30">
    <cfRule type="containsText" dxfId="1618" priority="1617" operator="containsText" text="Leve">
      <formula>NOT(ISERROR(SEARCH("Leve",AG29)))</formula>
    </cfRule>
    <cfRule type="containsText" dxfId="1617" priority="1618" operator="containsText" text="Importante">
      <formula>NOT(ISERROR(SEARCH("Importante",AG29)))</formula>
    </cfRule>
    <cfRule type="containsText" dxfId="1616" priority="1619" operator="containsText" text="Grave">
      <formula>NOT(ISERROR(SEARCH("Grave",AG29)))</formula>
    </cfRule>
  </conditionalFormatting>
  <conditionalFormatting sqref="AG29:AG30">
    <cfRule type="cellIs" dxfId="1615" priority="1611" operator="equal">
      <formula>"Baja"</formula>
    </cfRule>
    <cfRule type="cellIs" dxfId="1614" priority="1612" operator="equal">
      <formula>"Media"</formula>
    </cfRule>
    <cfRule type="cellIs" dxfId="1613" priority="1613" operator="equal">
      <formula>"Alta"</formula>
    </cfRule>
    <cfRule type="containsText" dxfId="1612" priority="1614" operator="containsText" text="Alto">
      <formula>NOT(ISERROR(SEARCH("Alto",AG29)))</formula>
    </cfRule>
    <cfRule type="containsText" dxfId="1611" priority="1615" operator="containsText" text="Medio">
      <formula>NOT(ISERROR(SEARCH("Medio",AG29)))</formula>
    </cfRule>
    <cfRule type="containsText" dxfId="1610" priority="1616" operator="containsText" text="Bajo">
      <formula>NOT(ISERROR(SEARCH("Bajo",AG29)))</formula>
    </cfRule>
  </conditionalFormatting>
  <conditionalFormatting sqref="AI29">
    <cfRule type="containsText" dxfId="1609" priority="1608" operator="containsText" text="Leve">
      <formula>NOT(ISERROR(SEARCH("Leve",AI29)))</formula>
    </cfRule>
    <cfRule type="containsText" dxfId="1608" priority="1609" operator="containsText" text="Importante">
      <formula>NOT(ISERROR(SEARCH("Importante",AI29)))</formula>
    </cfRule>
    <cfRule type="containsText" dxfId="1607" priority="1610" operator="containsText" text="Grave">
      <formula>NOT(ISERROR(SEARCH("Grave",AI29)))</formula>
    </cfRule>
  </conditionalFormatting>
  <conditionalFormatting sqref="AI29">
    <cfRule type="cellIs" dxfId="1606" priority="1602" operator="equal">
      <formula>"Baja"</formula>
    </cfRule>
    <cfRule type="cellIs" dxfId="1605" priority="1603" operator="equal">
      <formula>"Media"</formula>
    </cfRule>
    <cfRule type="cellIs" dxfId="1604" priority="1604" operator="equal">
      <formula>"Alta"</formula>
    </cfRule>
    <cfRule type="containsText" dxfId="1603" priority="1605" operator="containsText" text="Alto">
      <formula>NOT(ISERROR(SEARCH("Alto",AI29)))</formula>
    </cfRule>
    <cfRule type="containsText" dxfId="1602" priority="1606" operator="containsText" text="Medio">
      <formula>NOT(ISERROR(SEARCH("Medio",AI29)))</formula>
    </cfRule>
    <cfRule type="containsText" dxfId="1601" priority="1607" operator="containsText" text="Bajo">
      <formula>NOT(ISERROR(SEARCH("Bajo",AI29)))</formula>
    </cfRule>
  </conditionalFormatting>
  <conditionalFormatting sqref="AO29">
    <cfRule type="cellIs" dxfId="1600" priority="1599" operator="equal">
      <formula>"BAJA"</formula>
    </cfRule>
    <cfRule type="cellIs" dxfId="1599" priority="1600" operator="equal">
      <formula>"MEDIA"</formula>
    </cfRule>
    <cfRule type="cellIs" dxfId="1598" priority="1601" operator="equal">
      <formula>"ALTA"</formula>
    </cfRule>
  </conditionalFormatting>
  <conditionalFormatting sqref="V41 V34:AB38">
    <cfRule type="cellIs" dxfId="1597" priority="1598" operator="equal">
      <formula>"baja"</formula>
    </cfRule>
  </conditionalFormatting>
  <conditionalFormatting sqref="AC35:AC44">
    <cfRule type="containsText" dxfId="1596" priority="1595" operator="containsText" text="Pública Reservada">
      <formula>NOT(ISERROR(SEARCH("Pública Reservada",AC35)))</formula>
    </cfRule>
    <cfRule type="containsText" dxfId="1595" priority="1596" operator="containsText" text="Pública Clasificada">
      <formula>NOT(ISERROR(SEARCH("Pública Clasificada",AC35)))</formula>
    </cfRule>
    <cfRule type="containsText" dxfId="1594" priority="1597" operator="containsText" text="Pública">
      <formula>NOT(ISERROR(SEARCH("Pública",AC35)))</formula>
    </cfRule>
  </conditionalFormatting>
  <conditionalFormatting sqref="AE36:AE44 AG36:AG44 AI35:AI44">
    <cfRule type="containsText" dxfId="1593" priority="1592" operator="containsText" text="Leve">
      <formula>NOT(ISERROR(SEARCH("Leve",AE35)))</formula>
    </cfRule>
    <cfRule type="containsText" dxfId="1592" priority="1593" operator="containsText" text="Importante">
      <formula>NOT(ISERROR(SEARCH("Importante",AE35)))</formula>
    </cfRule>
    <cfRule type="containsText" dxfId="1591" priority="1594" operator="containsText" text="Grave">
      <formula>NOT(ISERROR(SEARCH("Grave",AE35)))</formula>
    </cfRule>
  </conditionalFormatting>
  <conditionalFormatting sqref="AL35:AL44 AN34:AN44">
    <cfRule type="containsText" dxfId="1590" priority="1589" operator="containsText" text="Baja">
      <formula>NOT(ISERROR(SEARCH("Baja",AL34)))</formula>
    </cfRule>
    <cfRule type="containsText" dxfId="1589" priority="1590" operator="containsText" text="Media">
      <formula>NOT(ISERROR(SEARCH("Media",AL34)))</formula>
    </cfRule>
    <cfRule type="containsText" dxfId="1588" priority="1591" operator="containsText" text="Alta">
      <formula>NOT(ISERROR(SEARCH("Alta",AL34)))</formula>
    </cfRule>
  </conditionalFormatting>
  <conditionalFormatting sqref="AE36:AE44 AG36:AG44 AI35:AI44">
    <cfRule type="cellIs" dxfId="1587" priority="1580" operator="equal">
      <formula>"Baja"</formula>
    </cfRule>
    <cfRule type="cellIs" dxfId="1586" priority="1581" operator="equal">
      <formula>"Media"</formula>
    </cfRule>
    <cfRule type="cellIs" dxfId="1585" priority="1582" operator="equal">
      <formula>"Alta"</formula>
    </cfRule>
    <cfRule type="containsText" dxfId="1584" priority="1586" operator="containsText" text="Alto">
      <formula>NOT(ISERROR(SEARCH("Alto",AE35)))</formula>
    </cfRule>
    <cfRule type="containsText" dxfId="1583" priority="1587" operator="containsText" text="Medio">
      <formula>NOT(ISERROR(SEARCH("Medio",AE35)))</formula>
    </cfRule>
    <cfRule type="containsText" dxfId="1582" priority="1588" operator="containsText" text="Bajo">
      <formula>NOT(ISERROR(SEARCH("Bajo",AE35)))</formula>
    </cfRule>
  </conditionalFormatting>
  <conditionalFormatting sqref="AC35:AC44">
    <cfRule type="cellIs" dxfId="1581" priority="1583" operator="equal">
      <formula>"Baja"</formula>
    </cfRule>
    <cfRule type="cellIs" dxfId="1580" priority="1584" operator="equal">
      <formula>"media"</formula>
    </cfRule>
    <cfRule type="cellIs" dxfId="1579" priority="1585" operator="equal">
      <formula>"alta"</formula>
    </cfRule>
  </conditionalFormatting>
  <conditionalFormatting sqref="AO35:AO44">
    <cfRule type="cellIs" dxfId="1578" priority="1577" operator="equal">
      <formula>"BAJA"</formula>
    </cfRule>
    <cfRule type="cellIs" dxfId="1577" priority="1578" operator="equal">
      <formula>"MEDIA"</formula>
    </cfRule>
    <cfRule type="cellIs" dxfId="1576" priority="1579" operator="equal">
      <formula>"ALTA"</formula>
    </cfRule>
  </conditionalFormatting>
  <conditionalFormatting sqref="AC34">
    <cfRule type="containsText" dxfId="1575" priority="1574" operator="containsText" text="Pública Reservada">
      <formula>NOT(ISERROR(SEARCH("Pública Reservada",AC34)))</formula>
    </cfRule>
    <cfRule type="containsText" dxfId="1574" priority="1575" operator="containsText" text="Pública Clasificada">
      <formula>NOT(ISERROR(SEARCH("Pública Clasificada",AC34)))</formula>
    </cfRule>
    <cfRule type="containsText" dxfId="1573" priority="1576" operator="containsText" text="Pública">
      <formula>NOT(ISERROR(SEARCH("Pública",AC34)))</formula>
    </cfRule>
  </conditionalFormatting>
  <conditionalFormatting sqref="AE34:AE35">
    <cfRule type="containsText" dxfId="1572" priority="1571" operator="containsText" text="Leve">
      <formula>NOT(ISERROR(SEARCH("Leve",AE34)))</formula>
    </cfRule>
    <cfRule type="containsText" dxfId="1571" priority="1572" operator="containsText" text="Importante">
      <formula>NOT(ISERROR(SEARCH("Importante",AE34)))</formula>
    </cfRule>
    <cfRule type="containsText" dxfId="1570" priority="1573" operator="containsText" text="Grave">
      <formula>NOT(ISERROR(SEARCH("Grave",AE34)))</formula>
    </cfRule>
  </conditionalFormatting>
  <conditionalFormatting sqref="AL34">
    <cfRule type="containsText" dxfId="1569" priority="1568" operator="containsText" text="Baja">
      <formula>NOT(ISERROR(SEARCH("Baja",AL34)))</formula>
    </cfRule>
    <cfRule type="containsText" dxfId="1568" priority="1569" operator="containsText" text="Media">
      <formula>NOT(ISERROR(SEARCH("Media",AL34)))</formula>
    </cfRule>
    <cfRule type="containsText" dxfId="1567" priority="1570" operator="containsText" text="Alta">
      <formula>NOT(ISERROR(SEARCH("Alta",AL34)))</formula>
    </cfRule>
  </conditionalFormatting>
  <conditionalFormatting sqref="AE34:AE35">
    <cfRule type="cellIs" dxfId="1566" priority="1559" operator="equal">
      <formula>"Baja"</formula>
    </cfRule>
    <cfRule type="cellIs" dxfId="1565" priority="1560" operator="equal">
      <formula>"Media"</formula>
    </cfRule>
    <cfRule type="cellIs" dxfId="1564" priority="1561" operator="equal">
      <formula>"Alta"</formula>
    </cfRule>
    <cfRule type="containsText" dxfId="1563" priority="1565" operator="containsText" text="Alto">
      <formula>NOT(ISERROR(SEARCH("Alto",AE34)))</formula>
    </cfRule>
    <cfRule type="containsText" dxfId="1562" priority="1566" operator="containsText" text="Medio">
      <formula>NOT(ISERROR(SEARCH("Medio",AE34)))</formula>
    </cfRule>
    <cfRule type="containsText" dxfId="1561" priority="1567" operator="containsText" text="Bajo">
      <formula>NOT(ISERROR(SEARCH("Bajo",AE34)))</formula>
    </cfRule>
  </conditionalFormatting>
  <conditionalFormatting sqref="AC34">
    <cfRule type="cellIs" dxfId="1560" priority="1562" operator="equal">
      <formula>"Baja"</formula>
    </cfRule>
    <cfRule type="cellIs" dxfId="1559" priority="1563" operator="equal">
      <formula>"media"</formula>
    </cfRule>
    <cfRule type="cellIs" dxfId="1558" priority="1564" operator="equal">
      <formula>"alta"</formula>
    </cfRule>
  </conditionalFormatting>
  <conditionalFormatting sqref="AG34:AG35">
    <cfRule type="containsText" dxfId="1557" priority="1556" operator="containsText" text="Leve">
      <formula>NOT(ISERROR(SEARCH("Leve",AG34)))</formula>
    </cfRule>
    <cfRule type="containsText" dxfId="1556" priority="1557" operator="containsText" text="Importante">
      <formula>NOT(ISERROR(SEARCH("Importante",AG34)))</formula>
    </cfRule>
    <cfRule type="containsText" dxfId="1555" priority="1558" operator="containsText" text="Grave">
      <formula>NOT(ISERROR(SEARCH("Grave",AG34)))</formula>
    </cfRule>
  </conditionalFormatting>
  <conditionalFormatting sqref="AG34:AG35">
    <cfRule type="cellIs" dxfId="1554" priority="1550" operator="equal">
      <formula>"Baja"</formula>
    </cfRule>
    <cfRule type="cellIs" dxfId="1553" priority="1551" operator="equal">
      <formula>"Media"</formula>
    </cfRule>
    <cfRule type="cellIs" dxfId="1552" priority="1552" operator="equal">
      <formula>"Alta"</formula>
    </cfRule>
    <cfRule type="containsText" dxfId="1551" priority="1553" operator="containsText" text="Alto">
      <formula>NOT(ISERROR(SEARCH("Alto",AG34)))</formula>
    </cfRule>
    <cfRule type="containsText" dxfId="1550" priority="1554" operator="containsText" text="Medio">
      <formula>NOT(ISERROR(SEARCH("Medio",AG34)))</formula>
    </cfRule>
    <cfRule type="containsText" dxfId="1549" priority="1555" operator="containsText" text="Bajo">
      <formula>NOT(ISERROR(SEARCH("Bajo",AG34)))</formula>
    </cfRule>
  </conditionalFormatting>
  <conditionalFormatting sqref="AI34">
    <cfRule type="containsText" dxfId="1548" priority="1547" operator="containsText" text="Leve">
      <formula>NOT(ISERROR(SEARCH("Leve",AI34)))</formula>
    </cfRule>
    <cfRule type="containsText" dxfId="1547" priority="1548" operator="containsText" text="Importante">
      <formula>NOT(ISERROR(SEARCH("Importante",AI34)))</formula>
    </cfRule>
    <cfRule type="containsText" dxfId="1546" priority="1549" operator="containsText" text="Grave">
      <formula>NOT(ISERROR(SEARCH("Grave",AI34)))</formula>
    </cfRule>
  </conditionalFormatting>
  <conditionalFormatting sqref="AI34">
    <cfRule type="cellIs" dxfId="1545" priority="1541" operator="equal">
      <formula>"Baja"</formula>
    </cfRule>
    <cfRule type="cellIs" dxfId="1544" priority="1542" operator="equal">
      <formula>"Media"</formula>
    </cfRule>
    <cfRule type="cellIs" dxfId="1543" priority="1543" operator="equal">
      <formula>"Alta"</formula>
    </cfRule>
    <cfRule type="containsText" dxfId="1542" priority="1544" operator="containsText" text="Alto">
      <formula>NOT(ISERROR(SEARCH("Alto",AI34)))</formula>
    </cfRule>
    <cfRule type="containsText" dxfId="1541" priority="1545" operator="containsText" text="Medio">
      <formula>NOT(ISERROR(SEARCH("Medio",AI34)))</formula>
    </cfRule>
    <cfRule type="containsText" dxfId="1540" priority="1546" operator="containsText" text="Bajo">
      <formula>NOT(ISERROR(SEARCH("Bajo",AI34)))</formula>
    </cfRule>
  </conditionalFormatting>
  <conditionalFormatting sqref="AO34">
    <cfRule type="cellIs" dxfId="1539" priority="1538" operator="equal">
      <formula>"BAJA"</formula>
    </cfRule>
    <cfRule type="cellIs" dxfId="1538" priority="1539" operator="equal">
      <formula>"MEDIA"</formula>
    </cfRule>
    <cfRule type="cellIs" dxfId="1537" priority="1540" operator="equal">
      <formula>"ALTA"</formula>
    </cfRule>
  </conditionalFormatting>
  <conditionalFormatting sqref="V40:AB40">
    <cfRule type="cellIs" dxfId="1536" priority="1537" operator="equal">
      <formula>"baja"</formula>
    </cfRule>
  </conditionalFormatting>
  <conditionalFormatting sqref="W41:AB41">
    <cfRule type="cellIs" dxfId="1535" priority="1536" operator="equal">
      <formula>"baja"</formula>
    </cfRule>
  </conditionalFormatting>
  <conditionalFormatting sqref="V42:AB42">
    <cfRule type="cellIs" dxfId="1534" priority="1535" operator="equal">
      <formula>"baja"</formula>
    </cfRule>
  </conditionalFormatting>
  <conditionalFormatting sqref="V43:AB43">
    <cfRule type="cellIs" dxfId="1533" priority="1534" operator="equal">
      <formula>"baja"</formula>
    </cfRule>
  </conditionalFormatting>
  <conditionalFormatting sqref="V39:AB39">
    <cfRule type="cellIs" dxfId="1532" priority="1533" operator="equal">
      <formula>"baja"</formula>
    </cfRule>
  </conditionalFormatting>
  <conditionalFormatting sqref="V45:AB51 V53:AB53">
    <cfRule type="cellIs" dxfId="1531" priority="1532" operator="equal">
      <formula>"baja"</formula>
    </cfRule>
  </conditionalFormatting>
  <conditionalFormatting sqref="AC46:AC55">
    <cfRule type="containsText" dxfId="1530" priority="1529" operator="containsText" text="Pública Reservada">
      <formula>NOT(ISERROR(SEARCH("Pública Reservada",AC46)))</formula>
    </cfRule>
    <cfRule type="containsText" dxfId="1529" priority="1530" operator="containsText" text="Pública Clasificada">
      <formula>NOT(ISERROR(SEARCH("Pública Clasificada",AC46)))</formula>
    </cfRule>
    <cfRule type="containsText" dxfId="1528" priority="1531" operator="containsText" text="Pública">
      <formula>NOT(ISERROR(SEARCH("Pública",AC46)))</formula>
    </cfRule>
  </conditionalFormatting>
  <conditionalFormatting sqref="AE47:AE55 AG47:AG55 AI46:AI55">
    <cfRule type="containsText" dxfId="1527" priority="1526" operator="containsText" text="Leve">
      <formula>NOT(ISERROR(SEARCH("Leve",AE46)))</formula>
    </cfRule>
    <cfRule type="containsText" dxfId="1526" priority="1527" operator="containsText" text="Importante">
      <formula>NOT(ISERROR(SEARCH("Importante",AE46)))</formula>
    </cfRule>
    <cfRule type="containsText" dxfId="1525" priority="1528" operator="containsText" text="Grave">
      <formula>NOT(ISERROR(SEARCH("Grave",AE46)))</formula>
    </cfRule>
  </conditionalFormatting>
  <conditionalFormatting sqref="AL46:AL55 AN45:AN55">
    <cfRule type="containsText" dxfId="1524" priority="1523" operator="containsText" text="Baja">
      <formula>NOT(ISERROR(SEARCH("Baja",AL45)))</formula>
    </cfRule>
    <cfRule type="containsText" dxfId="1523" priority="1524" operator="containsText" text="Media">
      <formula>NOT(ISERROR(SEARCH("Media",AL45)))</formula>
    </cfRule>
    <cfRule type="containsText" dxfId="1522" priority="1525" operator="containsText" text="Alta">
      <formula>NOT(ISERROR(SEARCH("Alta",AL45)))</formula>
    </cfRule>
  </conditionalFormatting>
  <conditionalFormatting sqref="AE47:AE55 AG47:AG55 AI46:AI55">
    <cfRule type="cellIs" dxfId="1521" priority="1514" operator="equal">
      <formula>"Baja"</formula>
    </cfRule>
    <cfRule type="cellIs" dxfId="1520" priority="1515" operator="equal">
      <formula>"Media"</formula>
    </cfRule>
    <cfRule type="cellIs" dxfId="1519" priority="1516" operator="equal">
      <formula>"Alta"</formula>
    </cfRule>
    <cfRule type="containsText" dxfId="1518" priority="1520" operator="containsText" text="Alto">
      <formula>NOT(ISERROR(SEARCH("Alto",AE46)))</formula>
    </cfRule>
    <cfRule type="containsText" dxfId="1517" priority="1521" operator="containsText" text="Medio">
      <formula>NOT(ISERROR(SEARCH("Medio",AE46)))</formula>
    </cfRule>
    <cfRule type="containsText" dxfId="1516" priority="1522" operator="containsText" text="Bajo">
      <formula>NOT(ISERROR(SEARCH("Bajo",AE46)))</formula>
    </cfRule>
  </conditionalFormatting>
  <conditionalFormatting sqref="AC46:AC55">
    <cfRule type="cellIs" dxfId="1515" priority="1517" operator="equal">
      <formula>"Baja"</formula>
    </cfRule>
    <cfRule type="cellIs" dxfId="1514" priority="1518" operator="equal">
      <formula>"media"</formula>
    </cfRule>
    <cfRule type="cellIs" dxfId="1513" priority="1519" operator="equal">
      <formula>"alta"</formula>
    </cfRule>
  </conditionalFormatting>
  <conditionalFormatting sqref="AO46:AO55">
    <cfRule type="cellIs" dxfId="1512" priority="1511" operator="equal">
      <formula>"BAJA"</formula>
    </cfRule>
    <cfRule type="cellIs" dxfId="1511" priority="1512" operator="equal">
      <formula>"MEDIA"</formula>
    </cfRule>
    <cfRule type="cellIs" dxfId="1510" priority="1513" operator="equal">
      <formula>"ALTA"</formula>
    </cfRule>
  </conditionalFormatting>
  <conditionalFormatting sqref="AC45">
    <cfRule type="containsText" dxfId="1509" priority="1508" operator="containsText" text="Pública Reservada">
      <formula>NOT(ISERROR(SEARCH("Pública Reservada",AC45)))</formula>
    </cfRule>
    <cfRule type="containsText" dxfId="1508" priority="1509" operator="containsText" text="Pública Clasificada">
      <formula>NOT(ISERROR(SEARCH("Pública Clasificada",AC45)))</formula>
    </cfRule>
    <cfRule type="containsText" dxfId="1507" priority="1510" operator="containsText" text="Pública">
      <formula>NOT(ISERROR(SEARCH("Pública",AC45)))</formula>
    </cfRule>
  </conditionalFormatting>
  <conditionalFormatting sqref="AE45:AE46">
    <cfRule type="containsText" dxfId="1506" priority="1505" operator="containsText" text="Leve">
      <formula>NOT(ISERROR(SEARCH("Leve",AE45)))</formula>
    </cfRule>
    <cfRule type="containsText" dxfId="1505" priority="1506" operator="containsText" text="Importante">
      <formula>NOT(ISERROR(SEARCH("Importante",AE45)))</formula>
    </cfRule>
    <cfRule type="containsText" dxfId="1504" priority="1507" operator="containsText" text="Grave">
      <formula>NOT(ISERROR(SEARCH("Grave",AE45)))</formula>
    </cfRule>
  </conditionalFormatting>
  <conditionalFormatting sqref="AL45">
    <cfRule type="containsText" dxfId="1503" priority="1502" operator="containsText" text="Baja">
      <formula>NOT(ISERROR(SEARCH("Baja",AL45)))</formula>
    </cfRule>
    <cfRule type="containsText" dxfId="1502" priority="1503" operator="containsText" text="Media">
      <formula>NOT(ISERROR(SEARCH("Media",AL45)))</formula>
    </cfRule>
    <cfRule type="containsText" dxfId="1501" priority="1504" operator="containsText" text="Alta">
      <formula>NOT(ISERROR(SEARCH("Alta",AL45)))</formula>
    </cfRule>
  </conditionalFormatting>
  <conditionalFormatting sqref="AE45:AE46">
    <cfRule type="cellIs" dxfId="1500" priority="1493" operator="equal">
      <formula>"Baja"</formula>
    </cfRule>
    <cfRule type="cellIs" dxfId="1499" priority="1494" operator="equal">
      <formula>"Media"</formula>
    </cfRule>
    <cfRule type="cellIs" dxfId="1498" priority="1495" operator="equal">
      <formula>"Alta"</formula>
    </cfRule>
    <cfRule type="containsText" dxfId="1497" priority="1499" operator="containsText" text="Alto">
      <formula>NOT(ISERROR(SEARCH("Alto",AE45)))</formula>
    </cfRule>
    <cfRule type="containsText" dxfId="1496" priority="1500" operator="containsText" text="Medio">
      <formula>NOT(ISERROR(SEARCH("Medio",AE45)))</formula>
    </cfRule>
    <cfRule type="containsText" dxfId="1495" priority="1501" operator="containsText" text="Bajo">
      <formula>NOT(ISERROR(SEARCH("Bajo",AE45)))</formula>
    </cfRule>
  </conditionalFormatting>
  <conditionalFormatting sqref="AC45">
    <cfRule type="cellIs" dxfId="1494" priority="1496" operator="equal">
      <formula>"Baja"</formula>
    </cfRule>
    <cfRule type="cellIs" dxfId="1493" priority="1497" operator="equal">
      <formula>"media"</formula>
    </cfRule>
    <cfRule type="cellIs" dxfId="1492" priority="1498" operator="equal">
      <formula>"alta"</formula>
    </cfRule>
  </conditionalFormatting>
  <conditionalFormatting sqref="AG45:AG46">
    <cfRule type="containsText" dxfId="1491" priority="1490" operator="containsText" text="Leve">
      <formula>NOT(ISERROR(SEARCH("Leve",AG45)))</formula>
    </cfRule>
    <cfRule type="containsText" dxfId="1490" priority="1491" operator="containsText" text="Importante">
      <formula>NOT(ISERROR(SEARCH("Importante",AG45)))</formula>
    </cfRule>
    <cfRule type="containsText" dxfId="1489" priority="1492" operator="containsText" text="Grave">
      <formula>NOT(ISERROR(SEARCH("Grave",AG45)))</formula>
    </cfRule>
  </conditionalFormatting>
  <conditionalFormatting sqref="AG45:AG46">
    <cfRule type="cellIs" dxfId="1488" priority="1484" operator="equal">
      <formula>"Baja"</formula>
    </cfRule>
    <cfRule type="cellIs" dxfId="1487" priority="1485" operator="equal">
      <formula>"Media"</formula>
    </cfRule>
    <cfRule type="cellIs" dxfId="1486" priority="1486" operator="equal">
      <formula>"Alta"</formula>
    </cfRule>
    <cfRule type="containsText" dxfId="1485" priority="1487" operator="containsText" text="Alto">
      <formula>NOT(ISERROR(SEARCH("Alto",AG45)))</formula>
    </cfRule>
    <cfRule type="containsText" dxfId="1484" priority="1488" operator="containsText" text="Medio">
      <formula>NOT(ISERROR(SEARCH("Medio",AG45)))</formula>
    </cfRule>
    <cfRule type="containsText" dxfId="1483" priority="1489" operator="containsText" text="Bajo">
      <formula>NOT(ISERROR(SEARCH("Bajo",AG45)))</formula>
    </cfRule>
  </conditionalFormatting>
  <conditionalFormatting sqref="AI45">
    <cfRule type="containsText" dxfId="1482" priority="1481" operator="containsText" text="Leve">
      <formula>NOT(ISERROR(SEARCH("Leve",AI45)))</formula>
    </cfRule>
    <cfRule type="containsText" dxfId="1481" priority="1482" operator="containsText" text="Importante">
      <formula>NOT(ISERROR(SEARCH("Importante",AI45)))</formula>
    </cfRule>
    <cfRule type="containsText" dxfId="1480" priority="1483" operator="containsText" text="Grave">
      <formula>NOT(ISERROR(SEARCH("Grave",AI45)))</formula>
    </cfRule>
  </conditionalFormatting>
  <conditionalFormatting sqref="AI45">
    <cfRule type="cellIs" dxfId="1479" priority="1475" operator="equal">
      <formula>"Baja"</formula>
    </cfRule>
    <cfRule type="cellIs" dxfId="1478" priority="1476" operator="equal">
      <formula>"Media"</formula>
    </cfRule>
    <cfRule type="cellIs" dxfId="1477" priority="1477" operator="equal">
      <formula>"Alta"</formula>
    </cfRule>
    <cfRule type="containsText" dxfId="1476" priority="1478" operator="containsText" text="Alto">
      <formula>NOT(ISERROR(SEARCH("Alto",AI45)))</formula>
    </cfRule>
    <cfRule type="containsText" dxfId="1475" priority="1479" operator="containsText" text="Medio">
      <formula>NOT(ISERROR(SEARCH("Medio",AI45)))</formula>
    </cfRule>
    <cfRule type="containsText" dxfId="1474" priority="1480" operator="containsText" text="Bajo">
      <formula>NOT(ISERROR(SEARCH("Bajo",AI45)))</formula>
    </cfRule>
  </conditionalFormatting>
  <conditionalFormatting sqref="AO45">
    <cfRule type="cellIs" dxfId="1473" priority="1472" operator="equal">
      <formula>"BAJA"</formula>
    </cfRule>
    <cfRule type="cellIs" dxfId="1472" priority="1473" operator="equal">
      <formula>"MEDIA"</formula>
    </cfRule>
    <cfRule type="cellIs" dxfId="1471" priority="1474" operator="equal">
      <formula>"ALTA"</formula>
    </cfRule>
  </conditionalFormatting>
  <conditionalFormatting sqref="V52:AB52">
    <cfRule type="cellIs" dxfId="1470" priority="1471" operator="equal">
      <formula>"baja"</formula>
    </cfRule>
  </conditionalFormatting>
  <conditionalFormatting sqref="V54:AB54">
    <cfRule type="cellIs" dxfId="1469" priority="1470" operator="equal">
      <formula>"baja"</formula>
    </cfRule>
  </conditionalFormatting>
  <conditionalFormatting sqref="V56:AB62">
    <cfRule type="cellIs" dxfId="1468" priority="1469" operator="equal">
      <formula>"baja"</formula>
    </cfRule>
  </conditionalFormatting>
  <conditionalFormatting sqref="AC57:AC63">
    <cfRule type="containsText" dxfId="1467" priority="1466" operator="containsText" text="Pública Reservada">
      <formula>NOT(ISERROR(SEARCH("Pública Reservada",AC57)))</formula>
    </cfRule>
    <cfRule type="containsText" dxfId="1466" priority="1467" operator="containsText" text="Pública Clasificada">
      <formula>NOT(ISERROR(SEARCH("Pública Clasificada",AC57)))</formula>
    </cfRule>
    <cfRule type="containsText" dxfId="1465" priority="1468" operator="containsText" text="Pública">
      <formula>NOT(ISERROR(SEARCH("Pública",AC57)))</formula>
    </cfRule>
  </conditionalFormatting>
  <conditionalFormatting sqref="AE58:AE63 AG58:AG63 AI57:AI63">
    <cfRule type="containsText" dxfId="1464" priority="1463" operator="containsText" text="Leve">
      <formula>NOT(ISERROR(SEARCH("Leve",AE57)))</formula>
    </cfRule>
    <cfRule type="containsText" dxfId="1463" priority="1464" operator="containsText" text="Importante">
      <formula>NOT(ISERROR(SEARCH("Importante",AE57)))</formula>
    </cfRule>
    <cfRule type="containsText" dxfId="1462" priority="1465" operator="containsText" text="Grave">
      <formula>NOT(ISERROR(SEARCH("Grave",AE57)))</formula>
    </cfRule>
  </conditionalFormatting>
  <conditionalFormatting sqref="AL57:AL63 AN56:AN63">
    <cfRule type="containsText" dxfId="1461" priority="1460" operator="containsText" text="Baja">
      <formula>NOT(ISERROR(SEARCH("Baja",AL56)))</formula>
    </cfRule>
    <cfRule type="containsText" dxfId="1460" priority="1461" operator="containsText" text="Media">
      <formula>NOT(ISERROR(SEARCH("Media",AL56)))</formula>
    </cfRule>
    <cfRule type="containsText" dxfId="1459" priority="1462" operator="containsText" text="Alta">
      <formula>NOT(ISERROR(SEARCH("Alta",AL56)))</formula>
    </cfRule>
  </conditionalFormatting>
  <conditionalFormatting sqref="AE58:AE63 AG58:AG63 AI57:AI63">
    <cfRule type="cellIs" dxfId="1458" priority="1451" operator="equal">
      <formula>"Baja"</formula>
    </cfRule>
    <cfRule type="cellIs" dxfId="1457" priority="1452" operator="equal">
      <formula>"Media"</formula>
    </cfRule>
    <cfRule type="cellIs" dxfId="1456" priority="1453" operator="equal">
      <formula>"Alta"</formula>
    </cfRule>
    <cfRule type="containsText" dxfId="1455" priority="1457" operator="containsText" text="Alto">
      <formula>NOT(ISERROR(SEARCH("Alto",AE57)))</formula>
    </cfRule>
    <cfRule type="containsText" dxfId="1454" priority="1458" operator="containsText" text="Medio">
      <formula>NOT(ISERROR(SEARCH("Medio",AE57)))</formula>
    </cfRule>
    <cfRule type="containsText" dxfId="1453" priority="1459" operator="containsText" text="Bajo">
      <formula>NOT(ISERROR(SEARCH("Bajo",AE57)))</formula>
    </cfRule>
  </conditionalFormatting>
  <conditionalFormatting sqref="AC57:AC63">
    <cfRule type="cellIs" dxfId="1452" priority="1454" operator="equal">
      <formula>"Baja"</formula>
    </cfRule>
    <cfRule type="cellIs" dxfId="1451" priority="1455" operator="equal">
      <formula>"media"</formula>
    </cfRule>
    <cfRule type="cellIs" dxfId="1450" priority="1456" operator="equal">
      <formula>"alta"</formula>
    </cfRule>
  </conditionalFormatting>
  <conditionalFormatting sqref="AO57:AO63">
    <cfRule type="cellIs" dxfId="1449" priority="1448" operator="equal">
      <formula>"BAJA"</formula>
    </cfRule>
    <cfRule type="cellIs" dxfId="1448" priority="1449" operator="equal">
      <formula>"MEDIA"</formula>
    </cfRule>
    <cfRule type="cellIs" dxfId="1447" priority="1450" operator="equal">
      <formula>"ALTA"</formula>
    </cfRule>
  </conditionalFormatting>
  <conditionalFormatting sqref="AC56">
    <cfRule type="containsText" dxfId="1446" priority="1445" operator="containsText" text="Pública Reservada">
      <formula>NOT(ISERROR(SEARCH("Pública Reservada",AC56)))</formula>
    </cfRule>
    <cfRule type="containsText" dxfId="1445" priority="1446" operator="containsText" text="Pública Clasificada">
      <formula>NOT(ISERROR(SEARCH("Pública Clasificada",AC56)))</formula>
    </cfRule>
    <cfRule type="containsText" dxfId="1444" priority="1447" operator="containsText" text="Pública">
      <formula>NOT(ISERROR(SEARCH("Pública",AC56)))</formula>
    </cfRule>
  </conditionalFormatting>
  <conditionalFormatting sqref="AE56:AE57">
    <cfRule type="containsText" dxfId="1443" priority="1442" operator="containsText" text="Leve">
      <formula>NOT(ISERROR(SEARCH("Leve",AE56)))</formula>
    </cfRule>
    <cfRule type="containsText" dxfId="1442" priority="1443" operator="containsText" text="Importante">
      <formula>NOT(ISERROR(SEARCH("Importante",AE56)))</formula>
    </cfRule>
    <cfRule type="containsText" dxfId="1441" priority="1444" operator="containsText" text="Grave">
      <formula>NOT(ISERROR(SEARCH("Grave",AE56)))</formula>
    </cfRule>
  </conditionalFormatting>
  <conditionalFormatting sqref="AL56">
    <cfRule type="containsText" dxfId="1440" priority="1439" operator="containsText" text="Baja">
      <formula>NOT(ISERROR(SEARCH("Baja",AL56)))</formula>
    </cfRule>
    <cfRule type="containsText" dxfId="1439" priority="1440" operator="containsText" text="Media">
      <formula>NOT(ISERROR(SEARCH("Media",AL56)))</formula>
    </cfRule>
    <cfRule type="containsText" dxfId="1438" priority="1441" operator="containsText" text="Alta">
      <formula>NOT(ISERROR(SEARCH("Alta",AL56)))</formula>
    </cfRule>
  </conditionalFormatting>
  <conditionalFormatting sqref="AE56:AE57">
    <cfRule type="cellIs" dxfId="1437" priority="1430" operator="equal">
      <formula>"Baja"</formula>
    </cfRule>
    <cfRule type="cellIs" dxfId="1436" priority="1431" operator="equal">
      <formula>"Media"</formula>
    </cfRule>
    <cfRule type="cellIs" dxfId="1435" priority="1432" operator="equal">
      <formula>"Alta"</formula>
    </cfRule>
    <cfRule type="containsText" dxfId="1434" priority="1436" operator="containsText" text="Alto">
      <formula>NOT(ISERROR(SEARCH("Alto",AE56)))</formula>
    </cfRule>
    <cfRule type="containsText" dxfId="1433" priority="1437" operator="containsText" text="Medio">
      <formula>NOT(ISERROR(SEARCH("Medio",AE56)))</formula>
    </cfRule>
    <cfRule type="containsText" dxfId="1432" priority="1438" operator="containsText" text="Bajo">
      <formula>NOT(ISERROR(SEARCH("Bajo",AE56)))</formula>
    </cfRule>
  </conditionalFormatting>
  <conditionalFormatting sqref="AC56">
    <cfRule type="cellIs" dxfId="1431" priority="1433" operator="equal">
      <formula>"Baja"</formula>
    </cfRule>
    <cfRule type="cellIs" dxfId="1430" priority="1434" operator="equal">
      <formula>"media"</formula>
    </cfRule>
    <cfRule type="cellIs" dxfId="1429" priority="1435" operator="equal">
      <formula>"alta"</formula>
    </cfRule>
  </conditionalFormatting>
  <conditionalFormatting sqref="AG56:AG57">
    <cfRule type="containsText" dxfId="1428" priority="1427" operator="containsText" text="Leve">
      <formula>NOT(ISERROR(SEARCH("Leve",AG56)))</formula>
    </cfRule>
    <cfRule type="containsText" dxfId="1427" priority="1428" operator="containsText" text="Importante">
      <formula>NOT(ISERROR(SEARCH("Importante",AG56)))</formula>
    </cfRule>
    <cfRule type="containsText" dxfId="1426" priority="1429" operator="containsText" text="Grave">
      <formula>NOT(ISERROR(SEARCH("Grave",AG56)))</formula>
    </cfRule>
  </conditionalFormatting>
  <conditionalFormatting sqref="AG56:AG57">
    <cfRule type="cellIs" dxfId="1425" priority="1421" operator="equal">
      <formula>"Baja"</formula>
    </cfRule>
    <cfRule type="cellIs" dxfId="1424" priority="1422" operator="equal">
      <formula>"Media"</formula>
    </cfRule>
    <cfRule type="cellIs" dxfId="1423" priority="1423" operator="equal">
      <formula>"Alta"</formula>
    </cfRule>
    <cfRule type="containsText" dxfId="1422" priority="1424" operator="containsText" text="Alto">
      <formula>NOT(ISERROR(SEARCH("Alto",AG56)))</formula>
    </cfRule>
    <cfRule type="containsText" dxfId="1421" priority="1425" operator="containsText" text="Medio">
      <formula>NOT(ISERROR(SEARCH("Medio",AG56)))</formula>
    </cfRule>
    <cfRule type="containsText" dxfId="1420" priority="1426" operator="containsText" text="Bajo">
      <formula>NOT(ISERROR(SEARCH("Bajo",AG56)))</formula>
    </cfRule>
  </conditionalFormatting>
  <conditionalFormatting sqref="AI56">
    <cfRule type="containsText" dxfId="1419" priority="1418" operator="containsText" text="Leve">
      <formula>NOT(ISERROR(SEARCH("Leve",AI56)))</formula>
    </cfRule>
    <cfRule type="containsText" dxfId="1418" priority="1419" operator="containsText" text="Importante">
      <formula>NOT(ISERROR(SEARCH("Importante",AI56)))</formula>
    </cfRule>
    <cfRule type="containsText" dxfId="1417" priority="1420" operator="containsText" text="Grave">
      <formula>NOT(ISERROR(SEARCH("Grave",AI56)))</formula>
    </cfRule>
  </conditionalFormatting>
  <conditionalFormatting sqref="AI56">
    <cfRule type="cellIs" dxfId="1416" priority="1412" operator="equal">
      <formula>"Baja"</formula>
    </cfRule>
    <cfRule type="cellIs" dxfId="1415" priority="1413" operator="equal">
      <formula>"Media"</formula>
    </cfRule>
    <cfRule type="cellIs" dxfId="1414" priority="1414" operator="equal">
      <formula>"Alta"</formula>
    </cfRule>
    <cfRule type="containsText" dxfId="1413" priority="1415" operator="containsText" text="Alto">
      <formula>NOT(ISERROR(SEARCH("Alto",AI56)))</formula>
    </cfRule>
    <cfRule type="containsText" dxfId="1412" priority="1416" operator="containsText" text="Medio">
      <formula>NOT(ISERROR(SEARCH("Medio",AI56)))</formula>
    </cfRule>
    <cfRule type="containsText" dxfId="1411" priority="1417" operator="containsText" text="Bajo">
      <formula>NOT(ISERROR(SEARCH("Bajo",AI56)))</formula>
    </cfRule>
  </conditionalFormatting>
  <conditionalFormatting sqref="AO56">
    <cfRule type="cellIs" dxfId="1410" priority="1409" operator="equal">
      <formula>"BAJA"</formula>
    </cfRule>
    <cfRule type="cellIs" dxfId="1409" priority="1410" operator="equal">
      <formula>"MEDIA"</formula>
    </cfRule>
    <cfRule type="cellIs" dxfId="1408" priority="1411" operator="equal">
      <formula>"ALTA"</formula>
    </cfRule>
  </conditionalFormatting>
  <conditionalFormatting sqref="Z64:AB64 V64 V67:V69 V65:AB66 V70:AB72 X64">
    <cfRule type="cellIs" dxfId="1407" priority="1408" operator="equal">
      <formula>"baja"</formula>
    </cfRule>
  </conditionalFormatting>
  <conditionalFormatting sqref="AC65:AC73">
    <cfRule type="containsText" dxfId="1406" priority="1405" operator="containsText" text="Pública Reservada">
      <formula>NOT(ISERROR(SEARCH("Pública Reservada",AC65)))</formula>
    </cfRule>
    <cfRule type="containsText" dxfId="1405" priority="1406" operator="containsText" text="Pública Clasificada">
      <formula>NOT(ISERROR(SEARCH("Pública Clasificada",AC65)))</formula>
    </cfRule>
    <cfRule type="containsText" dxfId="1404" priority="1407" operator="containsText" text="Pública">
      <formula>NOT(ISERROR(SEARCH("Pública",AC65)))</formula>
    </cfRule>
  </conditionalFormatting>
  <conditionalFormatting sqref="AE66:AE73 AG66:AG73 AI65:AI73">
    <cfRule type="containsText" dxfId="1403" priority="1402" operator="containsText" text="Leve">
      <formula>NOT(ISERROR(SEARCH("Leve",AE65)))</formula>
    </cfRule>
    <cfRule type="containsText" dxfId="1402" priority="1403" operator="containsText" text="Importante">
      <formula>NOT(ISERROR(SEARCH("Importante",AE65)))</formula>
    </cfRule>
    <cfRule type="containsText" dxfId="1401" priority="1404" operator="containsText" text="Grave">
      <formula>NOT(ISERROR(SEARCH("Grave",AE65)))</formula>
    </cfRule>
  </conditionalFormatting>
  <conditionalFormatting sqref="AL65:AL73 AN64:AN73">
    <cfRule type="containsText" dxfId="1400" priority="1399" operator="containsText" text="Baja">
      <formula>NOT(ISERROR(SEARCH("Baja",AL64)))</formula>
    </cfRule>
    <cfRule type="containsText" dxfId="1399" priority="1400" operator="containsText" text="Media">
      <formula>NOT(ISERROR(SEARCH("Media",AL64)))</formula>
    </cfRule>
    <cfRule type="containsText" dxfId="1398" priority="1401" operator="containsText" text="Alta">
      <formula>NOT(ISERROR(SEARCH("Alta",AL64)))</formula>
    </cfRule>
  </conditionalFormatting>
  <conditionalFormatting sqref="AE66:AE73 AG66:AG73 AI65:AI73">
    <cfRule type="cellIs" dxfId="1397" priority="1390" operator="equal">
      <formula>"Baja"</formula>
    </cfRule>
    <cfRule type="cellIs" dxfId="1396" priority="1391" operator="equal">
      <formula>"Media"</formula>
    </cfRule>
    <cfRule type="cellIs" dxfId="1395" priority="1392" operator="equal">
      <formula>"Alta"</formula>
    </cfRule>
    <cfRule type="containsText" dxfId="1394" priority="1396" operator="containsText" text="Alto">
      <formula>NOT(ISERROR(SEARCH("Alto",AE65)))</formula>
    </cfRule>
    <cfRule type="containsText" dxfId="1393" priority="1397" operator="containsText" text="Medio">
      <formula>NOT(ISERROR(SEARCH("Medio",AE65)))</formula>
    </cfRule>
    <cfRule type="containsText" dxfId="1392" priority="1398" operator="containsText" text="Bajo">
      <formula>NOT(ISERROR(SEARCH("Bajo",AE65)))</formula>
    </cfRule>
  </conditionalFormatting>
  <conditionalFormatting sqref="AC65:AC73">
    <cfRule type="cellIs" dxfId="1391" priority="1393" operator="equal">
      <formula>"Baja"</formula>
    </cfRule>
    <cfRule type="cellIs" dxfId="1390" priority="1394" operator="equal">
      <formula>"media"</formula>
    </cfRule>
    <cfRule type="cellIs" dxfId="1389" priority="1395" operator="equal">
      <formula>"alta"</formula>
    </cfRule>
  </conditionalFormatting>
  <conditionalFormatting sqref="AO65:AO73">
    <cfRule type="cellIs" dxfId="1388" priority="1387" operator="equal">
      <formula>"BAJA"</formula>
    </cfRule>
    <cfRule type="cellIs" dxfId="1387" priority="1388" operator="equal">
      <formula>"MEDIA"</formula>
    </cfRule>
    <cfRule type="cellIs" dxfId="1386" priority="1389" operator="equal">
      <formula>"ALTA"</formula>
    </cfRule>
  </conditionalFormatting>
  <conditionalFormatting sqref="AC64">
    <cfRule type="containsText" dxfId="1385" priority="1384" operator="containsText" text="Pública Reservada">
      <formula>NOT(ISERROR(SEARCH("Pública Reservada",AC64)))</formula>
    </cfRule>
    <cfRule type="containsText" dxfId="1384" priority="1385" operator="containsText" text="Pública Clasificada">
      <formula>NOT(ISERROR(SEARCH("Pública Clasificada",AC64)))</formula>
    </cfRule>
    <cfRule type="containsText" dxfId="1383" priority="1386" operator="containsText" text="Pública">
      <formula>NOT(ISERROR(SEARCH("Pública",AC64)))</formula>
    </cfRule>
  </conditionalFormatting>
  <conditionalFormatting sqref="AE64:AE65">
    <cfRule type="containsText" dxfId="1382" priority="1381" operator="containsText" text="Leve">
      <formula>NOT(ISERROR(SEARCH("Leve",AE64)))</formula>
    </cfRule>
    <cfRule type="containsText" dxfId="1381" priority="1382" operator="containsText" text="Importante">
      <formula>NOT(ISERROR(SEARCH("Importante",AE64)))</formula>
    </cfRule>
    <cfRule type="containsText" dxfId="1380" priority="1383" operator="containsText" text="Grave">
      <formula>NOT(ISERROR(SEARCH("Grave",AE64)))</formula>
    </cfRule>
  </conditionalFormatting>
  <conditionalFormatting sqref="AL64">
    <cfRule type="containsText" dxfId="1379" priority="1378" operator="containsText" text="Baja">
      <formula>NOT(ISERROR(SEARCH("Baja",AL64)))</formula>
    </cfRule>
    <cfRule type="containsText" dxfId="1378" priority="1379" operator="containsText" text="Media">
      <formula>NOT(ISERROR(SEARCH("Media",AL64)))</formula>
    </cfRule>
    <cfRule type="containsText" dxfId="1377" priority="1380" operator="containsText" text="Alta">
      <formula>NOT(ISERROR(SEARCH("Alta",AL64)))</formula>
    </cfRule>
  </conditionalFormatting>
  <conditionalFormatting sqref="AE64:AE65">
    <cfRule type="cellIs" dxfId="1376" priority="1369" operator="equal">
      <formula>"Baja"</formula>
    </cfRule>
    <cfRule type="cellIs" dxfId="1375" priority="1370" operator="equal">
      <formula>"Media"</formula>
    </cfRule>
    <cfRule type="cellIs" dxfId="1374" priority="1371" operator="equal">
      <formula>"Alta"</formula>
    </cfRule>
    <cfRule type="containsText" dxfId="1373" priority="1375" operator="containsText" text="Alto">
      <formula>NOT(ISERROR(SEARCH("Alto",AE64)))</formula>
    </cfRule>
    <cfRule type="containsText" dxfId="1372" priority="1376" operator="containsText" text="Medio">
      <formula>NOT(ISERROR(SEARCH("Medio",AE64)))</formula>
    </cfRule>
    <cfRule type="containsText" dxfId="1371" priority="1377" operator="containsText" text="Bajo">
      <formula>NOT(ISERROR(SEARCH("Bajo",AE64)))</formula>
    </cfRule>
  </conditionalFormatting>
  <conditionalFormatting sqref="AC64">
    <cfRule type="cellIs" dxfId="1370" priority="1372" operator="equal">
      <formula>"Baja"</formula>
    </cfRule>
    <cfRule type="cellIs" dxfId="1369" priority="1373" operator="equal">
      <formula>"media"</formula>
    </cfRule>
    <cfRule type="cellIs" dxfId="1368" priority="1374" operator="equal">
      <formula>"alta"</formula>
    </cfRule>
  </conditionalFormatting>
  <conditionalFormatting sqref="AG64:AG65">
    <cfRule type="containsText" dxfId="1367" priority="1366" operator="containsText" text="Leve">
      <formula>NOT(ISERROR(SEARCH("Leve",AG64)))</formula>
    </cfRule>
    <cfRule type="containsText" dxfId="1366" priority="1367" operator="containsText" text="Importante">
      <formula>NOT(ISERROR(SEARCH("Importante",AG64)))</formula>
    </cfRule>
    <cfRule type="containsText" dxfId="1365" priority="1368" operator="containsText" text="Grave">
      <formula>NOT(ISERROR(SEARCH("Grave",AG64)))</formula>
    </cfRule>
  </conditionalFormatting>
  <conditionalFormatting sqref="AG64:AG65">
    <cfRule type="cellIs" dxfId="1364" priority="1360" operator="equal">
      <formula>"Baja"</formula>
    </cfRule>
    <cfRule type="cellIs" dxfId="1363" priority="1361" operator="equal">
      <formula>"Media"</formula>
    </cfRule>
    <cfRule type="cellIs" dxfId="1362" priority="1362" operator="equal">
      <formula>"Alta"</formula>
    </cfRule>
    <cfRule type="containsText" dxfId="1361" priority="1363" operator="containsText" text="Alto">
      <formula>NOT(ISERROR(SEARCH("Alto",AG64)))</formula>
    </cfRule>
    <cfRule type="containsText" dxfId="1360" priority="1364" operator="containsText" text="Medio">
      <formula>NOT(ISERROR(SEARCH("Medio",AG64)))</formula>
    </cfRule>
    <cfRule type="containsText" dxfId="1359" priority="1365" operator="containsText" text="Bajo">
      <formula>NOT(ISERROR(SEARCH("Bajo",AG64)))</formula>
    </cfRule>
  </conditionalFormatting>
  <conditionalFormatting sqref="AI64">
    <cfRule type="containsText" dxfId="1358" priority="1357" operator="containsText" text="Leve">
      <formula>NOT(ISERROR(SEARCH("Leve",AI64)))</formula>
    </cfRule>
    <cfRule type="containsText" dxfId="1357" priority="1358" operator="containsText" text="Importante">
      <formula>NOT(ISERROR(SEARCH("Importante",AI64)))</formula>
    </cfRule>
    <cfRule type="containsText" dxfId="1356" priority="1359" operator="containsText" text="Grave">
      <formula>NOT(ISERROR(SEARCH("Grave",AI64)))</formula>
    </cfRule>
  </conditionalFormatting>
  <conditionalFormatting sqref="AI64">
    <cfRule type="cellIs" dxfId="1355" priority="1351" operator="equal">
      <formula>"Baja"</formula>
    </cfRule>
    <cfRule type="cellIs" dxfId="1354" priority="1352" operator="equal">
      <formula>"Media"</formula>
    </cfRule>
    <cfRule type="cellIs" dxfId="1353" priority="1353" operator="equal">
      <formula>"Alta"</formula>
    </cfRule>
    <cfRule type="containsText" dxfId="1352" priority="1354" operator="containsText" text="Alto">
      <formula>NOT(ISERROR(SEARCH("Alto",AI64)))</formula>
    </cfRule>
    <cfRule type="containsText" dxfId="1351" priority="1355" operator="containsText" text="Medio">
      <formula>NOT(ISERROR(SEARCH("Medio",AI64)))</formula>
    </cfRule>
    <cfRule type="containsText" dxfId="1350" priority="1356" operator="containsText" text="Bajo">
      <formula>NOT(ISERROR(SEARCH("Bajo",AI64)))</formula>
    </cfRule>
  </conditionalFormatting>
  <conditionalFormatting sqref="AO64">
    <cfRule type="cellIs" dxfId="1349" priority="1348" operator="equal">
      <formula>"BAJA"</formula>
    </cfRule>
    <cfRule type="cellIs" dxfId="1348" priority="1349" operator="equal">
      <formula>"MEDIA"</formula>
    </cfRule>
    <cfRule type="cellIs" dxfId="1347" priority="1350" operator="equal">
      <formula>"ALTA"</formula>
    </cfRule>
  </conditionalFormatting>
  <conditionalFormatting sqref="Z67:AB67">
    <cfRule type="cellIs" dxfId="1346" priority="1347" operator="equal">
      <formula>"baja"</formula>
    </cfRule>
  </conditionalFormatting>
  <conditionalFormatting sqref="Z68:AB68">
    <cfRule type="cellIs" dxfId="1345" priority="1346" operator="equal">
      <formula>"baja"</formula>
    </cfRule>
  </conditionalFormatting>
  <conditionalFormatting sqref="Z69:AB69">
    <cfRule type="cellIs" dxfId="1344" priority="1345" operator="equal">
      <formula>"baja"</formula>
    </cfRule>
  </conditionalFormatting>
  <conditionalFormatting sqref="X67:X69">
    <cfRule type="cellIs" dxfId="1343" priority="1344" operator="equal">
      <formula>"baja"</formula>
    </cfRule>
  </conditionalFormatting>
  <conditionalFormatting sqref="W64">
    <cfRule type="cellIs" dxfId="1342" priority="1343" operator="equal">
      <formula>"baja"</formula>
    </cfRule>
  </conditionalFormatting>
  <conditionalFormatting sqref="Y64">
    <cfRule type="cellIs" dxfId="1341" priority="1342" operator="equal">
      <formula>"baja"</formula>
    </cfRule>
  </conditionalFormatting>
  <conditionalFormatting sqref="Y67:Y69">
    <cfRule type="cellIs" dxfId="1340" priority="1341" operator="equal">
      <formula>"baja"</formula>
    </cfRule>
  </conditionalFormatting>
  <conditionalFormatting sqref="W67">
    <cfRule type="cellIs" dxfId="1339" priority="1340" operator="equal">
      <formula>"baja"</formula>
    </cfRule>
  </conditionalFormatting>
  <conditionalFormatting sqref="W68">
    <cfRule type="cellIs" dxfId="1338" priority="1339" operator="equal">
      <formula>"baja"</formula>
    </cfRule>
  </conditionalFormatting>
  <conditionalFormatting sqref="W69">
    <cfRule type="cellIs" dxfId="1337" priority="1338" operator="equal">
      <formula>"baja"</formula>
    </cfRule>
  </conditionalFormatting>
  <conditionalFormatting sqref="Y78:AB78 V78:V81 Y80:AB81">
    <cfRule type="cellIs" dxfId="1336" priority="1337" operator="equal">
      <formula>"baja"</formula>
    </cfRule>
  </conditionalFormatting>
  <conditionalFormatting sqref="AC75:AC82">
    <cfRule type="containsText" dxfId="1335" priority="1334" operator="containsText" text="Pública Reservada">
      <formula>NOT(ISERROR(SEARCH("Pública Reservada",AC75)))</formula>
    </cfRule>
    <cfRule type="containsText" dxfId="1334" priority="1335" operator="containsText" text="Pública Clasificada">
      <formula>NOT(ISERROR(SEARCH("Pública Clasificada",AC75)))</formula>
    </cfRule>
    <cfRule type="containsText" dxfId="1333" priority="1336" operator="containsText" text="Pública">
      <formula>NOT(ISERROR(SEARCH("Pública",AC75)))</formula>
    </cfRule>
  </conditionalFormatting>
  <conditionalFormatting sqref="AE76:AE82 AG76:AG82 AI75:AI82">
    <cfRule type="containsText" dxfId="1332" priority="1331" operator="containsText" text="Leve">
      <formula>NOT(ISERROR(SEARCH("Leve",AE75)))</formula>
    </cfRule>
    <cfRule type="containsText" dxfId="1331" priority="1332" operator="containsText" text="Importante">
      <formula>NOT(ISERROR(SEARCH("Importante",AE75)))</formula>
    </cfRule>
    <cfRule type="containsText" dxfId="1330" priority="1333" operator="containsText" text="Grave">
      <formula>NOT(ISERROR(SEARCH("Grave",AE75)))</formula>
    </cfRule>
  </conditionalFormatting>
  <conditionalFormatting sqref="AL75:AL82 AN74:AN82">
    <cfRule type="containsText" dxfId="1329" priority="1328" operator="containsText" text="Baja">
      <formula>NOT(ISERROR(SEARCH("Baja",AL74)))</formula>
    </cfRule>
    <cfRule type="containsText" dxfId="1328" priority="1329" operator="containsText" text="Media">
      <formula>NOT(ISERROR(SEARCH("Media",AL74)))</formula>
    </cfRule>
    <cfRule type="containsText" dxfId="1327" priority="1330" operator="containsText" text="Alta">
      <formula>NOT(ISERROR(SEARCH("Alta",AL74)))</formula>
    </cfRule>
  </conditionalFormatting>
  <conditionalFormatting sqref="AE76:AE82 AG76:AG82 AI75:AI82">
    <cfRule type="cellIs" dxfId="1326" priority="1319" operator="equal">
      <formula>"Baja"</formula>
    </cfRule>
    <cfRule type="cellIs" dxfId="1325" priority="1320" operator="equal">
      <formula>"Media"</formula>
    </cfRule>
    <cfRule type="cellIs" dxfId="1324" priority="1321" operator="equal">
      <formula>"Alta"</formula>
    </cfRule>
    <cfRule type="containsText" dxfId="1323" priority="1325" operator="containsText" text="Alto">
      <formula>NOT(ISERROR(SEARCH("Alto",AE75)))</formula>
    </cfRule>
    <cfRule type="containsText" dxfId="1322" priority="1326" operator="containsText" text="Medio">
      <formula>NOT(ISERROR(SEARCH("Medio",AE75)))</formula>
    </cfRule>
    <cfRule type="containsText" dxfId="1321" priority="1327" operator="containsText" text="Bajo">
      <formula>NOT(ISERROR(SEARCH("Bajo",AE75)))</formula>
    </cfRule>
  </conditionalFormatting>
  <conditionalFormatting sqref="AC75:AC82">
    <cfRule type="cellIs" dxfId="1320" priority="1322" operator="equal">
      <formula>"Baja"</formula>
    </cfRule>
    <cfRule type="cellIs" dxfId="1319" priority="1323" operator="equal">
      <formula>"media"</formula>
    </cfRule>
    <cfRule type="cellIs" dxfId="1318" priority="1324" operator="equal">
      <formula>"alta"</formula>
    </cfRule>
  </conditionalFormatting>
  <conditionalFormatting sqref="AO75:AO82">
    <cfRule type="cellIs" dxfId="1317" priority="1316" operator="equal">
      <formula>"BAJA"</formula>
    </cfRule>
    <cfRule type="cellIs" dxfId="1316" priority="1317" operator="equal">
      <formula>"MEDIA"</formula>
    </cfRule>
    <cfRule type="cellIs" dxfId="1315" priority="1318" operator="equal">
      <formula>"ALTA"</formula>
    </cfRule>
  </conditionalFormatting>
  <conditionalFormatting sqref="AC74">
    <cfRule type="containsText" dxfId="1314" priority="1313" operator="containsText" text="Pública Reservada">
      <formula>NOT(ISERROR(SEARCH("Pública Reservada",AC74)))</formula>
    </cfRule>
    <cfRule type="containsText" dxfId="1313" priority="1314" operator="containsText" text="Pública Clasificada">
      <formula>NOT(ISERROR(SEARCH("Pública Clasificada",AC74)))</formula>
    </cfRule>
    <cfRule type="containsText" dxfId="1312" priority="1315" operator="containsText" text="Pública">
      <formula>NOT(ISERROR(SEARCH("Pública",AC74)))</formula>
    </cfRule>
  </conditionalFormatting>
  <conditionalFormatting sqref="AE74:AE75">
    <cfRule type="containsText" dxfId="1311" priority="1310" operator="containsText" text="Leve">
      <formula>NOT(ISERROR(SEARCH("Leve",AE74)))</formula>
    </cfRule>
    <cfRule type="containsText" dxfId="1310" priority="1311" operator="containsText" text="Importante">
      <formula>NOT(ISERROR(SEARCH("Importante",AE74)))</formula>
    </cfRule>
    <cfRule type="containsText" dxfId="1309" priority="1312" operator="containsText" text="Grave">
      <formula>NOT(ISERROR(SEARCH("Grave",AE74)))</formula>
    </cfRule>
  </conditionalFormatting>
  <conditionalFormatting sqref="AL74">
    <cfRule type="containsText" dxfId="1308" priority="1307" operator="containsText" text="Baja">
      <formula>NOT(ISERROR(SEARCH("Baja",AL74)))</formula>
    </cfRule>
    <cfRule type="containsText" dxfId="1307" priority="1308" operator="containsText" text="Media">
      <formula>NOT(ISERROR(SEARCH("Media",AL74)))</formula>
    </cfRule>
    <cfRule type="containsText" dxfId="1306" priority="1309" operator="containsText" text="Alta">
      <formula>NOT(ISERROR(SEARCH("Alta",AL74)))</formula>
    </cfRule>
  </conditionalFormatting>
  <conditionalFormatting sqref="AE74:AE75">
    <cfRule type="cellIs" dxfId="1305" priority="1298" operator="equal">
      <formula>"Baja"</formula>
    </cfRule>
    <cfRule type="cellIs" dxfId="1304" priority="1299" operator="equal">
      <formula>"Media"</formula>
    </cfRule>
    <cfRule type="cellIs" dxfId="1303" priority="1300" operator="equal">
      <formula>"Alta"</formula>
    </cfRule>
    <cfRule type="containsText" dxfId="1302" priority="1304" operator="containsText" text="Alto">
      <formula>NOT(ISERROR(SEARCH("Alto",AE74)))</formula>
    </cfRule>
    <cfRule type="containsText" dxfId="1301" priority="1305" operator="containsText" text="Medio">
      <formula>NOT(ISERROR(SEARCH("Medio",AE74)))</formula>
    </cfRule>
    <cfRule type="containsText" dxfId="1300" priority="1306" operator="containsText" text="Bajo">
      <formula>NOT(ISERROR(SEARCH("Bajo",AE74)))</formula>
    </cfRule>
  </conditionalFormatting>
  <conditionalFormatting sqref="AC74">
    <cfRule type="cellIs" dxfId="1299" priority="1301" operator="equal">
      <formula>"Baja"</formula>
    </cfRule>
    <cfRule type="cellIs" dxfId="1298" priority="1302" operator="equal">
      <formula>"media"</formula>
    </cfRule>
    <cfRule type="cellIs" dxfId="1297" priority="1303" operator="equal">
      <formula>"alta"</formula>
    </cfRule>
  </conditionalFormatting>
  <conditionalFormatting sqref="AG74:AG75">
    <cfRule type="containsText" dxfId="1296" priority="1295" operator="containsText" text="Leve">
      <formula>NOT(ISERROR(SEARCH("Leve",AG74)))</formula>
    </cfRule>
    <cfRule type="containsText" dxfId="1295" priority="1296" operator="containsText" text="Importante">
      <formula>NOT(ISERROR(SEARCH("Importante",AG74)))</formula>
    </cfRule>
    <cfRule type="containsText" dxfId="1294" priority="1297" operator="containsText" text="Grave">
      <formula>NOT(ISERROR(SEARCH("Grave",AG74)))</formula>
    </cfRule>
  </conditionalFormatting>
  <conditionalFormatting sqref="AG74:AG75">
    <cfRule type="cellIs" dxfId="1293" priority="1289" operator="equal">
      <formula>"Baja"</formula>
    </cfRule>
    <cfRule type="cellIs" dxfId="1292" priority="1290" operator="equal">
      <formula>"Media"</formula>
    </cfRule>
    <cfRule type="cellIs" dxfId="1291" priority="1291" operator="equal">
      <formula>"Alta"</formula>
    </cfRule>
    <cfRule type="containsText" dxfId="1290" priority="1292" operator="containsText" text="Alto">
      <formula>NOT(ISERROR(SEARCH("Alto",AG74)))</formula>
    </cfRule>
    <cfRule type="containsText" dxfId="1289" priority="1293" operator="containsText" text="Medio">
      <formula>NOT(ISERROR(SEARCH("Medio",AG74)))</formula>
    </cfRule>
    <cfRule type="containsText" dxfId="1288" priority="1294" operator="containsText" text="Bajo">
      <formula>NOT(ISERROR(SEARCH("Bajo",AG74)))</formula>
    </cfRule>
  </conditionalFormatting>
  <conditionalFormatting sqref="AI74">
    <cfRule type="containsText" dxfId="1287" priority="1286" operator="containsText" text="Leve">
      <formula>NOT(ISERROR(SEARCH("Leve",AI74)))</formula>
    </cfRule>
    <cfRule type="containsText" dxfId="1286" priority="1287" operator="containsText" text="Importante">
      <formula>NOT(ISERROR(SEARCH("Importante",AI74)))</formula>
    </cfRule>
    <cfRule type="containsText" dxfId="1285" priority="1288" operator="containsText" text="Grave">
      <formula>NOT(ISERROR(SEARCH("Grave",AI74)))</formula>
    </cfRule>
  </conditionalFormatting>
  <conditionalFormatting sqref="AI74">
    <cfRule type="cellIs" dxfId="1284" priority="1280" operator="equal">
      <formula>"Baja"</formula>
    </cfRule>
    <cfRule type="cellIs" dxfId="1283" priority="1281" operator="equal">
      <formula>"Media"</formula>
    </cfRule>
    <cfRule type="cellIs" dxfId="1282" priority="1282" operator="equal">
      <formula>"Alta"</formula>
    </cfRule>
    <cfRule type="containsText" dxfId="1281" priority="1283" operator="containsText" text="Alto">
      <formula>NOT(ISERROR(SEARCH("Alto",AI74)))</formula>
    </cfRule>
    <cfRule type="containsText" dxfId="1280" priority="1284" operator="containsText" text="Medio">
      <formula>NOT(ISERROR(SEARCH("Medio",AI74)))</formula>
    </cfRule>
    <cfRule type="containsText" dxfId="1279" priority="1285" operator="containsText" text="Bajo">
      <formula>NOT(ISERROR(SEARCH("Bajo",AI74)))</formula>
    </cfRule>
  </conditionalFormatting>
  <conditionalFormatting sqref="AO74">
    <cfRule type="cellIs" dxfId="1278" priority="1277" operator="equal">
      <formula>"BAJA"</formula>
    </cfRule>
    <cfRule type="cellIs" dxfId="1277" priority="1278" operator="equal">
      <formula>"MEDIA"</formula>
    </cfRule>
    <cfRule type="cellIs" dxfId="1276" priority="1279" operator="equal">
      <formula>"ALTA"</formula>
    </cfRule>
  </conditionalFormatting>
  <conditionalFormatting sqref="V77:AB77">
    <cfRule type="cellIs" dxfId="1275" priority="1273" operator="equal">
      <formula>"baja"</formula>
    </cfRule>
  </conditionalFormatting>
  <conditionalFormatting sqref="V74:AB74">
    <cfRule type="cellIs" dxfId="1274" priority="1276" operator="equal">
      <formula>"baja"</formula>
    </cfRule>
  </conditionalFormatting>
  <conditionalFormatting sqref="V75:AB75">
    <cfRule type="cellIs" dxfId="1273" priority="1275" operator="equal">
      <formula>"baja"</formula>
    </cfRule>
  </conditionalFormatting>
  <conditionalFormatting sqref="V76:AB76">
    <cfRule type="cellIs" dxfId="1272" priority="1274" operator="equal">
      <formula>"baja"</formula>
    </cfRule>
  </conditionalFormatting>
  <conditionalFormatting sqref="W78">
    <cfRule type="cellIs" dxfId="1271" priority="1272" operator="equal">
      <formula>"baja"</formula>
    </cfRule>
  </conditionalFormatting>
  <conditionalFormatting sqref="X78">
    <cfRule type="cellIs" dxfId="1270" priority="1271" operator="equal">
      <formula>"baja"</formula>
    </cfRule>
  </conditionalFormatting>
  <conditionalFormatting sqref="Y79:AB79">
    <cfRule type="cellIs" dxfId="1269" priority="1270" operator="equal">
      <formula>"baja"</formula>
    </cfRule>
  </conditionalFormatting>
  <conditionalFormatting sqref="W79">
    <cfRule type="cellIs" dxfId="1268" priority="1269" operator="equal">
      <formula>"baja"</formula>
    </cfRule>
  </conditionalFormatting>
  <conditionalFormatting sqref="X79">
    <cfRule type="cellIs" dxfId="1267" priority="1268" operator="equal">
      <formula>"baja"</formula>
    </cfRule>
  </conditionalFormatting>
  <conditionalFormatting sqref="W80">
    <cfRule type="cellIs" dxfId="1266" priority="1267" operator="equal">
      <formula>"baja"</formula>
    </cfRule>
  </conditionalFormatting>
  <conditionalFormatting sqref="X80">
    <cfRule type="cellIs" dxfId="1265" priority="1266" operator="equal">
      <formula>"baja"</formula>
    </cfRule>
  </conditionalFormatting>
  <conditionalFormatting sqref="W81">
    <cfRule type="cellIs" dxfId="1264" priority="1265" operator="equal">
      <formula>"baja"</formula>
    </cfRule>
  </conditionalFormatting>
  <conditionalFormatting sqref="X81">
    <cfRule type="cellIs" dxfId="1263" priority="1264" operator="equal">
      <formula>"baja"</formula>
    </cfRule>
  </conditionalFormatting>
  <conditionalFormatting sqref="Z83:AB83 V83:V84 AA85:AB85 AB86">
    <cfRule type="cellIs" dxfId="1262" priority="1263" operator="equal">
      <formula>"baja"</formula>
    </cfRule>
  </conditionalFormatting>
  <conditionalFormatting sqref="AC84:AC87">
    <cfRule type="containsText" dxfId="1261" priority="1260" operator="containsText" text="Pública Reservada">
      <formula>NOT(ISERROR(SEARCH("Pública Reservada",AC84)))</formula>
    </cfRule>
    <cfRule type="containsText" dxfId="1260" priority="1261" operator="containsText" text="Pública Clasificada">
      <formula>NOT(ISERROR(SEARCH("Pública Clasificada",AC84)))</formula>
    </cfRule>
    <cfRule type="containsText" dxfId="1259" priority="1262" operator="containsText" text="Pública">
      <formula>NOT(ISERROR(SEARCH("Pública",AC84)))</formula>
    </cfRule>
  </conditionalFormatting>
  <conditionalFormatting sqref="AE85:AE87 AG85:AG87 AI84:AI87">
    <cfRule type="containsText" dxfId="1258" priority="1257" operator="containsText" text="Leve">
      <formula>NOT(ISERROR(SEARCH("Leve",AE84)))</formula>
    </cfRule>
    <cfRule type="containsText" dxfId="1257" priority="1258" operator="containsText" text="Importante">
      <formula>NOT(ISERROR(SEARCH("Importante",AE84)))</formula>
    </cfRule>
    <cfRule type="containsText" dxfId="1256" priority="1259" operator="containsText" text="Grave">
      <formula>NOT(ISERROR(SEARCH("Grave",AE84)))</formula>
    </cfRule>
  </conditionalFormatting>
  <conditionalFormatting sqref="AL84:AL87 AN83:AN87">
    <cfRule type="containsText" dxfId="1255" priority="1254" operator="containsText" text="Baja">
      <formula>NOT(ISERROR(SEARCH("Baja",AL83)))</formula>
    </cfRule>
    <cfRule type="containsText" dxfId="1254" priority="1255" operator="containsText" text="Media">
      <formula>NOT(ISERROR(SEARCH("Media",AL83)))</formula>
    </cfRule>
    <cfRule type="containsText" dxfId="1253" priority="1256" operator="containsText" text="Alta">
      <formula>NOT(ISERROR(SEARCH("Alta",AL83)))</formula>
    </cfRule>
  </conditionalFormatting>
  <conditionalFormatting sqref="AE85:AE87 AG85:AG87 AI84:AI87">
    <cfRule type="cellIs" dxfId="1252" priority="1245" operator="equal">
      <formula>"Baja"</formula>
    </cfRule>
    <cfRule type="cellIs" dxfId="1251" priority="1246" operator="equal">
      <formula>"Media"</formula>
    </cfRule>
    <cfRule type="cellIs" dxfId="1250" priority="1247" operator="equal">
      <formula>"Alta"</formula>
    </cfRule>
    <cfRule type="containsText" dxfId="1249" priority="1251" operator="containsText" text="Alto">
      <formula>NOT(ISERROR(SEARCH("Alto",AE84)))</formula>
    </cfRule>
    <cfRule type="containsText" dxfId="1248" priority="1252" operator="containsText" text="Medio">
      <formula>NOT(ISERROR(SEARCH("Medio",AE84)))</formula>
    </cfRule>
    <cfRule type="containsText" dxfId="1247" priority="1253" operator="containsText" text="Bajo">
      <formula>NOT(ISERROR(SEARCH("Bajo",AE84)))</formula>
    </cfRule>
  </conditionalFormatting>
  <conditionalFormatting sqref="AC84:AC87">
    <cfRule type="cellIs" dxfId="1246" priority="1248" operator="equal">
      <formula>"Baja"</formula>
    </cfRule>
    <cfRule type="cellIs" dxfId="1245" priority="1249" operator="equal">
      <formula>"media"</formula>
    </cfRule>
    <cfRule type="cellIs" dxfId="1244" priority="1250" operator="equal">
      <formula>"alta"</formula>
    </cfRule>
  </conditionalFormatting>
  <conditionalFormatting sqref="AO84:AO87">
    <cfRule type="cellIs" dxfId="1243" priority="1242" operator="equal">
      <formula>"BAJA"</formula>
    </cfRule>
    <cfRule type="cellIs" dxfId="1242" priority="1243" operator="equal">
      <formula>"MEDIA"</formula>
    </cfRule>
    <cfRule type="cellIs" dxfId="1241" priority="1244" operator="equal">
      <formula>"ALTA"</formula>
    </cfRule>
  </conditionalFormatting>
  <conditionalFormatting sqref="AC83">
    <cfRule type="containsText" dxfId="1240" priority="1239" operator="containsText" text="Pública Reservada">
      <formula>NOT(ISERROR(SEARCH("Pública Reservada",AC83)))</formula>
    </cfRule>
    <cfRule type="containsText" dxfId="1239" priority="1240" operator="containsText" text="Pública Clasificada">
      <formula>NOT(ISERROR(SEARCH("Pública Clasificada",AC83)))</formula>
    </cfRule>
    <cfRule type="containsText" dxfId="1238" priority="1241" operator="containsText" text="Pública">
      <formula>NOT(ISERROR(SEARCH("Pública",AC83)))</formula>
    </cfRule>
  </conditionalFormatting>
  <conditionalFormatting sqref="AE83:AE84">
    <cfRule type="containsText" dxfId="1237" priority="1236" operator="containsText" text="Leve">
      <formula>NOT(ISERROR(SEARCH("Leve",AE83)))</formula>
    </cfRule>
    <cfRule type="containsText" dxfId="1236" priority="1237" operator="containsText" text="Importante">
      <formula>NOT(ISERROR(SEARCH("Importante",AE83)))</formula>
    </cfRule>
    <cfRule type="containsText" dxfId="1235" priority="1238" operator="containsText" text="Grave">
      <formula>NOT(ISERROR(SEARCH("Grave",AE83)))</formula>
    </cfRule>
  </conditionalFormatting>
  <conditionalFormatting sqref="AL83">
    <cfRule type="containsText" dxfId="1234" priority="1233" operator="containsText" text="Baja">
      <formula>NOT(ISERROR(SEARCH("Baja",AL83)))</formula>
    </cfRule>
    <cfRule type="containsText" dxfId="1233" priority="1234" operator="containsText" text="Media">
      <formula>NOT(ISERROR(SEARCH("Media",AL83)))</formula>
    </cfRule>
    <cfRule type="containsText" dxfId="1232" priority="1235" operator="containsText" text="Alta">
      <formula>NOT(ISERROR(SEARCH("Alta",AL83)))</formula>
    </cfRule>
  </conditionalFormatting>
  <conditionalFormatting sqref="AE83:AE84">
    <cfRule type="cellIs" dxfId="1231" priority="1224" operator="equal">
      <formula>"Baja"</formula>
    </cfRule>
    <cfRule type="cellIs" dxfId="1230" priority="1225" operator="equal">
      <formula>"Media"</formula>
    </cfRule>
    <cfRule type="cellIs" dxfId="1229" priority="1226" operator="equal">
      <formula>"Alta"</formula>
    </cfRule>
    <cfRule type="containsText" dxfId="1228" priority="1230" operator="containsText" text="Alto">
      <formula>NOT(ISERROR(SEARCH("Alto",AE83)))</formula>
    </cfRule>
    <cfRule type="containsText" dxfId="1227" priority="1231" operator="containsText" text="Medio">
      <formula>NOT(ISERROR(SEARCH("Medio",AE83)))</formula>
    </cfRule>
    <cfRule type="containsText" dxfId="1226" priority="1232" operator="containsText" text="Bajo">
      <formula>NOT(ISERROR(SEARCH("Bajo",AE83)))</formula>
    </cfRule>
  </conditionalFormatting>
  <conditionalFormatting sqref="AC83">
    <cfRule type="cellIs" dxfId="1225" priority="1227" operator="equal">
      <formula>"Baja"</formula>
    </cfRule>
    <cfRule type="cellIs" dxfId="1224" priority="1228" operator="equal">
      <formula>"media"</formula>
    </cfRule>
    <cfRule type="cellIs" dxfId="1223" priority="1229" operator="equal">
      <formula>"alta"</formula>
    </cfRule>
  </conditionalFormatting>
  <conditionalFormatting sqref="AG83:AG84">
    <cfRule type="containsText" dxfId="1222" priority="1221" operator="containsText" text="Leve">
      <formula>NOT(ISERROR(SEARCH("Leve",AG83)))</formula>
    </cfRule>
    <cfRule type="containsText" dxfId="1221" priority="1222" operator="containsText" text="Importante">
      <formula>NOT(ISERROR(SEARCH("Importante",AG83)))</formula>
    </cfRule>
    <cfRule type="containsText" dxfId="1220" priority="1223" operator="containsText" text="Grave">
      <formula>NOT(ISERROR(SEARCH("Grave",AG83)))</formula>
    </cfRule>
  </conditionalFormatting>
  <conditionalFormatting sqref="AG83:AG84">
    <cfRule type="cellIs" dxfId="1219" priority="1215" operator="equal">
      <formula>"Baja"</formula>
    </cfRule>
    <cfRule type="cellIs" dxfId="1218" priority="1216" operator="equal">
      <formula>"Media"</formula>
    </cfRule>
    <cfRule type="cellIs" dxfId="1217" priority="1217" operator="equal">
      <formula>"Alta"</formula>
    </cfRule>
    <cfRule type="containsText" dxfId="1216" priority="1218" operator="containsText" text="Alto">
      <formula>NOT(ISERROR(SEARCH("Alto",AG83)))</formula>
    </cfRule>
    <cfRule type="containsText" dxfId="1215" priority="1219" operator="containsText" text="Medio">
      <formula>NOT(ISERROR(SEARCH("Medio",AG83)))</formula>
    </cfRule>
    <cfRule type="containsText" dxfId="1214" priority="1220" operator="containsText" text="Bajo">
      <formula>NOT(ISERROR(SEARCH("Bajo",AG83)))</formula>
    </cfRule>
  </conditionalFormatting>
  <conditionalFormatting sqref="AI83">
    <cfRule type="containsText" dxfId="1213" priority="1212" operator="containsText" text="Leve">
      <formula>NOT(ISERROR(SEARCH("Leve",AI83)))</formula>
    </cfRule>
    <cfRule type="containsText" dxfId="1212" priority="1213" operator="containsText" text="Importante">
      <formula>NOT(ISERROR(SEARCH("Importante",AI83)))</formula>
    </cfRule>
    <cfRule type="containsText" dxfId="1211" priority="1214" operator="containsText" text="Grave">
      <formula>NOT(ISERROR(SEARCH("Grave",AI83)))</formula>
    </cfRule>
  </conditionalFormatting>
  <conditionalFormatting sqref="AI83">
    <cfRule type="cellIs" dxfId="1210" priority="1206" operator="equal">
      <formula>"Baja"</formula>
    </cfRule>
    <cfRule type="cellIs" dxfId="1209" priority="1207" operator="equal">
      <formula>"Media"</formula>
    </cfRule>
    <cfRule type="cellIs" dxfId="1208" priority="1208" operator="equal">
      <formula>"Alta"</formula>
    </cfRule>
    <cfRule type="containsText" dxfId="1207" priority="1209" operator="containsText" text="Alto">
      <formula>NOT(ISERROR(SEARCH("Alto",AI83)))</formula>
    </cfRule>
    <cfRule type="containsText" dxfId="1206" priority="1210" operator="containsText" text="Medio">
      <formula>NOT(ISERROR(SEARCH("Medio",AI83)))</formula>
    </cfRule>
    <cfRule type="containsText" dxfId="1205" priority="1211" operator="containsText" text="Bajo">
      <formula>NOT(ISERROR(SEARCH("Bajo",AI83)))</formula>
    </cfRule>
  </conditionalFormatting>
  <conditionalFormatting sqref="AO83">
    <cfRule type="cellIs" dxfId="1204" priority="1203" operator="equal">
      <formula>"BAJA"</formula>
    </cfRule>
    <cfRule type="cellIs" dxfId="1203" priority="1204" operator="equal">
      <formula>"MEDIA"</formula>
    </cfRule>
    <cfRule type="cellIs" dxfId="1202" priority="1205" operator="equal">
      <formula>"ALTA"</formula>
    </cfRule>
  </conditionalFormatting>
  <conditionalFormatting sqref="W83">
    <cfRule type="cellIs" dxfId="1201" priority="1202" operator="equal">
      <formula>"baja"</formula>
    </cfRule>
  </conditionalFormatting>
  <conditionalFormatting sqref="X83">
    <cfRule type="cellIs" dxfId="1200" priority="1201" operator="equal">
      <formula>"baja"</formula>
    </cfRule>
  </conditionalFormatting>
  <conditionalFormatting sqref="Y83">
    <cfRule type="cellIs" dxfId="1199" priority="1200" operator="equal">
      <formula>"baja"</formula>
    </cfRule>
  </conditionalFormatting>
  <conditionalFormatting sqref="V85 Z85">
    <cfRule type="cellIs" dxfId="1198" priority="1199" operator="equal">
      <formula>"baja"</formula>
    </cfRule>
  </conditionalFormatting>
  <conditionalFormatting sqref="W85">
    <cfRule type="cellIs" dxfId="1197" priority="1198" operator="equal">
      <formula>"baja"</formula>
    </cfRule>
  </conditionalFormatting>
  <conditionalFormatting sqref="X85">
    <cfRule type="cellIs" dxfId="1196" priority="1197" operator="equal">
      <formula>"baja"</formula>
    </cfRule>
  </conditionalFormatting>
  <conditionalFormatting sqref="AA86">
    <cfRule type="cellIs" dxfId="1195" priority="1196" operator="equal">
      <formula>"baja"</formula>
    </cfRule>
  </conditionalFormatting>
  <conditionalFormatting sqref="V86 Z86">
    <cfRule type="cellIs" dxfId="1194" priority="1195" operator="equal">
      <formula>"baja"</formula>
    </cfRule>
  </conditionalFormatting>
  <conditionalFormatting sqref="W86">
    <cfRule type="cellIs" dxfId="1193" priority="1194" operator="equal">
      <formula>"baja"</formula>
    </cfRule>
  </conditionalFormatting>
  <conditionalFormatting sqref="X86">
    <cfRule type="cellIs" dxfId="1192" priority="1193" operator="equal">
      <formula>"baja"</formula>
    </cfRule>
  </conditionalFormatting>
  <conditionalFormatting sqref="AA84:AB84">
    <cfRule type="cellIs" dxfId="1191" priority="1192" operator="equal">
      <formula>"baja"</formula>
    </cfRule>
  </conditionalFormatting>
  <conditionalFormatting sqref="Z84">
    <cfRule type="cellIs" dxfId="1190" priority="1191" operator="equal">
      <formula>"baja"</formula>
    </cfRule>
  </conditionalFormatting>
  <conditionalFormatting sqref="W84">
    <cfRule type="cellIs" dxfId="1189" priority="1190" operator="equal">
      <formula>"baja"</formula>
    </cfRule>
  </conditionalFormatting>
  <conditionalFormatting sqref="X84">
    <cfRule type="cellIs" dxfId="1188" priority="1189" operator="equal">
      <formula>"baja"</formula>
    </cfRule>
  </conditionalFormatting>
  <conditionalFormatting sqref="Y84">
    <cfRule type="cellIs" dxfId="1187" priority="1188" operator="equal">
      <formula>"baja"</formula>
    </cfRule>
  </conditionalFormatting>
  <conditionalFormatting sqref="Y85">
    <cfRule type="cellIs" dxfId="1186" priority="1187" operator="equal">
      <formula>"baja"</formula>
    </cfRule>
  </conditionalFormatting>
  <conditionalFormatting sqref="Y86">
    <cfRule type="cellIs" dxfId="1185" priority="1186" operator="equal">
      <formula>"baja"</formula>
    </cfRule>
  </conditionalFormatting>
  <conditionalFormatting sqref="V88:AB88">
    <cfRule type="cellIs" dxfId="1184" priority="1185" operator="equal">
      <formula>"baja"</formula>
    </cfRule>
  </conditionalFormatting>
  <conditionalFormatting sqref="AC89:AC96">
    <cfRule type="containsText" dxfId="1183" priority="1182" operator="containsText" text="Pública Reservada">
      <formula>NOT(ISERROR(SEARCH("Pública Reservada",AC89)))</formula>
    </cfRule>
    <cfRule type="containsText" dxfId="1182" priority="1183" operator="containsText" text="Pública Clasificada">
      <formula>NOT(ISERROR(SEARCH("Pública Clasificada",AC89)))</formula>
    </cfRule>
    <cfRule type="containsText" dxfId="1181" priority="1184" operator="containsText" text="Pública">
      <formula>NOT(ISERROR(SEARCH("Pública",AC89)))</formula>
    </cfRule>
  </conditionalFormatting>
  <conditionalFormatting sqref="AE90:AE96 AG90:AG96 AI89:AI96">
    <cfRule type="containsText" dxfId="1180" priority="1179" operator="containsText" text="Leve">
      <formula>NOT(ISERROR(SEARCH("Leve",AE89)))</formula>
    </cfRule>
    <cfRule type="containsText" dxfId="1179" priority="1180" operator="containsText" text="Importante">
      <formula>NOT(ISERROR(SEARCH("Importante",AE89)))</formula>
    </cfRule>
    <cfRule type="containsText" dxfId="1178" priority="1181" operator="containsText" text="Grave">
      <formula>NOT(ISERROR(SEARCH("Grave",AE89)))</formula>
    </cfRule>
  </conditionalFormatting>
  <conditionalFormatting sqref="AL89:AL96 AN88:AN96">
    <cfRule type="containsText" dxfId="1177" priority="1176" operator="containsText" text="Baja">
      <formula>NOT(ISERROR(SEARCH("Baja",AL88)))</formula>
    </cfRule>
    <cfRule type="containsText" dxfId="1176" priority="1177" operator="containsText" text="Media">
      <formula>NOT(ISERROR(SEARCH("Media",AL88)))</formula>
    </cfRule>
    <cfRule type="containsText" dxfId="1175" priority="1178" operator="containsText" text="Alta">
      <formula>NOT(ISERROR(SEARCH("Alta",AL88)))</formula>
    </cfRule>
  </conditionalFormatting>
  <conditionalFormatting sqref="AE90:AE96 AG90:AG96 AI89:AI96">
    <cfRule type="cellIs" dxfId="1174" priority="1167" operator="equal">
      <formula>"Baja"</formula>
    </cfRule>
    <cfRule type="cellIs" dxfId="1173" priority="1168" operator="equal">
      <formula>"Media"</formula>
    </cfRule>
    <cfRule type="cellIs" dxfId="1172" priority="1169" operator="equal">
      <formula>"Alta"</formula>
    </cfRule>
    <cfRule type="containsText" dxfId="1171" priority="1173" operator="containsText" text="Alto">
      <formula>NOT(ISERROR(SEARCH("Alto",AE89)))</formula>
    </cfRule>
    <cfRule type="containsText" dxfId="1170" priority="1174" operator="containsText" text="Medio">
      <formula>NOT(ISERROR(SEARCH("Medio",AE89)))</formula>
    </cfRule>
    <cfRule type="containsText" dxfId="1169" priority="1175" operator="containsText" text="Bajo">
      <formula>NOT(ISERROR(SEARCH("Bajo",AE89)))</formula>
    </cfRule>
  </conditionalFormatting>
  <conditionalFormatting sqref="AC89:AC96">
    <cfRule type="cellIs" dxfId="1168" priority="1170" operator="equal">
      <formula>"Baja"</formula>
    </cfRule>
    <cfRule type="cellIs" dxfId="1167" priority="1171" operator="equal">
      <formula>"media"</formula>
    </cfRule>
    <cfRule type="cellIs" dxfId="1166" priority="1172" operator="equal">
      <formula>"alta"</formula>
    </cfRule>
  </conditionalFormatting>
  <conditionalFormatting sqref="AO89:AO96">
    <cfRule type="cellIs" dxfId="1165" priority="1164" operator="equal">
      <formula>"BAJA"</formula>
    </cfRule>
    <cfRule type="cellIs" dxfId="1164" priority="1165" operator="equal">
      <formula>"MEDIA"</formula>
    </cfRule>
    <cfRule type="cellIs" dxfId="1163" priority="1166" operator="equal">
      <formula>"ALTA"</formula>
    </cfRule>
  </conditionalFormatting>
  <conditionalFormatting sqref="AC88">
    <cfRule type="containsText" dxfId="1162" priority="1161" operator="containsText" text="Pública Reservada">
      <formula>NOT(ISERROR(SEARCH("Pública Reservada",AC88)))</formula>
    </cfRule>
    <cfRule type="containsText" dxfId="1161" priority="1162" operator="containsText" text="Pública Clasificada">
      <formula>NOT(ISERROR(SEARCH("Pública Clasificada",AC88)))</formula>
    </cfRule>
    <cfRule type="containsText" dxfId="1160" priority="1163" operator="containsText" text="Pública">
      <formula>NOT(ISERROR(SEARCH("Pública",AC88)))</formula>
    </cfRule>
  </conditionalFormatting>
  <conditionalFormatting sqref="AE88:AE89">
    <cfRule type="containsText" dxfId="1159" priority="1158" operator="containsText" text="Leve">
      <formula>NOT(ISERROR(SEARCH("Leve",AE88)))</formula>
    </cfRule>
    <cfRule type="containsText" dxfId="1158" priority="1159" operator="containsText" text="Importante">
      <formula>NOT(ISERROR(SEARCH("Importante",AE88)))</formula>
    </cfRule>
    <cfRule type="containsText" dxfId="1157" priority="1160" operator="containsText" text="Grave">
      <formula>NOT(ISERROR(SEARCH("Grave",AE88)))</formula>
    </cfRule>
  </conditionalFormatting>
  <conditionalFormatting sqref="AL88">
    <cfRule type="containsText" dxfId="1156" priority="1155" operator="containsText" text="Baja">
      <formula>NOT(ISERROR(SEARCH("Baja",AL88)))</formula>
    </cfRule>
    <cfRule type="containsText" dxfId="1155" priority="1156" operator="containsText" text="Media">
      <formula>NOT(ISERROR(SEARCH("Media",AL88)))</formula>
    </cfRule>
    <cfRule type="containsText" dxfId="1154" priority="1157" operator="containsText" text="Alta">
      <formula>NOT(ISERROR(SEARCH("Alta",AL88)))</formula>
    </cfRule>
  </conditionalFormatting>
  <conditionalFormatting sqref="AE88:AE89">
    <cfRule type="cellIs" dxfId="1153" priority="1146" operator="equal">
      <formula>"Baja"</formula>
    </cfRule>
    <cfRule type="cellIs" dxfId="1152" priority="1147" operator="equal">
      <formula>"Media"</formula>
    </cfRule>
    <cfRule type="cellIs" dxfId="1151" priority="1148" operator="equal">
      <formula>"Alta"</formula>
    </cfRule>
    <cfRule type="containsText" dxfId="1150" priority="1152" operator="containsText" text="Alto">
      <formula>NOT(ISERROR(SEARCH("Alto",AE88)))</formula>
    </cfRule>
    <cfRule type="containsText" dxfId="1149" priority="1153" operator="containsText" text="Medio">
      <formula>NOT(ISERROR(SEARCH("Medio",AE88)))</formula>
    </cfRule>
    <cfRule type="containsText" dxfId="1148" priority="1154" operator="containsText" text="Bajo">
      <formula>NOT(ISERROR(SEARCH("Bajo",AE88)))</formula>
    </cfRule>
  </conditionalFormatting>
  <conditionalFormatting sqref="AC88">
    <cfRule type="cellIs" dxfId="1147" priority="1149" operator="equal">
      <formula>"Baja"</formula>
    </cfRule>
    <cfRule type="cellIs" dxfId="1146" priority="1150" operator="equal">
      <formula>"media"</formula>
    </cfRule>
    <cfRule type="cellIs" dxfId="1145" priority="1151" operator="equal">
      <formula>"alta"</formula>
    </cfRule>
  </conditionalFormatting>
  <conditionalFormatting sqref="AG88:AG89">
    <cfRule type="containsText" dxfId="1144" priority="1143" operator="containsText" text="Leve">
      <formula>NOT(ISERROR(SEARCH("Leve",AG88)))</formula>
    </cfRule>
    <cfRule type="containsText" dxfId="1143" priority="1144" operator="containsText" text="Importante">
      <formula>NOT(ISERROR(SEARCH("Importante",AG88)))</formula>
    </cfRule>
    <cfRule type="containsText" dxfId="1142" priority="1145" operator="containsText" text="Grave">
      <formula>NOT(ISERROR(SEARCH("Grave",AG88)))</formula>
    </cfRule>
  </conditionalFormatting>
  <conditionalFormatting sqref="AG88:AG89">
    <cfRule type="cellIs" dxfId="1141" priority="1137" operator="equal">
      <formula>"Baja"</formula>
    </cfRule>
    <cfRule type="cellIs" dxfId="1140" priority="1138" operator="equal">
      <formula>"Media"</formula>
    </cfRule>
    <cfRule type="cellIs" dxfId="1139" priority="1139" operator="equal">
      <formula>"Alta"</formula>
    </cfRule>
    <cfRule type="containsText" dxfId="1138" priority="1140" operator="containsText" text="Alto">
      <formula>NOT(ISERROR(SEARCH("Alto",AG88)))</formula>
    </cfRule>
    <cfRule type="containsText" dxfId="1137" priority="1141" operator="containsText" text="Medio">
      <formula>NOT(ISERROR(SEARCH("Medio",AG88)))</formula>
    </cfRule>
    <cfRule type="containsText" dxfId="1136" priority="1142" operator="containsText" text="Bajo">
      <formula>NOT(ISERROR(SEARCH("Bajo",AG88)))</formula>
    </cfRule>
  </conditionalFormatting>
  <conditionalFormatting sqref="AI88">
    <cfRule type="containsText" dxfId="1135" priority="1134" operator="containsText" text="Leve">
      <formula>NOT(ISERROR(SEARCH("Leve",AI88)))</formula>
    </cfRule>
    <cfRule type="containsText" dxfId="1134" priority="1135" operator="containsText" text="Importante">
      <formula>NOT(ISERROR(SEARCH("Importante",AI88)))</formula>
    </cfRule>
    <cfRule type="containsText" dxfId="1133" priority="1136" operator="containsText" text="Grave">
      <formula>NOT(ISERROR(SEARCH("Grave",AI88)))</formula>
    </cfRule>
  </conditionalFormatting>
  <conditionalFormatting sqref="AI88">
    <cfRule type="cellIs" dxfId="1132" priority="1128" operator="equal">
      <formula>"Baja"</formula>
    </cfRule>
    <cfRule type="cellIs" dxfId="1131" priority="1129" operator="equal">
      <formula>"Media"</formula>
    </cfRule>
    <cfRule type="cellIs" dxfId="1130" priority="1130" operator="equal">
      <formula>"Alta"</formula>
    </cfRule>
    <cfRule type="containsText" dxfId="1129" priority="1131" operator="containsText" text="Alto">
      <formula>NOT(ISERROR(SEARCH("Alto",AI88)))</formula>
    </cfRule>
    <cfRule type="containsText" dxfId="1128" priority="1132" operator="containsText" text="Medio">
      <formula>NOT(ISERROR(SEARCH("Medio",AI88)))</formula>
    </cfRule>
    <cfRule type="containsText" dxfId="1127" priority="1133" operator="containsText" text="Bajo">
      <formula>NOT(ISERROR(SEARCH("Bajo",AI88)))</formula>
    </cfRule>
  </conditionalFormatting>
  <conditionalFormatting sqref="AO88">
    <cfRule type="cellIs" dxfId="1126" priority="1125" operator="equal">
      <formula>"BAJA"</formula>
    </cfRule>
    <cfRule type="cellIs" dxfId="1125" priority="1126" operator="equal">
      <formula>"MEDIA"</formula>
    </cfRule>
    <cfRule type="cellIs" dxfId="1124" priority="1127" operator="equal">
      <formula>"ALTA"</formula>
    </cfRule>
  </conditionalFormatting>
  <conditionalFormatting sqref="V89:W89 AB89 Z89">
    <cfRule type="cellIs" dxfId="1123" priority="1124" operator="equal">
      <formula>"baja"</formula>
    </cfRule>
  </conditionalFormatting>
  <conditionalFormatting sqref="V90:W90 AB90 Z90">
    <cfRule type="cellIs" dxfId="1122" priority="1123" operator="equal">
      <formula>"baja"</formula>
    </cfRule>
  </conditionalFormatting>
  <conditionalFormatting sqref="V91:W91 AB91 Z91">
    <cfRule type="cellIs" dxfId="1121" priority="1122" operator="equal">
      <formula>"baja"</formula>
    </cfRule>
  </conditionalFormatting>
  <conditionalFormatting sqref="V92:W92 AB92 Z92">
    <cfRule type="cellIs" dxfId="1120" priority="1121" operator="equal">
      <formula>"baja"</formula>
    </cfRule>
  </conditionalFormatting>
  <conditionalFormatting sqref="V93:W93 AB93 Z93">
    <cfRule type="cellIs" dxfId="1119" priority="1120" operator="equal">
      <formula>"baja"</formula>
    </cfRule>
  </conditionalFormatting>
  <conditionalFormatting sqref="V94:W94 AB94 Z94">
    <cfRule type="cellIs" dxfId="1118" priority="1119" operator="equal">
      <formula>"baja"</formula>
    </cfRule>
  </conditionalFormatting>
  <conditionalFormatting sqref="V91:W91 AB91 Z91">
    <cfRule type="cellIs" dxfId="1117" priority="1118" operator="equal">
      <formula>"baja"</formula>
    </cfRule>
  </conditionalFormatting>
  <conditionalFormatting sqref="V92:W92 AB92 Z92">
    <cfRule type="cellIs" dxfId="1116" priority="1117" operator="equal">
      <formula>"baja"</formula>
    </cfRule>
  </conditionalFormatting>
  <conditionalFormatting sqref="V93:W93 AB93 Z93">
    <cfRule type="cellIs" dxfId="1115" priority="1116" operator="equal">
      <formula>"baja"</formula>
    </cfRule>
  </conditionalFormatting>
  <conditionalFormatting sqref="V95:W95 AB95 Z95">
    <cfRule type="cellIs" dxfId="1114" priority="1115" operator="equal">
      <formula>"baja"</formula>
    </cfRule>
  </conditionalFormatting>
  <conditionalFormatting sqref="X89">
    <cfRule type="cellIs" dxfId="1113" priority="1114" operator="equal">
      <formula>"baja"</formula>
    </cfRule>
  </conditionalFormatting>
  <conditionalFormatting sqref="X90">
    <cfRule type="cellIs" dxfId="1112" priority="1113" operator="equal">
      <formula>"baja"</formula>
    </cfRule>
  </conditionalFormatting>
  <conditionalFormatting sqref="X91">
    <cfRule type="cellIs" dxfId="1111" priority="1112" operator="equal">
      <formula>"baja"</formula>
    </cfRule>
  </conditionalFormatting>
  <conditionalFormatting sqref="X92">
    <cfRule type="cellIs" dxfId="1110" priority="1111" operator="equal">
      <formula>"baja"</formula>
    </cfRule>
  </conditionalFormatting>
  <conditionalFormatting sqref="X93">
    <cfRule type="cellIs" dxfId="1109" priority="1110" operator="equal">
      <formula>"baja"</formula>
    </cfRule>
  </conditionalFormatting>
  <conditionalFormatting sqref="X94">
    <cfRule type="cellIs" dxfId="1108" priority="1109" operator="equal">
      <formula>"baja"</formula>
    </cfRule>
  </conditionalFormatting>
  <conditionalFormatting sqref="X91">
    <cfRule type="cellIs" dxfId="1107" priority="1108" operator="equal">
      <formula>"baja"</formula>
    </cfRule>
  </conditionalFormatting>
  <conditionalFormatting sqref="X92">
    <cfRule type="cellIs" dxfId="1106" priority="1107" operator="equal">
      <formula>"baja"</formula>
    </cfRule>
  </conditionalFormatting>
  <conditionalFormatting sqref="X93">
    <cfRule type="cellIs" dxfId="1105" priority="1106" operator="equal">
      <formula>"baja"</formula>
    </cfRule>
  </conditionalFormatting>
  <conditionalFormatting sqref="X95">
    <cfRule type="cellIs" dxfId="1104" priority="1105" operator="equal">
      <formula>"baja"</formula>
    </cfRule>
  </conditionalFormatting>
  <conditionalFormatting sqref="Y89:Y95">
    <cfRule type="cellIs" dxfId="1103" priority="1104" operator="equal">
      <formula>"baja"</formula>
    </cfRule>
  </conditionalFormatting>
  <conditionalFormatting sqref="AA89:AA95">
    <cfRule type="cellIs" dxfId="1102" priority="1103" operator="equal">
      <formula>"baja"</formula>
    </cfRule>
  </conditionalFormatting>
  <conditionalFormatting sqref="V97:AB97">
    <cfRule type="cellIs" dxfId="1101" priority="1102" operator="equal">
      <formula>"baja"</formula>
    </cfRule>
  </conditionalFormatting>
  <conditionalFormatting sqref="AN97:AN98">
    <cfRule type="containsText" dxfId="1100" priority="1099" operator="containsText" text="Baja">
      <formula>NOT(ISERROR(SEARCH("Baja",AN97)))</formula>
    </cfRule>
    <cfRule type="containsText" dxfId="1099" priority="1100" operator="containsText" text="Media">
      <formula>NOT(ISERROR(SEARCH("Media",AN97)))</formula>
    </cfRule>
    <cfRule type="containsText" dxfId="1098" priority="1101" operator="containsText" text="Alta">
      <formula>NOT(ISERROR(SEARCH("Alta",AN97)))</formula>
    </cfRule>
  </conditionalFormatting>
  <conditionalFormatting sqref="AC97:AC98">
    <cfRule type="containsText" dxfId="1097" priority="1096" operator="containsText" text="Pública Reservada">
      <formula>NOT(ISERROR(SEARCH("Pública Reservada",AC97)))</formula>
    </cfRule>
    <cfRule type="containsText" dxfId="1096" priority="1097" operator="containsText" text="Pública Clasificada">
      <formula>NOT(ISERROR(SEARCH("Pública Clasificada",AC97)))</formula>
    </cfRule>
    <cfRule type="containsText" dxfId="1095" priority="1098" operator="containsText" text="Pública">
      <formula>NOT(ISERROR(SEARCH("Pública",AC97)))</formula>
    </cfRule>
  </conditionalFormatting>
  <conditionalFormatting sqref="AE97:AE98">
    <cfRule type="containsText" dxfId="1094" priority="1093" operator="containsText" text="Leve">
      <formula>NOT(ISERROR(SEARCH("Leve",AE97)))</formula>
    </cfRule>
    <cfRule type="containsText" dxfId="1093" priority="1094" operator="containsText" text="Importante">
      <formula>NOT(ISERROR(SEARCH("Importante",AE97)))</formula>
    </cfRule>
    <cfRule type="containsText" dxfId="1092" priority="1095" operator="containsText" text="Grave">
      <formula>NOT(ISERROR(SEARCH("Grave",AE97)))</formula>
    </cfRule>
  </conditionalFormatting>
  <conditionalFormatting sqref="AL97:AL98">
    <cfRule type="containsText" dxfId="1091" priority="1090" operator="containsText" text="Baja">
      <formula>NOT(ISERROR(SEARCH("Baja",AL97)))</formula>
    </cfRule>
    <cfRule type="containsText" dxfId="1090" priority="1091" operator="containsText" text="Media">
      <formula>NOT(ISERROR(SEARCH("Media",AL97)))</formula>
    </cfRule>
    <cfRule type="containsText" dxfId="1089" priority="1092" operator="containsText" text="Alta">
      <formula>NOT(ISERROR(SEARCH("Alta",AL97)))</formula>
    </cfRule>
  </conditionalFormatting>
  <conditionalFormatting sqref="AE97:AE98">
    <cfRule type="cellIs" dxfId="1088" priority="1081" operator="equal">
      <formula>"Baja"</formula>
    </cfRule>
    <cfRule type="cellIs" dxfId="1087" priority="1082" operator="equal">
      <formula>"Media"</formula>
    </cfRule>
    <cfRule type="cellIs" dxfId="1086" priority="1083" operator="equal">
      <formula>"Alta"</formula>
    </cfRule>
    <cfRule type="containsText" dxfId="1085" priority="1087" operator="containsText" text="Alto">
      <formula>NOT(ISERROR(SEARCH("Alto",AE97)))</formula>
    </cfRule>
    <cfRule type="containsText" dxfId="1084" priority="1088" operator="containsText" text="Medio">
      <formula>NOT(ISERROR(SEARCH("Medio",AE97)))</formula>
    </cfRule>
    <cfRule type="containsText" dxfId="1083" priority="1089" operator="containsText" text="Bajo">
      <formula>NOT(ISERROR(SEARCH("Bajo",AE97)))</formula>
    </cfRule>
  </conditionalFormatting>
  <conditionalFormatting sqref="AC97:AC98">
    <cfRule type="cellIs" dxfId="1082" priority="1084" operator="equal">
      <formula>"Baja"</formula>
    </cfRule>
    <cfRule type="cellIs" dxfId="1081" priority="1085" operator="equal">
      <formula>"media"</formula>
    </cfRule>
    <cfRule type="cellIs" dxfId="1080" priority="1086" operator="equal">
      <formula>"alta"</formula>
    </cfRule>
  </conditionalFormatting>
  <conditionalFormatting sqref="AG97:AG98">
    <cfRule type="containsText" dxfId="1079" priority="1078" operator="containsText" text="Leve">
      <formula>NOT(ISERROR(SEARCH("Leve",AG97)))</formula>
    </cfRule>
    <cfRule type="containsText" dxfId="1078" priority="1079" operator="containsText" text="Importante">
      <formula>NOT(ISERROR(SEARCH("Importante",AG97)))</formula>
    </cfRule>
    <cfRule type="containsText" dxfId="1077" priority="1080" operator="containsText" text="Grave">
      <formula>NOT(ISERROR(SEARCH("Grave",AG97)))</formula>
    </cfRule>
  </conditionalFormatting>
  <conditionalFormatting sqref="AG97:AG98">
    <cfRule type="cellIs" dxfId="1076" priority="1072" operator="equal">
      <formula>"Baja"</formula>
    </cfRule>
    <cfRule type="cellIs" dxfId="1075" priority="1073" operator="equal">
      <formula>"Media"</formula>
    </cfRule>
    <cfRule type="cellIs" dxfId="1074" priority="1074" operator="equal">
      <formula>"Alta"</formula>
    </cfRule>
    <cfRule type="containsText" dxfId="1073" priority="1075" operator="containsText" text="Alto">
      <formula>NOT(ISERROR(SEARCH("Alto",AG97)))</formula>
    </cfRule>
    <cfRule type="containsText" dxfId="1072" priority="1076" operator="containsText" text="Medio">
      <formula>NOT(ISERROR(SEARCH("Medio",AG97)))</formula>
    </cfRule>
    <cfRule type="containsText" dxfId="1071" priority="1077" operator="containsText" text="Bajo">
      <formula>NOT(ISERROR(SEARCH("Bajo",AG97)))</formula>
    </cfRule>
  </conditionalFormatting>
  <conditionalFormatting sqref="AI97:AI98">
    <cfRule type="containsText" dxfId="1070" priority="1069" operator="containsText" text="Leve">
      <formula>NOT(ISERROR(SEARCH("Leve",AI97)))</formula>
    </cfRule>
    <cfRule type="containsText" dxfId="1069" priority="1070" operator="containsText" text="Importante">
      <formula>NOT(ISERROR(SEARCH("Importante",AI97)))</formula>
    </cfRule>
    <cfRule type="containsText" dxfId="1068" priority="1071" operator="containsText" text="Grave">
      <formula>NOT(ISERROR(SEARCH("Grave",AI97)))</formula>
    </cfRule>
  </conditionalFormatting>
  <conditionalFormatting sqref="AI97:AI98">
    <cfRule type="cellIs" dxfId="1067" priority="1063" operator="equal">
      <formula>"Baja"</formula>
    </cfRule>
    <cfRule type="cellIs" dxfId="1066" priority="1064" operator="equal">
      <formula>"Media"</formula>
    </cfRule>
    <cfRule type="cellIs" dxfId="1065" priority="1065" operator="equal">
      <formula>"Alta"</formula>
    </cfRule>
    <cfRule type="containsText" dxfId="1064" priority="1066" operator="containsText" text="Alto">
      <formula>NOT(ISERROR(SEARCH("Alto",AI97)))</formula>
    </cfRule>
    <cfRule type="containsText" dxfId="1063" priority="1067" operator="containsText" text="Medio">
      <formula>NOT(ISERROR(SEARCH("Medio",AI97)))</formula>
    </cfRule>
    <cfRule type="containsText" dxfId="1062" priority="1068" operator="containsText" text="Bajo">
      <formula>NOT(ISERROR(SEARCH("Bajo",AI97)))</formula>
    </cfRule>
  </conditionalFormatting>
  <conditionalFormatting sqref="AO97:AO98">
    <cfRule type="cellIs" dxfId="1061" priority="1060" operator="equal">
      <formula>"BAJA"</formula>
    </cfRule>
    <cfRule type="cellIs" dxfId="1060" priority="1061" operator="equal">
      <formula>"MEDIA"</formula>
    </cfRule>
    <cfRule type="cellIs" dxfId="1059" priority="1062" operator="equal">
      <formula>"ALTA"</formula>
    </cfRule>
  </conditionalFormatting>
  <conditionalFormatting sqref="V99:AB116">
    <cfRule type="cellIs" dxfId="1058" priority="1059" operator="equal">
      <formula>"baja"</formula>
    </cfRule>
  </conditionalFormatting>
  <conditionalFormatting sqref="AC100:AC118">
    <cfRule type="containsText" dxfId="1057" priority="1056" operator="containsText" text="Pública Reservada">
      <formula>NOT(ISERROR(SEARCH("Pública Reservada",AC100)))</formula>
    </cfRule>
    <cfRule type="containsText" dxfId="1056" priority="1057" operator="containsText" text="Pública Clasificada">
      <formula>NOT(ISERROR(SEARCH("Pública Clasificada",AC100)))</formula>
    </cfRule>
    <cfRule type="containsText" dxfId="1055" priority="1058" operator="containsText" text="Pública">
      <formula>NOT(ISERROR(SEARCH("Pública",AC100)))</formula>
    </cfRule>
  </conditionalFormatting>
  <conditionalFormatting sqref="AE101:AE118 AG101:AG118 AI100:AI118">
    <cfRule type="containsText" dxfId="1054" priority="1053" operator="containsText" text="Leve">
      <formula>NOT(ISERROR(SEARCH("Leve",AE100)))</formula>
    </cfRule>
    <cfRule type="containsText" dxfId="1053" priority="1054" operator="containsText" text="Importante">
      <formula>NOT(ISERROR(SEARCH("Importante",AE100)))</formula>
    </cfRule>
    <cfRule type="containsText" dxfId="1052" priority="1055" operator="containsText" text="Grave">
      <formula>NOT(ISERROR(SEARCH("Grave",AE100)))</formula>
    </cfRule>
  </conditionalFormatting>
  <conditionalFormatting sqref="AL100:AL118 AN99:AN118">
    <cfRule type="containsText" dxfId="1051" priority="1050" operator="containsText" text="Baja">
      <formula>NOT(ISERROR(SEARCH("Baja",AL99)))</formula>
    </cfRule>
    <cfRule type="containsText" dxfId="1050" priority="1051" operator="containsText" text="Media">
      <formula>NOT(ISERROR(SEARCH("Media",AL99)))</formula>
    </cfRule>
    <cfRule type="containsText" dxfId="1049" priority="1052" operator="containsText" text="Alta">
      <formula>NOT(ISERROR(SEARCH("Alta",AL99)))</formula>
    </cfRule>
  </conditionalFormatting>
  <conditionalFormatting sqref="AE101:AE118 AG101:AG118 AI100:AI118">
    <cfRule type="cellIs" dxfId="1048" priority="1041" operator="equal">
      <formula>"Baja"</formula>
    </cfRule>
    <cfRule type="cellIs" dxfId="1047" priority="1042" operator="equal">
      <formula>"Media"</formula>
    </cfRule>
    <cfRule type="cellIs" dxfId="1046" priority="1043" operator="equal">
      <formula>"Alta"</formula>
    </cfRule>
    <cfRule type="containsText" dxfId="1045" priority="1047" operator="containsText" text="Alto">
      <formula>NOT(ISERROR(SEARCH("Alto",AE100)))</formula>
    </cfRule>
    <cfRule type="containsText" dxfId="1044" priority="1048" operator="containsText" text="Medio">
      <formula>NOT(ISERROR(SEARCH("Medio",AE100)))</formula>
    </cfRule>
    <cfRule type="containsText" dxfId="1043" priority="1049" operator="containsText" text="Bajo">
      <formula>NOT(ISERROR(SEARCH("Bajo",AE100)))</formula>
    </cfRule>
  </conditionalFormatting>
  <conditionalFormatting sqref="AC100:AC118">
    <cfRule type="cellIs" dxfId="1042" priority="1044" operator="equal">
      <formula>"Baja"</formula>
    </cfRule>
    <cfRule type="cellIs" dxfId="1041" priority="1045" operator="equal">
      <formula>"media"</formula>
    </cfRule>
    <cfRule type="cellIs" dxfId="1040" priority="1046" operator="equal">
      <formula>"alta"</formula>
    </cfRule>
  </conditionalFormatting>
  <conditionalFormatting sqref="AO100:AO118">
    <cfRule type="cellIs" dxfId="1039" priority="1038" operator="equal">
      <formula>"BAJA"</formula>
    </cfRule>
    <cfRule type="cellIs" dxfId="1038" priority="1039" operator="equal">
      <formula>"MEDIA"</formula>
    </cfRule>
    <cfRule type="cellIs" dxfId="1037" priority="1040" operator="equal">
      <formula>"ALTA"</formula>
    </cfRule>
  </conditionalFormatting>
  <conditionalFormatting sqref="AC99">
    <cfRule type="containsText" dxfId="1036" priority="1035" operator="containsText" text="Pública Reservada">
      <formula>NOT(ISERROR(SEARCH("Pública Reservada",AC99)))</formula>
    </cfRule>
    <cfRule type="containsText" dxfId="1035" priority="1036" operator="containsText" text="Pública Clasificada">
      <formula>NOT(ISERROR(SEARCH("Pública Clasificada",AC99)))</formula>
    </cfRule>
    <cfRule type="containsText" dxfId="1034" priority="1037" operator="containsText" text="Pública">
      <formula>NOT(ISERROR(SEARCH("Pública",AC99)))</formula>
    </cfRule>
  </conditionalFormatting>
  <conditionalFormatting sqref="AE99:AE100">
    <cfRule type="containsText" dxfId="1033" priority="1032" operator="containsText" text="Leve">
      <formula>NOT(ISERROR(SEARCH("Leve",AE99)))</formula>
    </cfRule>
    <cfRule type="containsText" dxfId="1032" priority="1033" operator="containsText" text="Importante">
      <formula>NOT(ISERROR(SEARCH("Importante",AE99)))</formula>
    </cfRule>
    <cfRule type="containsText" dxfId="1031" priority="1034" operator="containsText" text="Grave">
      <formula>NOT(ISERROR(SEARCH("Grave",AE99)))</formula>
    </cfRule>
  </conditionalFormatting>
  <conditionalFormatting sqref="AL99">
    <cfRule type="containsText" dxfId="1030" priority="1029" operator="containsText" text="Baja">
      <formula>NOT(ISERROR(SEARCH("Baja",AL99)))</formula>
    </cfRule>
    <cfRule type="containsText" dxfId="1029" priority="1030" operator="containsText" text="Media">
      <formula>NOT(ISERROR(SEARCH("Media",AL99)))</formula>
    </cfRule>
    <cfRule type="containsText" dxfId="1028" priority="1031" operator="containsText" text="Alta">
      <formula>NOT(ISERROR(SEARCH("Alta",AL99)))</formula>
    </cfRule>
  </conditionalFormatting>
  <conditionalFormatting sqref="AE99:AE100">
    <cfRule type="cellIs" dxfId="1027" priority="1020" operator="equal">
      <formula>"Baja"</formula>
    </cfRule>
    <cfRule type="cellIs" dxfId="1026" priority="1021" operator="equal">
      <formula>"Media"</formula>
    </cfRule>
    <cfRule type="cellIs" dxfId="1025" priority="1022" operator="equal">
      <formula>"Alta"</formula>
    </cfRule>
    <cfRule type="containsText" dxfId="1024" priority="1026" operator="containsText" text="Alto">
      <formula>NOT(ISERROR(SEARCH("Alto",AE99)))</formula>
    </cfRule>
    <cfRule type="containsText" dxfId="1023" priority="1027" operator="containsText" text="Medio">
      <formula>NOT(ISERROR(SEARCH("Medio",AE99)))</formula>
    </cfRule>
    <cfRule type="containsText" dxfId="1022" priority="1028" operator="containsText" text="Bajo">
      <formula>NOT(ISERROR(SEARCH("Bajo",AE99)))</formula>
    </cfRule>
  </conditionalFormatting>
  <conditionalFormatting sqref="AC99">
    <cfRule type="cellIs" dxfId="1021" priority="1023" operator="equal">
      <formula>"Baja"</formula>
    </cfRule>
    <cfRule type="cellIs" dxfId="1020" priority="1024" operator="equal">
      <formula>"media"</formula>
    </cfRule>
    <cfRule type="cellIs" dxfId="1019" priority="1025" operator="equal">
      <formula>"alta"</formula>
    </cfRule>
  </conditionalFormatting>
  <conditionalFormatting sqref="AG99:AG100">
    <cfRule type="containsText" dxfId="1018" priority="1017" operator="containsText" text="Leve">
      <formula>NOT(ISERROR(SEARCH("Leve",AG99)))</formula>
    </cfRule>
    <cfRule type="containsText" dxfId="1017" priority="1018" operator="containsText" text="Importante">
      <formula>NOT(ISERROR(SEARCH("Importante",AG99)))</formula>
    </cfRule>
    <cfRule type="containsText" dxfId="1016" priority="1019" operator="containsText" text="Grave">
      <formula>NOT(ISERROR(SEARCH("Grave",AG99)))</formula>
    </cfRule>
  </conditionalFormatting>
  <conditionalFormatting sqref="AG99:AG100">
    <cfRule type="cellIs" dxfId="1015" priority="1011" operator="equal">
      <formula>"Baja"</formula>
    </cfRule>
    <cfRule type="cellIs" dxfId="1014" priority="1012" operator="equal">
      <formula>"Media"</formula>
    </cfRule>
    <cfRule type="cellIs" dxfId="1013" priority="1013" operator="equal">
      <formula>"Alta"</formula>
    </cfRule>
    <cfRule type="containsText" dxfId="1012" priority="1014" operator="containsText" text="Alto">
      <formula>NOT(ISERROR(SEARCH("Alto",AG99)))</formula>
    </cfRule>
    <cfRule type="containsText" dxfId="1011" priority="1015" operator="containsText" text="Medio">
      <formula>NOT(ISERROR(SEARCH("Medio",AG99)))</formula>
    </cfRule>
    <cfRule type="containsText" dxfId="1010" priority="1016" operator="containsText" text="Bajo">
      <formula>NOT(ISERROR(SEARCH("Bajo",AG99)))</formula>
    </cfRule>
  </conditionalFormatting>
  <conditionalFormatting sqref="AI99">
    <cfRule type="containsText" dxfId="1009" priority="1008" operator="containsText" text="Leve">
      <formula>NOT(ISERROR(SEARCH("Leve",AI99)))</formula>
    </cfRule>
    <cfRule type="containsText" dxfId="1008" priority="1009" operator="containsText" text="Importante">
      <formula>NOT(ISERROR(SEARCH("Importante",AI99)))</formula>
    </cfRule>
    <cfRule type="containsText" dxfId="1007" priority="1010" operator="containsText" text="Grave">
      <formula>NOT(ISERROR(SEARCH("Grave",AI99)))</formula>
    </cfRule>
  </conditionalFormatting>
  <conditionalFormatting sqref="AI99">
    <cfRule type="cellIs" dxfId="1006" priority="1002" operator="equal">
      <formula>"Baja"</formula>
    </cfRule>
    <cfRule type="cellIs" dxfId="1005" priority="1003" operator="equal">
      <formula>"Media"</formula>
    </cfRule>
    <cfRule type="cellIs" dxfId="1004" priority="1004" operator="equal">
      <formula>"Alta"</formula>
    </cfRule>
    <cfRule type="containsText" dxfId="1003" priority="1005" operator="containsText" text="Alto">
      <formula>NOT(ISERROR(SEARCH("Alto",AI99)))</formula>
    </cfRule>
    <cfRule type="containsText" dxfId="1002" priority="1006" operator="containsText" text="Medio">
      <formula>NOT(ISERROR(SEARCH("Medio",AI99)))</formula>
    </cfRule>
    <cfRule type="containsText" dxfId="1001" priority="1007" operator="containsText" text="Bajo">
      <formula>NOT(ISERROR(SEARCH("Bajo",AI99)))</formula>
    </cfRule>
  </conditionalFormatting>
  <conditionalFormatting sqref="AO99">
    <cfRule type="cellIs" dxfId="1000" priority="999" operator="equal">
      <formula>"BAJA"</formula>
    </cfRule>
    <cfRule type="cellIs" dxfId="999" priority="1000" operator="equal">
      <formula>"MEDIA"</formula>
    </cfRule>
    <cfRule type="cellIs" dxfId="998" priority="1001" operator="equal">
      <formula>"ALTA"</formula>
    </cfRule>
  </conditionalFormatting>
  <conditionalFormatting sqref="V117 Y117:AB117">
    <cfRule type="cellIs" dxfId="997" priority="998" operator="equal">
      <formula>"baja"</formula>
    </cfRule>
  </conditionalFormatting>
  <conditionalFormatting sqref="W117:X117">
    <cfRule type="cellIs" dxfId="996" priority="997" operator="equal">
      <formula>"baja"</formula>
    </cfRule>
  </conditionalFormatting>
  <conditionalFormatting sqref="X119:AB119">
    <cfRule type="cellIs" dxfId="995" priority="996" operator="equal">
      <formula>"baja"</formula>
    </cfRule>
  </conditionalFormatting>
  <conditionalFormatting sqref="AC120:AC129">
    <cfRule type="containsText" dxfId="994" priority="993" operator="containsText" text="Pública Reservada">
      <formula>NOT(ISERROR(SEARCH("Pública Reservada",AC120)))</formula>
    </cfRule>
    <cfRule type="containsText" dxfId="993" priority="994" operator="containsText" text="Pública Clasificada">
      <formula>NOT(ISERROR(SEARCH("Pública Clasificada",AC120)))</formula>
    </cfRule>
    <cfRule type="containsText" dxfId="992" priority="995" operator="containsText" text="Pública">
      <formula>NOT(ISERROR(SEARCH("Pública",AC120)))</formula>
    </cfRule>
  </conditionalFormatting>
  <conditionalFormatting sqref="AE121:AE129 AG121:AG129 AI120:AI129">
    <cfRule type="containsText" dxfId="991" priority="990" operator="containsText" text="Leve">
      <formula>NOT(ISERROR(SEARCH("Leve",AE120)))</formula>
    </cfRule>
    <cfRule type="containsText" dxfId="990" priority="991" operator="containsText" text="Importante">
      <formula>NOT(ISERROR(SEARCH("Importante",AE120)))</formula>
    </cfRule>
    <cfRule type="containsText" dxfId="989" priority="992" operator="containsText" text="Grave">
      <formula>NOT(ISERROR(SEARCH("Grave",AE120)))</formula>
    </cfRule>
  </conditionalFormatting>
  <conditionalFormatting sqref="AL120:AL129 AN119:AN129">
    <cfRule type="containsText" dxfId="988" priority="987" operator="containsText" text="Baja">
      <formula>NOT(ISERROR(SEARCH("Baja",AL119)))</formula>
    </cfRule>
    <cfRule type="containsText" dxfId="987" priority="988" operator="containsText" text="Media">
      <formula>NOT(ISERROR(SEARCH("Media",AL119)))</formula>
    </cfRule>
    <cfRule type="containsText" dxfId="986" priority="989" operator="containsText" text="Alta">
      <formula>NOT(ISERROR(SEARCH("Alta",AL119)))</formula>
    </cfRule>
  </conditionalFormatting>
  <conditionalFormatting sqref="AE121:AE129 AG121:AG129 AI120:AI129">
    <cfRule type="cellIs" dxfId="985" priority="978" operator="equal">
      <formula>"Baja"</formula>
    </cfRule>
    <cfRule type="cellIs" dxfId="984" priority="979" operator="equal">
      <formula>"Media"</formula>
    </cfRule>
    <cfRule type="cellIs" dxfId="983" priority="980" operator="equal">
      <formula>"Alta"</formula>
    </cfRule>
    <cfRule type="containsText" dxfId="982" priority="984" operator="containsText" text="Alto">
      <formula>NOT(ISERROR(SEARCH("Alto",AE120)))</formula>
    </cfRule>
    <cfRule type="containsText" dxfId="981" priority="985" operator="containsText" text="Medio">
      <formula>NOT(ISERROR(SEARCH("Medio",AE120)))</formula>
    </cfRule>
    <cfRule type="containsText" dxfId="980" priority="986" operator="containsText" text="Bajo">
      <formula>NOT(ISERROR(SEARCH("Bajo",AE120)))</formula>
    </cfRule>
  </conditionalFormatting>
  <conditionalFormatting sqref="AC120:AC129">
    <cfRule type="cellIs" dxfId="979" priority="981" operator="equal">
      <formula>"Baja"</formula>
    </cfRule>
    <cfRule type="cellIs" dxfId="978" priority="982" operator="equal">
      <formula>"media"</formula>
    </cfRule>
    <cfRule type="cellIs" dxfId="977" priority="983" operator="equal">
      <formula>"alta"</formula>
    </cfRule>
  </conditionalFormatting>
  <conditionalFormatting sqref="AO120:AO129">
    <cfRule type="cellIs" dxfId="976" priority="975" operator="equal">
      <formula>"BAJA"</formula>
    </cfRule>
    <cfRule type="cellIs" dxfId="975" priority="976" operator="equal">
      <formula>"MEDIA"</formula>
    </cfRule>
    <cfRule type="cellIs" dxfId="974" priority="977" operator="equal">
      <formula>"ALTA"</formula>
    </cfRule>
  </conditionalFormatting>
  <conditionalFormatting sqref="AC119">
    <cfRule type="containsText" dxfId="973" priority="972" operator="containsText" text="Pública Reservada">
      <formula>NOT(ISERROR(SEARCH("Pública Reservada",AC119)))</formula>
    </cfRule>
    <cfRule type="containsText" dxfId="972" priority="973" operator="containsText" text="Pública Clasificada">
      <formula>NOT(ISERROR(SEARCH("Pública Clasificada",AC119)))</formula>
    </cfRule>
    <cfRule type="containsText" dxfId="971" priority="974" operator="containsText" text="Pública">
      <formula>NOT(ISERROR(SEARCH("Pública",AC119)))</formula>
    </cfRule>
  </conditionalFormatting>
  <conditionalFormatting sqref="AE119:AE120">
    <cfRule type="containsText" dxfId="970" priority="969" operator="containsText" text="Leve">
      <formula>NOT(ISERROR(SEARCH("Leve",AE119)))</formula>
    </cfRule>
    <cfRule type="containsText" dxfId="969" priority="970" operator="containsText" text="Importante">
      <formula>NOT(ISERROR(SEARCH("Importante",AE119)))</formula>
    </cfRule>
    <cfRule type="containsText" dxfId="968" priority="971" operator="containsText" text="Grave">
      <formula>NOT(ISERROR(SEARCH("Grave",AE119)))</formula>
    </cfRule>
  </conditionalFormatting>
  <conditionalFormatting sqref="AL119">
    <cfRule type="containsText" dxfId="967" priority="966" operator="containsText" text="Baja">
      <formula>NOT(ISERROR(SEARCH("Baja",AL119)))</formula>
    </cfRule>
    <cfRule type="containsText" dxfId="966" priority="967" operator="containsText" text="Media">
      <formula>NOT(ISERROR(SEARCH("Media",AL119)))</formula>
    </cfRule>
    <cfRule type="containsText" dxfId="965" priority="968" operator="containsText" text="Alta">
      <formula>NOT(ISERROR(SEARCH("Alta",AL119)))</formula>
    </cfRule>
  </conditionalFormatting>
  <conditionalFormatting sqref="AE119:AE120">
    <cfRule type="cellIs" dxfId="964" priority="957" operator="equal">
      <formula>"Baja"</formula>
    </cfRule>
    <cfRule type="cellIs" dxfId="963" priority="958" operator="equal">
      <formula>"Media"</formula>
    </cfRule>
    <cfRule type="cellIs" dxfId="962" priority="959" operator="equal">
      <formula>"Alta"</formula>
    </cfRule>
    <cfRule type="containsText" dxfId="961" priority="963" operator="containsText" text="Alto">
      <formula>NOT(ISERROR(SEARCH("Alto",AE119)))</formula>
    </cfRule>
    <cfRule type="containsText" dxfId="960" priority="964" operator="containsText" text="Medio">
      <formula>NOT(ISERROR(SEARCH("Medio",AE119)))</formula>
    </cfRule>
    <cfRule type="containsText" dxfId="959" priority="965" operator="containsText" text="Bajo">
      <formula>NOT(ISERROR(SEARCH("Bajo",AE119)))</formula>
    </cfRule>
  </conditionalFormatting>
  <conditionalFormatting sqref="AC119">
    <cfRule type="cellIs" dxfId="958" priority="960" operator="equal">
      <formula>"Baja"</formula>
    </cfRule>
    <cfRule type="cellIs" dxfId="957" priority="961" operator="equal">
      <formula>"media"</formula>
    </cfRule>
    <cfRule type="cellIs" dxfId="956" priority="962" operator="equal">
      <formula>"alta"</formula>
    </cfRule>
  </conditionalFormatting>
  <conditionalFormatting sqref="AG119:AG120">
    <cfRule type="containsText" dxfId="955" priority="954" operator="containsText" text="Leve">
      <formula>NOT(ISERROR(SEARCH("Leve",AG119)))</formula>
    </cfRule>
    <cfRule type="containsText" dxfId="954" priority="955" operator="containsText" text="Importante">
      <formula>NOT(ISERROR(SEARCH("Importante",AG119)))</formula>
    </cfRule>
    <cfRule type="containsText" dxfId="953" priority="956" operator="containsText" text="Grave">
      <formula>NOT(ISERROR(SEARCH("Grave",AG119)))</formula>
    </cfRule>
  </conditionalFormatting>
  <conditionalFormatting sqref="AG119:AG120">
    <cfRule type="cellIs" dxfId="952" priority="948" operator="equal">
      <formula>"Baja"</formula>
    </cfRule>
    <cfRule type="cellIs" dxfId="951" priority="949" operator="equal">
      <formula>"Media"</formula>
    </cfRule>
    <cfRule type="cellIs" dxfId="950" priority="950" operator="equal">
      <formula>"Alta"</formula>
    </cfRule>
    <cfRule type="containsText" dxfId="949" priority="951" operator="containsText" text="Alto">
      <formula>NOT(ISERROR(SEARCH("Alto",AG119)))</formula>
    </cfRule>
    <cfRule type="containsText" dxfId="948" priority="952" operator="containsText" text="Medio">
      <formula>NOT(ISERROR(SEARCH("Medio",AG119)))</formula>
    </cfRule>
    <cfRule type="containsText" dxfId="947" priority="953" operator="containsText" text="Bajo">
      <formula>NOT(ISERROR(SEARCH("Bajo",AG119)))</formula>
    </cfRule>
  </conditionalFormatting>
  <conditionalFormatting sqref="AI119">
    <cfRule type="containsText" dxfId="946" priority="945" operator="containsText" text="Leve">
      <formula>NOT(ISERROR(SEARCH("Leve",AI119)))</formula>
    </cfRule>
    <cfRule type="containsText" dxfId="945" priority="946" operator="containsText" text="Importante">
      <formula>NOT(ISERROR(SEARCH("Importante",AI119)))</formula>
    </cfRule>
    <cfRule type="containsText" dxfId="944" priority="947" operator="containsText" text="Grave">
      <formula>NOT(ISERROR(SEARCH("Grave",AI119)))</formula>
    </cfRule>
  </conditionalFormatting>
  <conditionalFormatting sqref="AI119">
    <cfRule type="cellIs" dxfId="943" priority="939" operator="equal">
      <formula>"Baja"</formula>
    </cfRule>
    <cfRule type="cellIs" dxfId="942" priority="940" operator="equal">
      <formula>"Media"</formula>
    </cfRule>
    <cfRule type="cellIs" dxfId="941" priority="941" operator="equal">
      <formula>"Alta"</formula>
    </cfRule>
    <cfRule type="containsText" dxfId="940" priority="942" operator="containsText" text="Alto">
      <formula>NOT(ISERROR(SEARCH("Alto",AI119)))</formula>
    </cfRule>
    <cfRule type="containsText" dxfId="939" priority="943" operator="containsText" text="Medio">
      <formula>NOT(ISERROR(SEARCH("Medio",AI119)))</formula>
    </cfRule>
    <cfRule type="containsText" dxfId="938" priority="944" operator="containsText" text="Bajo">
      <formula>NOT(ISERROR(SEARCH("Bajo",AI119)))</formula>
    </cfRule>
  </conditionalFormatting>
  <conditionalFormatting sqref="AO119">
    <cfRule type="cellIs" dxfId="937" priority="936" operator="equal">
      <formula>"BAJA"</formula>
    </cfRule>
    <cfRule type="cellIs" dxfId="936" priority="937" operator="equal">
      <formula>"MEDIA"</formula>
    </cfRule>
    <cfRule type="cellIs" dxfId="935" priority="938" operator="equal">
      <formula>"ALTA"</formula>
    </cfRule>
  </conditionalFormatting>
  <conditionalFormatting sqref="Z120">
    <cfRule type="cellIs" dxfId="934" priority="935" operator="equal">
      <formula>"baja"</formula>
    </cfRule>
  </conditionalFormatting>
  <conditionalFormatting sqref="AB122 Z122">
    <cfRule type="cellIs" dxfId="933" priority="934" operator="equal">
      <formula>"baja"</formula>
    </cfRule>
  </conditionalFormatting>
  <conditionalFormatting sqref="Z123">
    <cfRule type="cellIs" dxfId="932" priority="933" operator="equal">
      <formula>"baja"</formula>
    </cfRule>
  </conditionalFormatting>
  <conditionalFormatting sqref="AB127">
    <cfRule type="cellIs" dxfId="931" priority="932" operator="equal">
      <formula>"baja"</formula>
    </cfRule>
  </conditionalFormatting>
  <conditionalFormatting sqref="AB122 Z122">
    <cfRule type="cellIs" dxfId="930" priority="931" operator="equal">
      <formula>"baja"</formula>
    </cfRule>
  </conditionalFormatting>
  <conditionalFormatting sqref="Z123">
    <cfRule type="cellIs" dxfId="929" priority="930" operator="equal">
      <formula>"baja"</formula>
    </cfRule>
  </conditionalFormatting>
  <conditionalFormatting sqref="X122">
    <cfRule type="cellIs" dxfId="928" priority="929" operator="equal">
      <formula>"baja"</formula>
    </cfRule>
  </conditionalFormatting>
  <conditionalFormatting sqref="X123">
    <cfRule type="cellIs" dxfId="927" priority="928" operator="equal">
      <formula>"baja"</formula>
    </cfRule>
  </conditionalFormatting>
  <conditionalFormatting sqref="X122">
    <cfRule type="cellIs" dxfId="926" priority="927" operator="equal">
      <formula>"baja"</formula>
    </cfRule>
  </conditionalFormatting>
  <conditionalFormatting sqref="X123">
    <cfRule type="cellIs" dxfId="925" priority="926" operator="equal">
      <formula>"baja"</formula>
    </cfRule>
  </conditionalFormatting>
  <conditionalFormatting sqref="Y120:Y123 Y125:Y126">
    <cfRule type="cellIs" dxfId="924" priority="925" operator="equal">
      <formula>"baja"</formula>
    </cfRule>
  </conditionalFormatting>
  <conditionalFormatting sqref="X120">
    <cfRule type="cellIs" dxfId="923" priority="924" operator="equal">
      <formula>"baja"</formula>
    </cfRule>
  </conditionalFormatting>
  <conditionalFormatting sqref="AA120:AB120">
    <cfRule type="cellIs" dxfId="922" priority="923" operator="equal">
      <formula>"baja"</formula>
    </cfRule>
  </conditionalFormatting>
  <conditionalFormatting sqref="X121">
    <cfRule type="cellIs" dxfId="921" priority="922" operator="equal">
      <formula>"baja"</formula>
    </cfRule>
  </conditionalFormatting>
  <conditionalFormatting sqref="Z121">
    <cfRule type="cellIs" dxfId="920" priority="921" operator="equal">
      <formula>"baja"</formula>
    </cfRule>
  </conditionalFormatting>
  <conditionalFormatting sqref="AA121:AB121">
    <cfRule type="cellIs" dxfId="919" priority="920" operator="equal">
      <formula>"baja"</formula>
    </cfRule>
  </conditionalFormatting>
  <conditionalFormatting sqref="AA122">
    <cfRule type="cellIs" dxfId="918" priority="919" operator="equal">
      <formula>"baja"</formula>
    </cfRule>
  </conditionalFormatting>
  <conditionalFormatting sqref="AB123">
    <cfRule type="cellIs" dxfId="917" priority="918" operator="equal">
      <formula>"baja"</formula>
    </cfRule>
  </conditionalFormatting>
  <conditionalFormatting sqref="AB123">
    <cfRule type="cellIs" dxfId="916" priority="917" operator="equal">
      <formula>"baja"</formula>
    </cfRule>
  </conditionalFormatting>
  <conditionalFormatting sqref="AA123">
    <cfRule type="cellIs" dxfId="915" priority="916" operator="equal">
      <formula>"baja"</formula>
    </cfRule>
  </conditionalFormatting>
  <conditionalFormatting sqref="Z124">
    <cfRule type="cellIs" dxfId="914" priority="915" operator="equal">
      <formula>"baja"</formula>
    </cfRule>
  </conditionalFormatting>
  <conditionalFormatting sqref="Z124">
    <cfRule type="cellIs" dxfId="913" priority="914" operator="equal">
      <formula>"baja"</formula>
    </cfRule>
  </conditionalFormatting>
  <conditionalFormatting sqref="X124">
    <cfRule type="cellIs" dxfId="912" priority="913" operator="equal">
      <formula>"baja"</formula>
    </cfRule>
  </conditionalFormatting>
  <conditionalFormatting sqref="X124">
    <cfRule type="cellIs" dxfId="911" priority="912" operator="equal">
      <formula>"baja"</formula>
    </cfRule>
  </conditionalFormatting>
  <conditionalFormatting sqref="Y124">
    <cfRule type="cellIs" dxfId="910" priority="911" operator="equal">
      <formula>"baja"</formula>
    </cfRule>
  </conditionalFormatting>
  <conditionalFormatting sqref="W124">
    <cfRule type="cellIs" dxfId="909" priority="910" operator="equal">
      <formula>"baja"</formula>
    </cfRule>
  </conditionalFormatting>
  <conditionalFormatting sqref="W124">
    <cfRule type="cellIs" dxfId="908" priority="909" operator="equal">
      <formula>"baja"</formula>
    </cfRule>
  </conditionalFormatting>
  <conditionalFormatting sqref="AA124">
    <cfRule type="cellIs" dxfId="907" priority="908" operator="equal">
      <formula>"baja"</formula>
    </cfRule>
  </conditionalFormatting>
  <conditionalFormatting sqref="AA124">
    <cfRule type="cellIs" dxfId="906" priority="907" operator="equal">
      <formula>"baja"</formula>
    </cfRule>
  </conditionalFormatting>
  <conditionalFormatting sqref="AB124">
    <cfRule type="cellIs" dxfId="905" priority="906" operator="equal">
      <formula>"baja"</formula>
    </cfRule>
  </conditionalFormatting>
  <conditionalFormatting sqref="AB124">
    <cfRule type="cellIs" dxfId="904" priority="905" operator="equal">
      <formula>"baja"</formula>
    </cfRule>
  </conditionalFormatting>
  <conditionalFormatting sqref="X125">
    <cfRule type="cellIs" dxfId="903" priority="904" operator="equal">
      <formula>"baja"</formula>
    </cfRule>
  </conditionalFormatting>
  <conditionalFormatting sqref="X125">
    <cfRule type="cellIs" dxfId="902" priority="903" operator="equal">
      <formula>"baja"</formula>
    </cfRule>
  </conditionalFormatting>
  <conditionalFormatting sqref="Z125">
    <cfRule type="cellIs" dxfId="901" priority="902" operator="equal">
      <formula>"baja"</formula>
    </cfRule>
  </conditionalFormatting>
  <conditionalFormatting sqref="Z125">
    <cfRule type="cellIs" dxfId="900" priority="901" operator="equal">
      <formula>"baja"</formula>
    </cfRule>
  </conditionalFormatting>
  <conditionalFormatting sqref="AB125">
    <cfRule type="cellIs" dxfId="899" priority="900" operator="equal">
      <formula>"baja"</formula>
    </cfRule>
  </conditionalFormatting>
  <conditionalFormatting sqref="AB125">
    <cfRule type="cellIs" dxfId="898" priority="899" operator="equal">
      <formula>"baja"</formula>
    </cfRule>
  </conditionalFormatting>
  <conditionalFormatting sqref="AA125">
    <cfRule type="cellIs" dxfId="897" priority="898" operator="equal">
      <formula>"baja"</formula>
    </cfRule>
  </conditionalFormatting>
  <conditionalFormatting sqref="X126">
    <cfRule type="cellIs" dxfId="896" priority="897" operator="equal">
      <formula>"baja"</formula>
    </cfRule>
  </conditionalFormatting>
  <conditionalFormatting sqref="X126">
    <cfRule type="cellIs" dxfId="895" priority="896" operator="equal">
      <formula>"baja"</formula>
    </cfRule>
  </conditionalFormatting>
  <conditionalFormatting sqref="Z126">
    <cfRule type="cellIs" dxfId="894" priority="895" operator="equal">
      <formula>"baja"</formula>
    </cfRule>
  </conditionalFormatting>
  <conditionalFormatting sqref="Z126">
    <cfRule type="cellIs" dxfId="893" priority="894" operator="equal">
      <formula>"baja"</formula>
    </cfRule>
  </conditionalFormatting>
  <conditionalFormatting sqref="AB126">
    <cfRule type="cellIs" dxfId="892" priority="893" operator="equal">
      <formula>"baja"</formula>
    </cfRule>
  </conditionalFormatting>
  <conditionalFormatting sqref="AB126">
    <cfRule type="cellIs" dxfId="891" priority="892" operator="equal">
      <formula>"baja"</formula>
    </cfRule>
  </conditionalFormatting>
  <conditionalFormatting sqref="AA126">
    <cfRule type="cellIs" dxfId="890" priority="891" operator="equal">
      <formula>"baja"</formula>
    </cfRule>
  </conditionalFormatting>
  <conditionalFormatting sqref="Y127">
    <cfRule type="cellIs" dxfId="889" priority="890" operator="equal">
      <formula>"baja"</formula>
    </cfRule>
  </conditionalFormatting>
  <conditionalFormatting sqref="X127">
    <cfRule type="cellIs" dxfId="888" priority="889" operator="equal">
      <formula>"baja"</formula>
    </cfRule>
  </conditionalFormatting>
  <conditionalFormatting sqref="X127">
    <cfRule type="cellIs" dxfId="887" priority="888" operator="equal">
      <formula>"baja"</formula>
    </cfRule>
  </conditionalFormatting>
  <conditionalFormatting sqref="Z127">
    <cfRule type="cellIs" dxfId="886" priority="887" operator="equal">
      <formula>"baja"</formula>
    </cfRule>
  </conditionalFormatting>
  <conditionalFormatting sqref="Z127">
    <cfRule type="cellIs" dxfId="885" priority="886" operator="equal">
      <formula>"baja"</formula>
    </cfRule>
  </conditionalFormatting>
  <conditionalFormatting sqref="AA127">
    <cfRule type="cellIs" dxfId="884" priority="885" operator="equal">
      <formula>"baja"</formula>
    </cfRule>
  </conditionalFormatting>
  <conditionalFormatting sqref="V162:AB162">
    <cfRule type="cellIs" dxfId="883" priority="884" operator="equal">
      <formula>"baja"</formula>
    </cfRule>
  </conditionalFormatting>
  <conditionalFormatting sqref="AC131:AC163">
    <cfRule type="containsText" dxfId="882" priority="881" operator="containsText" text="Pública Reservada">
      <formula>NOT(ISERROR(SEARCH("Pública Reservada",AC131)))</formula>
    </cfRule>
    <cfRule type="containsText" dxfId="881" priority="882" operator="containsText" text="Pública Clasificada">
      <formula>NOT(ISERROR(SEARCH("Pública Clasificada",AC131)))</formula>
    </cfRule>
    <cfRule type="containsText" dxfId="880" priority="883" operator="containsText" text="Pública">
      <formula>NOT(ISERROR(SEARCH("Pública",AC131)))</formula>
    </cfRule>
  </conditionalFormatting>
  <conditionalFormatting sqref="AG162:AG163 AI162:AI163">
    <cfRule type="containsText" dxfId="879" priority="878" operator="containsText" text="Leve">
      <formula>NOT(ISERROR(SEARCH("Leve",AG162)))</formula>
    </cfRule>
    <cfRule type="containsText" dxfId="878" priority="879" operator="containsText" text="Importante">
      <formula>NOT(ISERROR(SEARCH("Importante",AG162)))</formula>
    </cfRule>
    <cfRule type="containsText" dxfId="877" priority="880" operator="containsText" text="Grave">
      <formula>NOT(ISERROR(SEARCH("Grave",AG162)))</formula>
    </cfRule>
  </conditionalFormatting>
  <conditionalFormatting sqref="AL131:AL163 AN130:AN163">
    <cfRule type="containsText" dxfId="876" priority="875" operator="containsText" text="Baja">
      <formula>NOT(ISERROR(SEARCH("Baja",AL130)))</formula>
    </cfRule>
    <cfRule type="containsText" dxfId="875" priority="876" operator="containsText" text="Media">
      <formula>NOT(ISERROR(SEARCH("Media",AL130)))</formula>
    </cfRule>
    <cfRule type="containsText" dxfId="874" priority="877" operator="containsText" text="Alta">
      <formula>NOT(ISERROR(SEARCH("Alta",AL130)))</formula>
    </cfRule>
  </conditionalFormatting>
  <conditionalFormatting sqref="AG162:AG163 AI162:AI163">
    <cfRule type="cellIs" dxfId="873" priority="866" operator="equal">
      <formula>"Baja"</formula>
    </cfRule>
    <cfRule type="cellIs" dxfId="872" priority="867" operator="equal">
      <formula>"Media"</formula>
    </cfRule>
    <cfRule type="cellIs" dxfId="871" priority="868" operator="equal">
      <formula>"Alta"</formula>
    </cfRule>
    <cfRule type="containsText" dxfId="870" priority="872" operator="containsText" text="Alto">
      <formula>NOT(ISERROR(SEARCH("Alto",AG162)))</formula>
    </cfRule>
    <cfRule type="containsText" dxfId="869" priority="873" operator="containsText" text="Medio">
      <formula>NOT(ISERROR(SEARCH("Medio",AG162)))</formula>
    </cfRule>
    <cfRule type="containsText" dxfId="868" priority="874" operator="containsText" text="Bajo">
      <formula>NOT(ISERROR(SEARCH("Bajo",AG162)))</formula>
    </cfRule>
  </conditionalFormatting>
  <conditionalFormatting sqref="AC131:AC163">
    <cfRule type="cellIs" dxfId="867" priority="869" operator="equal">
      <formula>"Baja"</formula>
    </cfRule>
    <cfRule type="cellIs" dxfId="866" priority="870" operator="equal">
      <formula>"media"</formula>
    </cfRule>
    <cfRule type="cellIs" dxfId="865" priority="871" operator="equal">
      <formula>"alta"</formula>
    </cfRule>
  </conditionalFormatting>
  <conditionalFormatting sqref="AO131:AO163">
    <cfRule type="cellIs" dxfId="864" priority="863" operator="equal">
      <formula>"BAJA"</formula>
    </cfRule>
    <cfRule type="cellIs" dxfId="863" priority="864" operator="equal">
      <formula>"MEDIA"</formula>
    </cfRule>
    <cfRule type="cellIs" dxfId="862" priority="865" operator="equal">
      <formula>"ALTA"</formula>
    </cfRule>
  </conditionalFormatting>
  <conditionalFormatting sqref="AC130">
    <cfRule type="containsText" dxfId="861" priority="860" operator="containsText" text="Pública Reservada">
      <formula>NOT(ISERROR(SEARCH("Pública Reservada",AC130)))</formula>
    </cfRule>
    <cfRule type="containsText" dxfId="860" priority="861" operator="containsText" text="Pública Clasificada">
      <formula>NOT(ISERROR(SEARCH("Pública Clasificada",AC130)))</formula>
    </cfRule>
    <cfRule type="containsText" dxfId="859" priority="862" operator="containsText" text="Pública">
      <formula>NOT(ISERROR(SEARCH("Pública",AC130)))</formula>
    </cfRule>
  </conditionalFormatting>
  <conditionalFormatting sqref="AL130">
    <cfRule type="containsText" dxfId="858" priority="857" operator="containsText" text="Baja">
      <formula>NOT(ISERROR(SEARCH("Baja",AL130)))</formula>
    </cfRule>
    <cfRule type="containsText" dxfId="857" priority="858" operator="containsText" text="Media">
      <formula>NOT(ISERROR(SEARCH("Media",AL130)))</formula>
    </cfRule>
    <cfRule type="containsText" dxfId="856" priority="859" operator="containsText" text="Alta">
      <formula>NOT(ISERROR(SEARCH("Alta",AL130)))</formula>
    </cfRule>
  </conditionalFormatting>
  <conditionalFormatting sqref="AC130">
    <cfRule type="cellIs" dxfId="855" priority="854" operator="equal">
      <formula>"Baja"</formula>
    </cfRule>
    <cfRule type="cellIs" dxfId="854" priority="855" operator="equal">
      <formula>"media"</formula>
    </cfRule>
    <cfRule type="cellIs" dxfId="853" priority="856" operator="equal">
      <formula>"alta"</formula>
    </cfRule>
  </conditionalFormatting>
  <conditionalFormatting sqref="AO130">
    <cfRule type="cellIs" dxfId="852" priority="851" operator="equal">
      <formula>"BAJA"</formula>
    </cfRule>
    <cfRule type="cellIs" dxfId="851" priority="852" operator="equal">
      <formula>"MEDIA"</formula>
    </cfRule>
    <cfRule type="cellIs" dxfId="850" priority="853" operator="equal">
      <formula>"ALTA"</formula>
    </cfRule>
  </conditionalFormatting>
  <conditionalFormatting sqref="V130:AB131 V133:AB136 V148:AB148 V152:AB157 V159:AB160 V141:AB145">
    <cfRule type="cellIs" dxfId="849" priority="850" operator="equal">
      <formula>"baja"</formula>
    </cfRule>
  </conditionalFormatting>
  <conditionalFormatting sqref="V137:AB137">
    <cfRule type="cellIs" dxfId="848" priority="849" operator="equal">
      <formula>"baja"</formula>
    </cfRule>
  </conditionalFormatting>
  <conditionalFormatting sqref="V132:AB132">
    <cfRule type="cellIs" dxfId="847" priority="848" operator="equal">
      <formula>"baja"</formula>
    </cfRule>
  </conditionalFormatting>
  <conditionalFormatting sqref="V138:AB138">
    <cfRule type="cellIs" dxfId="846" priority="847" operator="equal">
      <formula>"baja"</formula>
    </cfRule>
  </conditionalFormatting>
  <conditionalFormatting sqref="V139:AB139">
    <cfRule type="cellIs" dxfId="845" priority="846" operator="equal">
      <formula>"baja"</formula>
    </cfRule>
  </conditionalFormatting>
  <conditionalFormatting sqref="V140:AB140">
    <cfRule type="cellIs" dxfId="844" priority="845" operator="equal">
      <formula>"baja"</formula>
    </cfRule>
  </conditionalFormatting>
  <conditionalFormatting sqref="V146:AB146">
    <cfRule type="cellIs" dxfId="843" priority="844" operator="equal">
      <formula>"baja"</formula>
    </cfRule>
  </conditionalFormatting>
  <conditionalFormatting sqref="V147:AB147">
    <cfRule type="cellIs" dxfId="842" priority="843" operator="equal">
      <formula>"baja"</formula>
    </cfRule>
  </conditionalFormatting>
  <conditionalFormatting sqref="V149:AB149">
    <cfRule type="cellIs" dxfId="841" priority="842" operator="equal">
      <formula>"baja"</formula>
    </cfRule>
  </conditionalFormatting>
  <conditionalFormatting sqref="V150:AB150">
    <cfRule type="cellIs" dxfId="840" priority="841" operator="equal">
      <formula>"baja"</formula>
    </cfRule>
  </conditionalFormatting>
  <conditionalFormatting sqref="V151:AB151">
    <cfRule type="cellIs" dxfId="839" priority="840" operator="equal">
      <formula>"baja"</formula>
    </cfRule>
  </conditionalFormatting>
  <conditionalFormatting sqref="V158:AB158">
    <cfRule type="cellIs" dxfId="838" priority="839" operator="equal">
      <formula>"baja"</formula>
    </cfRule>
  </conditionalFormatting>
  <conditionalFormatting sqref="V161:AB161">
    <cfRule type="cellIs" dxfId="837" priority="838" operator="equal">
      <formula>"baja"</formula>
    </cfRule>
  </conditionalFormatting>
  <conditionalFormatting sqref="AE133:AE136 AE141:AE142 AE144:AE145 AE148 AE152:AE157 AE159:AE160">
    <cfRule type="containsText" dxfId="836" priority="835" operator="containsText" text="Leve">
      <formula>NOT(ISERROR(SEARCH("Leve",AE133)))</formula>
    </cfRule>
    <cfRule type="containsText" dxfId="835" priority="836" operator="containsText" text="Importante">
      <formula>NOT(ISERROR(SEARCH("Importante",AE133)))</formula>
    </cfRule>
    <cfRule type="containsText" dxfId="834" priority="837" operator="containsText" text="Grave">
      <formula>NOT(ISERROR(SEARCH("Grave",AE133)))</formula>
    </cfRule>
  </conditionalFormatting>
  <conditionalFormatting sqref="AE133:AE136 AE141:AE142 AE144:AE145 AE148 AE152:AE157 AE159:AE160">
    <cfRule type="cellIs" dxfId="833" priority="829" operator="equal">
      <formula>"Baja"</formula>
    </cfRule>
    <cfRule type="cellIs" dxfId="832" priority="830" operator="equal">
      <formula>"Media"</formula>
    </cfRule>
    <cfRule type="cellIs" dxfId="831" priority="831" operator="equal">
      <formula>"Alta"</formula>
    </cfRule>
    <cfRule type="containsText" dxfId="830" priority="832" operator="containsText" text="Alto">
      <formula>NOT(ISERROR(SEARCH("Alto",AE133)))</formula>
    </cfRule>
    <cfRule type="containsText" dxfId="829" priority="833" operator="containsText" text="Medio">
      <formula>NOT(ISERROR(SEARCH("Medio",AE133)))</formula>
    </cfRule>
    <cfRule type="containsText" dxfId="828" priority="834" operator="containsText" text="Bajo">
      <formula>NOT(ISERROR(SEARCH("Bajo",AE133)))</formula>
    </cfRule>
  </conditionalFormatting>
  <conditionalFormatting sqref="AE131">
    <cfRule type="containsText" dxfId="827" priority="826" operator="containsText" text="Leve">
      <formula>NOT(ISERROR(SEARCH("Leve",AE131)))</formula>
    </cfRule>
    <cfRule type="containsText" dxfId="826" priority="827" operator="containsText" text="Importante">
      <formula>NOT(ISERROR(SEARCH("Importante",AE131)))</formula>
    </cfRule>
    <cfRule type="containsText" dxfId="825" priority="828" operator="containsText" text="Grave">
      <formula>NOT(ISERROR(SEARCH("Grave",AE131)))</formula>
    </cfRule>
  </conditionalFormatting>
  <conditionalFormatting sqref="AE131">
    <cfRule type="cellIs" dxfId="824" priority="820" operator="equal">
      <formula>"Baja"</formula>
    </cfRule>
    <cfRule type="cellIs" dxfId="823" priority="821" operator="equal">
      <formula>"Media"</formula>
    </cfRule>
    <cfRule type="cellIs" dxfId="822" priority="822" operator="equal">
      <formula>"Alta"</formula>
    </cfRule>
    <cfRule type="containsText" dxfId="821" priority="823" operator="containsText" text="Alto">
      <formula>NOT(ISERROR(SEARCH("Alto",AE131)))</formula>
    </cfRule>
    <cfRule type="containsText" dxfId="820" priority="824" operator="containsText" text="Medio">
      <formula>NOT(ISERROR(SEARCH("Medio",AE131)))</formula>
    </cfRule>
    <cfRule type="containsText" dxfId="819" priority="825" operator="containsText" text="Bajo">
      <formula>NOT(ISERROR(SEARCH("Bajo",AE131)))</formula>
    </cfRule>
  </conditionalFormatting>
  <conditionalFormatting sqref="AE137">
    <cfRule type="containsText" dxfId="818" priority="817" operator="containsText" text="Leve">
      <formula>NOT(ISERROR(SEARCH("Leve",AE137)))</formula>
    </cfRule>
    <cfRule type="containsText" dxfId="817" priority="818" operator="containsText" text="Importante">
      <formula>NOT(ISERROR(SEARCH("Importante",AE137)))</formula>
    </cfRule>
    <cfRule type="containsText" dxfId="816" priority="819" operator="containsText" text="Grave">
      <formula>NOT(ISERROR(SEARCH("Grave",AE137)))</formula>
    </cfRule>
  </conditionalFormatting>
  <conditionalFormatting sqref="AE137">
    <cfRule type="cellIs" dxfId="815" priority="811" operator="equal">
      <formula>"Baja"</formula>
    </cfRule>
    <cfRule type="cellIs" dxfId="814" priority="812" operator="equal">
      <formula>"Media"</formula>
    </cfRule>
    <cfRule type="cellIs" dxfId="813" priority="813" operator="equal">
      <formula>"Alta"</formula>
    </cfRule>
    <cfRule type="containsText" dxfId="812" priority="814" operator="containsText" text="Alto">
      <formula>NOT(ISERROR(SEARCH("Alto",AE137)))</formula>
    </cfRule>
    <cfRule type="containsText" dxfId="811" priority="815" operator="containsText" text="Medio">
      <formula>NOT(ISERROR(SEARCH("Medio",AE137)))</formula>
    </cfRule>
    <cfRule type="containsText" dxfId="810" priority="816" operator="containsText" text="Bajo">
      <formula>NOT(ISERROR(SEARCH("Bajo",AE137)))</formula>
    </cfRule>
  </conditionalFormatting>
  <conditionalFormatting sqref="AE132">
    <cfRule type="containsText" dxfId="809" priority="808" operator="containsText" text="Leve">
      <formula>NOT(ISERROR(SEARCH("Leve",AE132)))</formula>
    </cfRule>
    <cfRule type="containsText" dxfId="808" priority="809" operator="containsText" text="Importante">
      <formula>NOT(ISERROR(SEARCH("Importante",AE132)))</formula>
    </cfRule>
    <cfRule type="containsText" dxfId="807" priority="810" operator="containsText" text="Grave">
      <formula>NOT(ISERROR(SEARCH("Grave",AE132)))</formula>
    </cfRule>
  </conditionalFormatting>
  <conditionalFormatting sqref="AE132">
    <cfRule type="cellIs" dxfId="806" priority="802" operator="equal">
      <formula>"Baja"</formula>
    </cfRule>
    <cfRule type="cellIs" dxfId="805" priority="803" operator="equal">
      <formula>"Media"</formula>
    </cfRule>
    <cfRule type="cellIs" dxfId="804" priority="804" operator="equal">
      <formula>"Alta"</formula>
    </cfRule>
    <cfRule type="containsText" dxfId="803" priority="805" operator="containsText" text="Alto">
      <formula>NOT(ISERROR(SEARCH("Alto",AE132)))</formula>
    </cfRule>
    <cfRule type="containsText" dxfId="802" priority="806" operator="containsText" text="Medio">
      <formula>NOT(ISERROR(SEARCH("Medio",AE132)))</formula>
    </cfRule>
    <cfRule type="containsText" dxfId="801" priority="807" operator="containsText" text="Bajo">
      <formula>NOT(ISERROR(SEARCH("Bajo",AE132)))</formula>
    </cfRule>
  </conditionalFormatting>
  <conditionalFormatting sqref="AE138">
    <cfRule type="containsText" dxfId="800" priority="799" operator="containsText" text="Leve">
      <formula>NOT(ISERROR(SEARCH("Leve",AE138)))</formula>
    </cfRule>
    <cfRule type="containsText" dxfId="799" priority="800" operator="containsText" text="Importante">
      <formula>NOT(ISERROR(SEARCH("Importante",AE138)))</formula>
    </cfRule>
    <cfRule type="containsText" dxfId="798" priority="801" operator="containsText" text="Grave">
      <formula>NOT(ISERROR(SEARCH("Grave",AE138)))</formula>
    </cfRule>
  </conditionalFormatting>
  <conditionalFormatting sqref="AE138">
    <cfRule type="cellIs" dxfId="797" priority="793" operator="equal">
      <formula>"Baja"</formula>
    </cfRule>
    <cfRule type="cellIs" dxfId="796" priority="794" operator="equal">
      <formula>"Media"</formula>
    </cfRule>
    <cfRule type="cellIs" dxfId="795" priority="795" operator="equal">
      <formula>"Alta"</formula>
    </cfRule>
    <cfRule type="containsText" dxfId="794" priority="796" operator="containsText" text="Alto">
      <formula>NOT(ISERROR(SEARCH("Alto",AE138)))</formula>
    </cfRule>
    <cfRule type="containsText" dxfId="793" priority="797" operator="containsText" text="Medio">
      <formula>NOT(ISERROR(SEARCH("Medio",AE138)))</formula>
    </cfRule>
    <cfRule type="containsText" dxfId="792" priority="798" operator="containsText" text="Bajo">
      <formula>NOT(ISERROR(SEARCH("Bajo",AE138)))</formula>
    </cfRule>
  </conditionalFormatting>
  <conditionalFormatting sqref="AE139">
    <cfRule type="containsText" dxfId="791" priority="790" operator="containsText" text="Leve">
      <formula>NOT(ISERROR(SEARCH("Leve",AE139)))</formula>
    </cfRule>
    <cfRule type="containsText" dxfId="790" priority="791" operator="containsText" text="Importante">
      <formula>NOT(ISERROR(SEARCH("Importante",AE139)))</formula>
    </cfRule>
    <cfRule type="containsText" dxfId="789" priority="792" operator="containsText" text="Grave">
      <formula>NOT(ISERROR(SEARCH("Grave",AE139)))</formula>
    </cfRule>
  </conditionalFormatting>
  <conditionalFormatting sqref="AE139">
    <cfRule type="cellIs" dxfId="788" priority="784" operator="equal">
      <formula>"Baja"</formula>
    </cfRule>
    <cfRule type="cellIs" dxfId="787" priority="785" operator="equal">
      <formula>"Media"</formula>
    </cfRule>
    <cfRule type="cellIs" dxfId="786" priority="786" operator="equal">
      <formula>"Alta"</formula>
    </cfRule>
    <cfRule type="containsText" dxfId="785" priority="787" operator="containsText" text="Alto">
      <formula>NOT(ISERROR(SEARCH("Alto",AE139)))</formula>
    </cfRule>
    <cfRule type="containsText" dxfId="784" priority="788" operator="containsText" text="Medio">
      <formula>NOT(ISERROR(SEARCH("Medio",AE139)))</formula>
    </cfRule>
    <cfRule type="containsText" dxfId="783" priority="789" operator="containsText" text="Bajo">
      <formula>NOT(ISERROR(SEARCH("Bajo",AE139)))</formula>
    </cfRule>
  </conditionalFormatting>
  <conditionalFormatting sqref="AE140:AE142">
    <cfRule type="containsText" dxfId="782" priority="781" operator="containsText" text="Leve">
      <formula>NOT(ISERROR(SEARCH("Leve",AE140)))</formula>
    </cfRule>
    <cfRule type="containsText" dxfId="781" priority="782" operator="containsText" text="Importante">
      <formula>NOT(ISERROR(SEARCH("Importante",AE140)))</formula>
    </cfRule>
    <cfRule type="containsText" dxfId="780" priority="783" operator="containsText" text="Grave">
      <formula>NOT(ISERROR(SEARCH("Grave",AE140)))</formula>
    </cfRule>
  </conditionalFormatting>
  <conditionalFormatting sqref="AE140:AE142">
    <cfRule type="cellIs" dxfId="779" priority="775" operator="equal">
      <formula>"Baja"</formula>
    </cfRule>
    <cfRule type="cellIs" dxfId="778" priority="776" operator="equal">
      <formula>"Media"</formula>
    </cfRule>
    <cfRule type="cellIs" dxfId="777" priority="777" operator="equal">
      <formula>"Alta"</formula>
    </cfRule>
    <cfRule type="containsText" dxfId="776" priority="778" operator="containsText" text="Alto">
      <formula>NOT(ISERROR(SEARCH("Alto",AE140)))</formula>
    </cfRule>
    <cfRule type="containsText" dxfId="775" priority="779" operator="containsText" text="Medio">
      <formula>NOT(ISERROR(SEARCH("Medio",AE140)))</formula>
    </cfRule>
    <cfRule type="containsText" dxfId="774" priority="780" operator="containsText" text="Bajo">
      <formula>NOT(ISERROR(SEARCH("Bajo",AE140)))</formula>
    </cfRule>
  </conditionalFormatting>
  <conditionalFormatting sqref="AE143:AE145">
    <cfRule type="containsText" dxfId="773" priority="772" operator="containsText" text="Leve">
      <formula>NOT(ISERROR(SEARCH("Leve",AE143)))</formula>
    </cfRule>
    <cfRule type="containsText" dxfId="772" priority="773" operator="containsText" text="Importante">
      <formula>NOT(ISERROR(SEARCH("Importante",AE143)))</formula>
    </cfRule>
    <cfRule type="containsText" dxfId="771" priority="774" operator="containsText" text="Grave">
      <formula>NOT(ISERROR(SEARCH("Grave",AE143)))</formula>
    </cfRule>
  </conditionalFormatting>
  <conditionalFormatting sqref="AE143:AE145">
    <cfRule type="cellIs" dxfId="770" priority="766" operator="equal">
      <formula>"Baja"</formula>
    </cfRule>
    <cfRule type="cellIs" dxfId="769" priority="767" operator="equal">
      <formula>"Media"</formula>
    </cfRule>
    <cfRule type="cellIs" dxfId="768" priority="768" operator="equal">
      <formula>"Alta"</formula>
    </cfRule>
    <cfRule type="containsText" dxfId="767" priority="769" operator="containsText" text="Alto">
      <formula>NOT(ISERROR(SEARCH("Alto",AE143)))</formula>
    </cfRule>
    <cfRule type="containsText" dxfId="766" priority="770" operator="containsText" text="Medio">
      <formula>NOT(ISERROR(SEARCH("Medio",AE143)))</formula>
    </cfRule>
    <cfRule type="containsText" dxfId="765" priority="771" operator="containsText" text="Bajo">
      <formula>NOT(ISERROR(SEARCH("Bajo",AE143)))</formula>
    </cfRule>
  </conditionalFormatting>
  <conditionalFormatting sqref="AE161:AE163">
    <cfRule type="containsText" dxfId="764" priority="709" operator="containsText" text="Leve">
      <formula>NOT(ISERROR(SEARCH("Leve",AE161)))</formula>
    </cfRule>
    <cfRule type="containsText" dxfId="763" priority="710" operator="containsText" text="Importante">
      <formula>NOT(ISERROR(SEARCH("Importante",AE161)))</formula>
    </cfRule>
    <cfRule type="containsText" dxfId="762" priority="711" operator="containsText" text="Grave">
      <formula>NOT(ISERROR(SEARCH("Grave",AE161)))</formula>
    </cfRule>
  </conditionalFormatting>
  <conditionalFormatting sqref="AE161:AE163">
    <cfRule type="cellIs" dxfId="761" priority="703" operator="equal">
      <formula>"Baja"</formula>
    </cfRule>
    <cfRule type="cellIs" dxfId="760" priority="704" operator="equal">
      <formula>"Media"</formula>
    </cfRule>
    <cfRule type="cellIs" dxfId="759" priority="705" operator="equal">
      <formula>"Alta"</formula>
    </cfRule>
    <cfRule type="containsText" dxfId="758" priority="706" operator="containsText" text="Alto">
      <formula>NOT(ISERROR(SEARCH("Alto",AE161)))</formula>
    </cfRule>
    <cfRule type="containsText" dxfId="757" priority="707" operator="containsText" text="Medio">
      <formula>NOT(ISERROR(SEARCH("Medio",AE161)))</formula>
    </cfRule>
    <cfRule type="containsText" dxfId="756" priority="708" operator="containsText" text="Bajo">
      <formula>NOT(ISERROR(SEARCH("Bajo",AE161)))</formula>
    </cfRule>
  </conditionalFormatting>
  <conditionalFormatting sqref="AE146">
    <cfRule type="containsText" dxfId="755" priority="763" operator="containsText" text="Leve">
      <formula>NOT(ISERROR(SEARCH("Leve",AE146)))</formula>
    </cfRule>
    <cfRule type="containsText" dxfId="754" priority="764" operator="containsText" text="Importante">
      <formula>NOT(ISERROR(SEARCH("Importante",AE146)))</formula>
    </cfRule>
    <cfRule type="containsText" dxfId="753" priority="765" operator="containsText" text="Grave">
      <formula>NOT(ISERROR(SEARCH("Grave",AE146)))</formula>
    </cfRule>
  </conditionalFormatting>
  <conditionalFormatting sqref="AE146">
    <cfRule type="cellIs" dxfId="752" priority="757" operator="equal">
      <formula>"Baja"</formula>
    </cfRule>
    <cfRule type="cellIs" dxfId="751" priority="758" operator="equal">
      <formula>"Media"</formula>
    </cfRule>
    <cfRule type="cellIs" dxfId="750" priority="759" operator="equal">
      <formula>"Alta"</formula>
    </cfRule>
    <cfRule type="containsText" dxfId="749" priority="760" operator="containsText" text="Alto">
      <formula>NOT(ISERROR(SEARCH("Alto",AE146)))</formula>
    </cfRule>
    <cfRule type="containsText" dxfId="748" priority="761" operator="containsText" text="Medio">
      <formula>NOT(ISERROR(SEARCH("Medio",AE146)))</formula>
    </cfRule>
    <cfRule type="containsText" dxfId="747" priority="762" operator="containsText" text="Bajo">
      <formula>NOT(ISERROR(SEARCH("Bajo",AE146)))</formula>
    </cfRule>
  </conditionalFormatting>
  <conditionalFormatting sqref="AE147">
    <cfRule type="containsText" dxfId="746" priority="754" operator="containsText" text="Leve">
      <formula>NOT(ISERROR(SEARCH("Leve",AE147)))</formula>
    </cfRule>
    <cfRule type="containsText" dxfId="745" priority="755" operator="containsText" text="Importante">
      <formula>NOT(ISERROR(SEARCH("Importante",AE147)))</formula>
    </cfRule>
    <cfRule type="containsText" dxfId="744" priority="756" operator="containsText" text="Grave">
      <formula>NOT(ISERROR(SEARCH("Grave",AE147)))</formula>
    </cfRule>
  </conditionalFormatting>
  <conditionalFormatting sqref="AE147">
    <cfRule type="cellIs" dxfId="743" priority="748" operator="equal">
      <formula>"Baja"</formula>
    </cfRule>
    <cfRule type="cellIs" dxfId="742" priority="749" operator="equal">
      <formula>"Media"</formula>
    </cfRule>
    <cfRule type="cellIs" dxfId="741" priority="750" operator="equal">
      <formula>"Alta"</formula>
    </cfRule>
    <cfRule type="containsText" dxfId="740" priority="751" operator="containsText" text="Alto">
      <formula>NOT(ISERROR(SEARCH("Alto",AE147)))</formula>
    </cfRule>
    <cfRule type="containsText" dxfId="739" priority="752" operator="containsText" text="Medio">
      <formula>NOT(ISERROR(SEARCH("Medio",AE147)))</formula>
    </cfRule>
    <cfRule type="containsText" dxfId="738" priority="753" operator="containsText" text="Bajo">
      <formula>NOT(ISERROR(SEARCH("Bajo",AE147)))</formula>
    </cfRule>
  </conditionalFormatting>
  <conditionalFormatting sqref="AE149">
    <cfRule type="containsText" dxfId="737" priority="745" operator="containsText" text="Leve">
      <formula>NOT(ISERROR(SEARCH("Leve",AE149)))</formula>
    </cfRule>
    <cfRule type="containsText" dxfId="736" priority="746" operator="containsText" text="Importante">
      <formula>NOT(ISERROR(SEARCH("Importante",AE149)))</formula>
    </cfRule>
    <cfRule type="containsText" dxfId="735" priority="747" operator="containsText" text="Grave">
      <formula>NOT(ISERROR(SEARCH("Grave",AE149)))</formula>
    </cfRule>
  </conditionalFormatting>
  <conditionalFormatting sqref="AE149">
    <cfRule type="cellIs" dxfId="734" priority="739" operator="equal">
      <formula>"Baja"</formula>
    </cfRule>
    <cfRule type="cellIs" dxfId="733" priority="740" operator="equal">
      <formula>"Media"</formula>
    </cfRule>
    <cfRule type="cellIs" dxfId="732" priority="741" operator="equal">
      <formula>"Alta"</formula>
    </cfRule>
    <cfRule type="containsText" dxfId="731" priority="742" operator="containsText" text="Alto">
      <formula>NOT(ISERROR(SEARCH("Alto",AE149)))</formula>
    </cfRule>
    <cfRule type="containsText" dxfId="730" priority="743" operator="containsText" text="Medio">
      <formula>NOT(ISERROR(SEARCH("Medio",AE149)))</formula>
    </cfRule>
    <cfRule type="containsText" dxfId="729" priority="744" operator="containsText" text="Bajo">
      <formula>NOT(ISERROR(SEARCH("Bajo",AE149)))</formula>
    </cfRule>
  </conditionalFormatting>
  <conditionalFormatting sqref="AE150">
    <cfRule type="containsText" dxfId="728" priority="736" operator="containsText" text="Leve">
      <formula>NOT(ISERROR(SEARCH("Leve",AE150)))</formula>
    </cfRule>
    <cfRule type="containsText" dxfId="727" priority="737" operator="containsText" text="Importante">
      <formula>NOT(ISERROR(SEARCH("Importante",AE150)))</formula>
    </cfRule>
    <cfRule type="containsText" dxfId="726" priority="738" operator="containsText" text="Grave">
      <formula>NOT(ISERROR(SEARCH("Grave",AE150)))</formula>
    </cfRule>
  </conditionalFormatting>
  <conditionalFormatting sqref="AE150">
    <cfRule type="cellIs" dxfId="725" priority="730" operator="equal">
      <formula>"Baja"</formula>
    </cfRule>
    <cfRule type="cellIs" dxfId="724" priority="731" operator="equal">
      <formula>"Media"</formula>
    </cfRule>
    <cfRule type="cellIs" dxfId="723" priority="732" operator="equal">
      <formula>"Alta"</formula>
    </cfRule>
    <cfRule type="containsText" dxfId="722" priority="733" operator="containsText" text="Alto">
      <formula>NOT(ISERROR(SEARCH("Alto",AE150)))</formula>
    </cfRule>
    <cfRule type="containsText" dxfId="721" priority="734" operator="containsText" text="Medio">
      <formula>NOT(ISERROR(SEARCH("Medio",AE150)))</formula>
    </cfRule>
    <cfRule type="containsText" dxfId="720" priority="735" operator="containsText" text="Bajo">
      <formula>NOT(ISERROR(SEARCH("Bajo",AE150)))</formula>
    </cfRule>
  </conditionalFormatting>
  <conditionalFormatting sqref="AE151">
    <cfRule type="containsText" dxfId="719" priority="727" operator="containsText" text="Leve">
      <formula>NOT(ISERROR(SEARCH("Leve",AE151)))</formula>
    </cfRule>
    <cfRule type="containsText" dxfId="718" priority="728" operator="containsText" text="Importante">
      <formula>NOT(ISERROR(SEARCH("Importante",AE151)))</formula>
    </cfRule>
    <cfRule type="containsText" dxfId="717" priority="729" operator="containsText" text="Grave">
      <formula>NOT(ISERROR(SEARCH("Grave",AE151)))</formula>
    </cfRule>
  </conditionalFormatting>
  <conditionalFormatting sqref="AE151">
    <cfRule type="cellIs" dxfId="716" priority="721" operator="equal">
      <formula>"Baja"</formula>
    </cfRule>
    <cfRule type="cellIs" dxfId="715" priority="722" operator="equal">
      <formula>"Media"</formula>
    </cfRule>
    <cfRule type="cellIs" dxfId="714" priority="723" operator="equal">
      <formula>"Alta"</formula>
    </cfRule>
    <cfRule type="containsText" dxfId="713" priority="724" operator="containsText" text="Alto">
      <formula>NOT(ISERROR(SEARCH("Alto",AE151)))</formula>
    </cfRule>
    <cfRule type="containsText" dxfId="712" priority="725" operator="containsText" text="Medio">
      <formula>NOT(ISERROR(SEARCH("Medio",AE151)))</formula>
    </cfRule>
    <cfRule type="containsText" dxfId="711" priority="726" operator="containsText" text="Bajo">
      <formula>NOT(ISERROR(SEARCH("Bajo",AE151)))</formula>
    </cfRule>
  </conditionalFormatting>
  <conditionalFormatting sqref="AE156:AE160">
    <cfRule type="containsText" dxfId="710" priority="718" operator="containsText" text="Leve">
      <formula>NOT(ISERROR(SEARCH("Leve",AE156)))</formula>
    </cfRule>
    <cfRule type="containsText" dxfId="709" priority="719" operator="containsText" text="Importante">
      <formula>NOT(ISERROR(SEARCH("Importante",AE156)))</formula>
    </cfRule>
    <cfRule type="containsText" dxfId="708" priority="720" operator="containsText" text="Grave">
      <formula>NOT(ISERROR(SEARCH("Grave",AE156)))</formula>
    </cfRule>
  </conditionalFormatting>
  <conditionalFormatting sqref="AE156:AE160">
    <cfRule type="cellIs" dxfId="707" priority="712" operator="equal">
      <formula>"Baja"</formula>
    </cfRule>
    <cfRule type="cellIs" dxfId="706" priority="713" operator="equal">
      <formula>"Media"</formula>
    </cfRule>
    <cfRule type="cellIs" dxfId="705" priority="714" operator="equal">
      <formula>"Alta"</formula>
    </cfRule>
    <cfRule type="containsText" dxfId="704" priority="715" operator="containsText" text="Alto">
      <formula>NOT(ISERROR(SEARCH("Alto",AE156)))</formula>
    </cfRule>
    <cfRule type="containsText" dxfId="703" priority="716" operator="containsText" text="Medio">
      <formula>NOT(ISERROR(SEARCH("Medio",AE156)))</formula>
    </cfRule>
    <cfRule type="containsText" dxfId="702" priority="717" operator="containsText" text="Bajo">
      <formula>NOT(ISERROR(SEARCH("Bajo",AE156)))</formula>
    </cfRule>
  </conditionalFormatting>
  <conditionalFormatting sqref="AE130:AE131">
    <cfRule type="containsText" dxfId="701" priority="700" operator="containsText" text="Leve">
      <formula>NOT(ISERROR(SEARCH("Leve",AE130)))</formula>
    </cfRule>
    <cfRule type="containsText" dxfId="700" priority="701" operator="containsText" text="Importante">
      <formula>NOT(ISERROR(SEARCH("Importante",AE130)))</formula>
    </cfRule>
    <cfRule type="containsText" dxfId="699" priority="702" operator="containsText" text="Grave">
      <formula>NOT(ISERROR(SEARCH("Grave",AE130)))</formula>
    </cfRule>
  </conditionalFormatting>
  <conditionalFormatting sqref="AE130:AE131">
    <cfRule type="cellIs" dxfId="698" priority="694" operator="equal">
      <formula>"Baja"</formula>
    </cfRule>
    <cfRule type="cellIs" dxfId="697" priority="695" operator="equal">
      <formula>"Media"</formula>
    </cfRule>
    <cfRule type="cellIs" dxfId="696" priority="696" operator="equal">
      <formula>"Alta"</formula>
    </cfRule>
    <cfRule type="containsText" dxfId="695" priority="697" operator="containsText" text="Alto">
      <formula>NOT(ISERROR(SEARCH("Alto",AE130)))</formula>
    </cfRule>
    <cfRule type="containsText" dxfId="694" priority="698" operator="containsText" text="Medio">
      <formula>NOT(ISERROR(SEARCH("Medio",AE130)))</formula>
    </cfRule>
    <cfRule type="containsText" dxfId="693" priority="699" operator="containsText" text="Bajo">
      <formula>NOT(ISERROR(SEARCH("Bajo",AE130)))</formula>
    </cfRule>
  </conditionalFormatting>
  <conditionalFormatting sqref="AG133:AG136 AG141:AG142 AG144:AG145 AG148 AG152:AG157 AG159:AG160">
    <cfRule type="containsText" dxfId="692" priority="691" operator="containsText" text="Leve">
      <formula>NOT(ISERROR(SEARCH("Leve",AG133)))</formula>
    </cfRule>
    <cfRule type="containsText" dxfId="691" priority="692" operator="containsText" text="Importante">
      <formula>NOT(ISERROR(SEARCH("Importante",AG133)))</formula>
    </cfRule>
    <cfRule type="containsText" dxfId="690" priority="693" operator="containsText" text="Grave">
      <formula>NOT(ISERROR(SEARCH("Grave",AG133)))</formula>
    </cfRule>
  </conditionalFormatting>
  <conditionalFormatting sqref="AG133:AG136 AG141:AG142 AG144:AG145 AG148 AG152:AG157 AG159:AG160">
    <cfRule type="cellIs" dxfId="689" priority="685" operator="equal">
      <formula>"Baja"</formula>
    </cfRule>
    <cfRule type="cellIs" dxfId="688" priority="686" operator="equal">
      <formula>"Media"</formula>
    </cfRule>
    <cfRule type="cellIs" dxfId="687" priority="687" operator="equal">
      <formula>"Alta"</formula>
    </cfRule>
    <cfRule type="containsText" dxfId="686" priority="688" operator="containsText" text="Alto">
      <formula>NOT(ISERROR(SEARCH("Alto",AG133)))</formula>
    </cfRule>
    <cfRule type="containsText" dxfId="685" priority="689" operator="containsText" text="Medio">
      <formula>NOT(ISERROR(SEARCH("Medio",AG133)))</formula>
    </cfRule>
    <cfRule type="containsText" dxfId="684" priority="690" operator="containsText" text="Bajo">
      <formula>NOT(ISERROR(SEARCH("Bajo",AG133)))</formula>
    </cfRule>
  </conditionalFormatting>
  <conditionalFormatting sqref="AG131">
    <cfRule type="containsText" dxfId="683" priority="682" operator="containsText" text="Leve">
      <formula>NOT(ISERROR(SEARCH("Leve",AG131)))</formula>
    </cfRule>
    <cfRule type="containsText" dxfId="682" priority="683" operator="containsText" text="Importante">
      <formula>NOT(ISERROR(SEARCH("Importante",AG131)))</formula>
    </cfRule>
    <cfRule type="containsText" dxfId="681" priority="684" operator="containsText" text="Grave">
      <formula>NOT(ISERROR(SEARCH("Grave",AG131)))</formula>
    </cfRule>
  </conditionalFormatting>
  <conditionalFormatting sqref="AG131">
    <cfRule type="cellIs" dxfId="680" priority="676" operator="equal">
      <formula>"Baja"</formula>
    </cfRule>
    <cfRule type="cellIs" dxfId="679" priority="677" operator="equal">
      <formula>"Media"</formula>
    </cfRule>
    <cfRule type="cellIs" dxfId="678" priority="678" operator="equal">
      <formula>"Alta"</formula>
    </cfRule>
    <cfRule type="containsText" dxfId="677" priority="679" operator="containsText" text="Alto">
      <formula>NOT(ISERROR(SEARCH("Alto",AG131)))</formula>
    </cfRule>
    <cfRule type="containsText" dxfId="676" priority="680" operator="containsText" text="Medio">
      <formula>NOT(ISERROR(SEARCH("Medio",AG131)))</formula>
    </cfRule>
    <cfRule type="containsText" dxfId="675" priority="681" operator="containsText" text="Bajo">
      <formula>NOT(ISERROR(SEARCH("Bajo",AG131)))</formula>
    </cfRule>
  </conditionalFormatting>
  <conditionalFormatting sqref="AG137">
    <cfRule type="containsText" dxfId="674" priority="673" operator="containsText" text="Leve">
      <formula>NOT(ISERROR(SEARCH("Leve",AG137)))</formula>
    </cfRule>
    <cfRule type="containsText" dxfId="673" priority="674" operator="containsText" text="Importante">
      <formula>NOT(ISERROR(SEARCH("Importante",AG137)))</formula>
    </cfRule>
    <cfRule type="containsText" dxfId="672" priority="675" operator="containsText" text="Grave">
      <formula>NOT(ISERROR(SEARCH("Grave",AG137)))</formula>
    </cfRule>
  </conditionalFormatting>
  <conditionalFormatting sqref="AG137">
    <cfRule type="cellIs" dxfId="671" priority="667" operator="equal">
      <formula>"Baja"</formula>
    </cfRule>
    <cfRule type="cellIs" dxfId="670" priority="668" operator="equal">
      <formula>"Media"</formula>
    </cfRule>
    <cfRule type="cellIs" dxfId="669" priority="669" operator="equal">
      <formula>"Alta"</formula>
    </cfRule>
    <cfRule type="containsText" dxfId="668" priority="670" operator="containsText" text="Alto">
      <formula>NOT(ISERROR(SEARCH("Alto",AG137)))</formula>
    </cfRule>
    <cfRule type="containsText" dxfId="667" priority="671" operator="containsText" text="Medio">
      <formula>NOT(ISERROR(SEARCH("Medio",AG137)))</formula>
    </cfRule>
    <cfRule type="containsText" dxfId="666" priority="672" operator="containsText" text="Bajo">
      <formula>NOT(ISERROR(SEARCH("Bajo",AG137)))</formula>
    </cfRule>
  </conditionalFormatting>
  <conditionalFormatting sqref="AG132">
    <cfRule type="containsText" dxfId="665" priority="664" operator="containsText" text="Leve">
      <formula>NOT(ISERROR(SEARCH("Leve",AG132)))</formula>
    </cfRule>
    <cfRule type="containsText" dxfId="664" priority="665" operator="containsText" text="Importante">
      <formula>NOT(ISERROR(SEARCH("Importante",AG132)))</formula>
    </cfRule>
    <cfRule type="containsText" dxfId="663" priority="666" operator="containsText" text="Grave">
      <formula>NOT(ISERROR(SEARCH("Grave",AG132)))</formula>
    </cfRule>
  </conditionalFormatting>
  <conditionalFormatting sqref="AG132">
    <cfRule type="cellIs" dxfId="662" priority="658" operator="equal">
      <formula>"Baja"</formula>
    </cfRule>
    <cfRule type="cellIs" dxfId="661" priority="659" operator="equal">
      <formula>"Media"</formula>
    </cfRule>
    <cfRule type="cellIs" dxfId="660" priority="660" operator="equal">
      <formula>"Alta"</formula>
    </cfRule>
    <cfRule type="containsText" dxfId="659" priority="661" operator="containsText" text="Alto">
      <formula>NOT(ISERROR(SEARCH("Alto",AG132)))</formula>
    </cfRule>
    <cfRule type="containsText" dxfId="658" priority="662" operator="containsText" text="Medio">
      <formula>NOT(ISERROR(SEARCH("Medio",AG132)))</formula>
    </cfRule>
    <cfRule type="containsText" dxfId="657" priority="663" operator="containsText" text="Bajo">
      <formula>NOT(ISERROR(SEARCH("Bajo",AG132)))</formula>
    </cfRule>
  </conditionalFormatting>
  <conditionalFormatting sqref="AG138">
    <cfRule type="containsText" dxfId="656" priority="655" operator="containsText" text="Leve">
      <formula>NOT(ISERROR(SEARCH("Leve",AG138)))</formula>
    </cfRule>
    <cfRule type="containsText" dxfId="655" priority="656" operator="containsText" text="Importante">
      <formula>NOT(ISERROR(SEARCH("Importante",AG138)))</formula>
    </cfRule>
    <cfRule type="containsText" dxfId="654" priority="657" operator="containsText" text="Grave">
      <formula>NOT(ISERROR(SEARCH("Grave",AG138)))</formula>
    </cfRule>
  </conditionalFormatting>
  <conditionalFormatting sqref="AG138">
    <cfRule type="cellIs" dxfId="653" priority="649" operator="equal">
      <formula>"Baja"</formula>
    </cfRule>
    <cfRule type="cellIs" dxfId="652" priority="650" operator="equal">
      <formula>"Media"</formula>
    </cfRule>
    <cfRule type="cellIs" dxfId="651" priority="651" operator="equal">
      <formula>"Alta"</formula>
    </cfRule>
    <cfRule type="containsText" dxfId="650" priority="652" operator="containsText" text="Alto">
      <formula>NOT(ISERROR(SEARCH("Alto",AG138)))</formula>
    </cfRule>
    <cfRule type="containsText" dxfId="649" priority="653" operator="containsText" text="Medio">
      <formula>NOT(ISERROR(SEARCH("Medio",AG138)))</formula>
    </cfRule>
    <cfRule type="containsText" dxfId="648" priority="654" operator="containsText" text="Bajo">
      <formula>NOT(ISERROR(SEARCH("Bajo",AG138)))</formula>
    </cfRule>
  </conditionalFormatting>
  <conditionalFormatting sqref="AG139">
    <cfRule type="containsText" dxfId="647" priority="646" operator="containsText" text="Leve">
      <formula>NOT(ISERROR(SEARCH("Leve",AG139)))</formula>
    </cfRule>
    <cfRule type="containsText" dxfId="646" priority="647" operator="containsText" text="Importante">
      <formula>NOT(ISERROR(SEARCH("Importante",AG139)))</formula>
    </cfRule>
    <cfRule type="containsText" dxfId="645" priority="648" operator="containsText" text="Grave">
      <formula>NOT(ISERROR(SEARCH("Grave",AG139)))</formula>
    </cfRule>
  </conditionalFormatting>
  <conditionalFormatting sqref="AG139">
    <cfRule type="cellIs" dxfId="644" priority="640" operator="equal">
      <formula>"Baja"</formula>
    </cfRule>
    <cfRule type="cellIs" dxfId="643" priority="641" operator="equal">
      <formula>"Media"</formula>
    </cfRule>
    <cfRule type="cellIs" dxfId="642" priority="642" operator="equal">
      <formula>"Alta"</formula>
    </cfRule>
    <cfRule type="containsText" dxfId="641" priority="643" operator="containsText" text="Alto">
      <formula>NOT(ISERROR(SEARCH("Alto",AG139)))</formula>
    </cfRule>
    <cfRule type="containsText" dxfId="640" priority="644" operator="containsText" text="Medio">
      <formula>NOT(ISERROR(SEARCH("Medio",AG139)))</formula>
    </cfRule>
    <cfRule type="containsText" dxfId="639" priority="645" operator="containsText" text="Bajo">
      <formula>NOT(ISERROR(SEARCH("Bajo",AG139)))</formula>
    </cfRule>
  </conditionalFormatting>
  <conditionalFormatting sqref="AG140:AG142">
    <cfRule type="containsText" dxfId="638" priority="637" operator="containsText" text="Leve">
      <formula>NOT(ISERROR(SEARCH("Leve",AG140)))</formula>
    </cfRule>
    <cfRule type="containsText" dxfId="637" priority="638" operator="containsText" text="Importante">
      <formula>NOT(ISERROR(SEARCH("Importante",AG140)))</formula>
    </cfRule>
    <cfRule type="containsText" dxfId="636" priority="639" operator="containsText" text="Grave">
      <formula>NOT(ISERROR(SEARCH("Grave",AG140)))</formula>
    </cfRule>
  </conditionalFormatting>
  <conditionalFormatting sqref="AG140:AG142">
    <cfRule type="cellIs" dxfId="635" priority="631" operator="equal">
      <formula>"Baja"</formula>
    </cfRule>
    <cfRule type="cellIs" dxfId="634" priority="632" operator="equal">
      <formula>"Media"</formula>
    </cfRule>
    <cfRule type="cellIs" dxfId="633" priority="633" operator="equal">
      <formula>"Alta"</formula>
    </cfRule>
    <cfRule type="containsText" dxfId="632" priority="634" operator="containsText" text="Alto">
      <formula>NOT(ISERROR(SEARCH("Alto",AG140)))</formula>
    </cfRule>
    <cfRule type="containsText" dxfId="631" priority="635" operator="containsText" text="Medio">
      <formula>NOT(ISERROR(SEARCH("Medio",AG140)))</formula>
    </cfRule>
    <cfRule type="containsText" dxfId="630" priority="636" operator="containsText" text="Bajo">
      <formula>NOT(ISERROR(SEARCH("Bajo",AG140)))</formula>
    </cfRule>
  </conditionalFormatting>
  <conditionalFormatting sqref="AG143:AG145">
    <cfRule type="containsText" dxfId="629" priority="628" operator="containsText" text="Leve">
      <formula>NOT(ISERROR(SEARCH("Leve",AG143)))</formula>
    </cfRule>
    <cfRule type="containsText" dxfId="628" priority="629" operator="containsText" text="Importante">
      <formula>NOT(ISERROR(SEARCH("Importante",AG143)))</formula>
    </cfRule>
    <cfRule type="containsText" dxfId="627" priority="630" operator="containsText" text="Grave">
      <formula>NOT(ISERROR(SEARCH("Grave",AG143)))</formula>
    </cfRule>
  </conditionalFormatting>
  <conditionalFormatting sqref="AG143:AG145">
    <cfRule type="cellIs" dxfId="626" priority="622" operator="equal">
      <formula>"Baja"</formula>
    </cfRule>
    <cfRule type="cellIs" dxfId="625" priority="623" operator="equal">
      <formula>"Media"</formula>
    </cfRule>
    <cfRule type="cellIs" dxfId="624" priority="624" operator="equal">
      <formula>"Alta"</formula>
    </cfRule>
    <cfRule type="containsText" dxfId="623" priority="625" operator="containsText" text="Alto">
      <formula>NOT(ISERROR(SEARCH("Alto",AG143)))</formula>
    </cfRule>
    <cfRule type="containsText" dxfId="622" priority="626" operator="containsText" text="Medio">
      <formula>NOT(ISERROR(SEARCH("Medio",AG143)))</formula>
    </cfRule>
    <cfRule type="containsText" dxfId="621" priority="627" operator="containsText" text="Bajo">
      <formula>NOT(ISERROR(SEARCH("Bajo",AG143)))</formula>
    </cfRule>
  </conditionalFormatting>
  <conditionalFormatting sqref="AG161">
    <cfRule type="containsText" dxfId="620" priority="565" operator="containsText" text="Leve">
      <formula>NOT(ISERROR(SEARCH("Leve",AG161)))</formula>
    </cfRule>
    <cfRule type="containsText" dxfId="619" priority="566" operator="containsText" text="Importante">
      <formula>NOT(ISERROR(SEARCH("Importante",AG161)))</formula>
    </cfRule>
    <cfRule type="containsText" dxfId="618" priority="567" operator="containsText" text="Grave">
      <formula>NOT(ISERROR(SEARCH("Grave",AG161)))</formula>
    </cfRule>
  </conditionalFormatting>
  <conditionalFormatting sqref="AG161">
    <cfRule type="cellIs" dxfId="617" priority="559" operator="equal">
      <formula>"Baja"</formula>
    </cfRule>
    <cfRule type="cellIs" dxfId="616" priority="560" operator="equal">
      <formula>"Media"</formula>
    </cfRule>
    <cfRule type="cellIs" dxfId="615" priority="561" operator="equal">
      <formula>"Alta"</formula>
    </cfRule>
    <cfRule type="containsText" dxfId="614" priority="562" operator="containsText" text="Alto">
      <formula>NOT(ISERROR(SEARCH("Alto",AG161)))</formula>
    </cfRule>
    <cfRule type="containsText" dxfId="613" priority="563" operator="containsText" text="Medio">
      <formula>NOT(ISERROR(SEARCH("Medio",AG161)))</formula>
    </cfRule>
    <cfRule type="containsText" dxfId="612" priority="564" operator="containsText" text="Bajo">
      <formula>NOT(ISERROR(SEARCH("Bajo",AG161)))</formula>
    </cfRule>
  </conditionalFormatting>
  <conditionalFormatting sqref="AG146">
    <cfRule type="containsText" dxfId="611" priority="619" operator="containsText" text="Leve">
      <formula>NOT(ISERROR(SEARCH("Leve",AG146)))</formula>
    </cfRule>
    <cfRule type="containsText" dxfId="610" priority="620" operator="containsText" text="Importante">
      <formula>NOT(ISERROR(SEARCH("Importante",AG146)))</formula>
    </cfRule>
    <cfRule type="containsText" dxfId="609" priority="621" operator="containsText" text="Grave">
      <formula>NOT(ISERROR(SEARCH("Grave",AG146)))</formula>
    </cfRule>
  </conditionalFormatting>
  <conditionalFormatting sqref="AG146">
    <cfRule type="cellIs" dxfId="608" priority="613" operator="equal">
      <formula>"Baja"</formula>
    </cfRule>
    <cfRule type="cellIs" dxfId="607" priority="614" operator="equal">
      <formula>"Media"</formula>
    </cfRule>
    <cfRule type="cellIs" dxfId="606" priority="615" operator="equal">
      <formula>"Alta"</formula>
    </cfRule>
    <cfRule type="containsText" dxfId="605" priority="616" operator="containsText" text="Alto">
      <formula>NOT(ISERROR(SEARCH("Alto",AG146)))</formula>
    </cfRule>
    <cfRule type="containsText" dxfId="604" priority="617" operator="containsText" text="Medio">
      <formula>NOT(ISERROR(SEARCH("Medio",AG146)))</formula>
    </cfRule>
    <cfRule type="containsText" dxfId="603" priority="618" operator="containsText" text="Bajo">
      <formula>NOT(ISERROR(SEARCH("Bajo",AG146)))</formula>
    </cfRule>
  </conditionalFormatting>
  <conditionalFormatting sqref="AG147">
    <cfRule type="containsText" dxfId="602" priority="610" operator="containsText" text="Leve">
      <formula>NOT(ISERROR(SEARCH("Leve",AG147)))</formula>
    </cfRule>
    <cfRule type="containsText" dxfId="601" priority="611" operator="containsText" text="Importante">
      <formula>NOT(ISERROR(SEARCH("Importante",AG147)))</formula>
    </cfRule>
    <cfRule type="containsText" dxfId="600" priority="612" operator="containsText" text="Grave">
      <formula>NOT(ISERROR(SEARCH("Grave",AG147)))</formula>
    </cfRule>
  </conditionalFormatting>
  <conditionalFormatting sqref="AG147">
    <cfRule type="cellIs" dxfId="599" priority="604" operator="equal">
      <formula>"Baja"</formula>
    </cfRule>
    <cfRule type="cellIs" dxfId="598" priority="605" operator="equal">
      <formula>"Media"</formula>
    </cfRule>
    <cfRule type="cellIs" dxfId="597" priority="606" operator="equal">
      <formula>"Alta"</formula>
    </cfRule>
    <cfRule type="containsText" dxfId="596" priority="607" operator="containsText" text="Alto">
      <formula>NOT(ISERROR(SEARCH("Alto",AG147)))</formula>
    </cfRule>
    <cfRule type="containsText" dxfId="595" priority="608" operator="containsText" text="Medio">
      <formula>NOT(ISERROR(SEARCH("Medio",AG147)))</formula>
    </cfRule>
    <cfRule type="containsText" dxfId="594" priority="609" operator="containsText" text="Bajo">
      <formula>NOT(ISERROR(SEARCH("Bajo",AG147)))</formula>
    </cfRule>
  </conditionalFormatting>
  <conditionalFormatting sqref="AG149">
    <cfRule type="containsText" dxfId="593" priority="601" operator="containsText" text="Leve">
      <formula>NOT(ISERROR(SEARCH("Leve",AG149)))</formula>
    </cfRule>
    <cfRule type="containsText" dxfId="592" priority="602" operator="containsText" text="Importante">
      <formula>NOT(ISERROR(SEARCH("Importante",AG149)))</formula>
    </cfRule>
    <cfRule type="containsText" dxfId="591" priority="603" operator="containsText" text="Grave">
      <formula>NOT(ISERROR(SEARCH("Grave",AG149)))</formula>
    </cfRule>
  </conditionalFormatting>
  <conditionalFormatting sqref="AG149">
    <cfRule type="cellIs" dxfId="590" priority="595" operator="equal">
      <formula>"Baja"</formula>
    </cfRule>
    <cfRule type="cellIs" dxfId="589" priority="596" operator="equal">
      <formula>"Media"</formula>
    </cfRule>
    <cfRule type="cellIs" dxfId="588" priority="597" operator="equal">
      <formula>"Alta"</formula>
    </cfRule>
    <cfRule type="containsText" dxfId="587" priority="598" operator="containsText" text="Alto">
      <formula>NOT(ISERROR(SEARCH("Alto",AG149)))</formula>
    </cfRule>
    <cfRule type="containsText" dxfId="586" priority="599" operator="containsText" text="Medio">
      <formula>NOT(ISERROR(SEARCH("Medio",AG149)))</formula>
    </cfRule>
    <cfRule type="containsText" dxfId="585" priority="600" operator="containsText" text="Bajo">
      <formula>NOT(ISERROR(SEARCH("Bajo",AG149)))</formula>
    </cfRule>
  </conditionalFormatting>
  <conditionalFormatting sqref="AG150">
    <cfRule type="containsText" dxfId="584" priority="592" operator="containsText" text="Leve">
      <formula>NOT(ISERROR(SEARCH("Leve",AG150)))</formula>
    </cfRule>
    <cfRule type="containsText" dxfId="583" priority="593" operator="containsText" text="Importante">
      <formula>NOT(ISERROR(SEARCH("Importante",AG150)))</formula>
    </cfRule>
    <cfRule type="containsText" dxfId="582" priority="594" operator="containsText" text="Grave">
      <formula>NOT(ISERROR(SEARCH("Grave",AG150)))</formula>
    </cfRule>
  </conditionalFormatting>
  <conditionalFormatting sqref="AG150">
    <cfRule type="cellIs" dxfId="581" priority="586" operator="equal">
      <formula>"Baja"</formula>
    </cfRule>
    <cfRule type="cellIs" dxfId="580" priority="587" operator="equal">
      <formula>"Media"</formula>
    </cfRule>
    <cfRule type="cellIs" dxfId="579" priority="588" operator="equal">
      <formula>"Alta"</formula>
    </cfRule>
    <cfRule type="containsText" dxfId="578" priority="589" operator="containsText" text="Alto">
      <formula>NOT(ISERROR(SEARCH("Alto",AG150)))</formula>
    </cfRule>
    <cfRule type="containsText" dxfId="577" priority="590" operator="containsText" text="Medio">
      <formula>NOT(ISERROR(SEARCH("Medio",AG150)))</formula>
    </cfRule>
    <cfRule type="containsText" dxfId="576" priority="591" operator="containsText" text="Bajo">
      <formula>NOT(ISERROR(SEARCH("Bajo",AG150)))</formula>
    </cfRule>
  </conditionalFormatting>
  <conditionalFormatting sqref="AG151">
    <cfRule type="containsText" dxfId="575" priority="583" operator="containsText" text="Leve">
      <formula>NOT(ISERROR(SEARCH("Leve",AG151)))</formula>
    </cfRule>
    <cfRule type="containsText" dxfId="574" priority="584" operator="containsText" text="Importante">
      <formula>NOT(ISERROR(SEARCH("Importante",AG151)))</formula>
    </cfRule>
    <cfRule type="containsText" dxfId="573" priority="585" operator="containsText" text="Grave">
      <formula>NOT(ISERROR(SEARCH("Grave",AG151)))</formula>
    </cfRule>
  </conditionalFormatting>
  <conditionalFormatting sqref="AG151">
    <cfRule type="cellIs" dxfId="572" priority="577" operator="equal">
      <formula>"Baja"</formula>
    </cfRule>
    <cfRule type="cellIs" dxfId="571" priority="578" operator="equal">
      <formula>"Media"</formula>
    </cfRule>
    <cfRule type="cellIs" dxfId="570" priority="579" operator="equal">
      <formula>"Alta"</formula>
    </cfRule>
    <cfRule type="containsText" dxfId="569" priority="580" operator="containsText" text="Alto">
      <formula>NOT(ISERROR(SEARCH("Alto",AG151)))</formula>
    </cfRule>
    <cfRule type="containsText" dxfId="568" priority="581" operator="containsText" text="Medio">
      <formula>NOT(ISERROR(SEARCH("Medio",AG151)))</formula>
    </cfRule>
    <cfRule type="containsText" dxfId="567" priority="582" operator="containsText" text="Bajo">
      <formula>NOT(ISERROR(SEARCH("Bajo",AG151)))</formula>
    </cfRule>
  </conditionalFormatting>
  <conditionalFormatting sqref="AG156:AG160">
    <cfRule type="containsText" dxfId="566" priority="574" operator="containsText" text="Leve">
      <formula>NOT(ISERROR(SEARCH("Leve",AG156)))</formula>
    </cfRule>
    <cfRule type="containsText" dxfId="565" priority="575" operator="containsText" text="Importante">
      <formula>NOT(ISERROR(SEARCH("Importante",AG156)))</formula>
    </cfRule>
    <cfRule type="containsText" dxfId="564" priority="576" operator="containsText" text="Grave">
      <formula>NOT(ISERROR(SEARCH("Grave",AG156)))</formula>
    </cfRule>
  </conditionalFormatting>
  <conditionalFormatting sqref="AG156:AG160">
    <cfRule type="cellIs" dxfId="563" priority="568" operator="equal">
      <formula>"Baja"</formula>
    </cfRule>
    <cfRule type="cellIs" dxfId="562" priority="569" operator="equal">
      <formula>"Media"</formula>
    </cfRule>
    <cfRule type="cellIs" dxfId="561" priority="570" operator="equal">
      <formula>"Alta"</formula>
    </cfRule>
    <cfRule type="containsText" dxfId="560" priority="571" operator="containsText" text="Alto">
      <formula>NOT(ISERROR(SEARCH("Alto",AG156)))</formula>
    </cfRule>
    <cfRule type="containsText" dxfId="559" priority="572" operator="containsText" text="Medio">
      <formula>NOT(ISERROR(SEARCH("Medio",AG156)))</formula>
    </cfRule>
    <cfRule type="containsText" dxfId="558" priority="573" operator="containsText" text="Bajo">
      <formula>NOT(ISERROR(SEARCH("Bajo",AG156)))</formula>
    </cfRule>
  </conditionalFormatting>
  <conditionalFormatting sqref="AG130:AG131">
    <cfRule type="containsText" dxfId="557" priority="556" operator="containsText" text="Leve">
      <formula>NOT(ISERROR(SEARCH("Leve",AG130)))</formula>
    </cfRule>
    <cfRule type="containsText" dxfId="556" priority="557" operator="containsText" text="Importante">
      <formula>NOT(ISERROR(SEARCH("Importante",AG130)))</formula>
    </cfRule>
    <cfRule type="containsText" dxfId="555" priority="558" operator="containsText" text="Grave">
      <formula>NOT(ISERROR(SEARCH("Grave",AG130)))</formula>
    </cfRule>
  </conditionalFormatting>
  <conditionalFormatting sqref="AG130:AG131">
    <cfRule type="cellIs" dxfId="554" priority="550" operator="equal">
      <formula>"Baja"</formula>
    </cfRule>
    <cfRule type="cellIs" dxfId="553" priority="551" operator="equal">
      <formula>"Media"</formula>
    </cfRule>
    <cfRule type="cellIs" dxfId="552" priority="552" operator="equal">
      <formula>"Alta"</formula>
    </cfRule>
    <cfRule type="containsText" dxfId="551" priority="553" operator="containsText" text="Alto">
      <formula>NOT(ISERROR(SEARCH("Alto",AG130)))</formula>
    </cfRule>
    <cfRule type="containsText" dxfId="550" priority="554" operator="containsText" text="Medio">
      <formula>NOT(ISERROR(SEARCH("Medio",AG130)))</formula>
    </cfRule>
    <cfRule type="containsText" dxfId="549" priority="555" operator="containsText" text="Bajo">
      <formula>NOT(ISERROR(SEARCH("Bajo",AG130)))</formula>
    </cfRule>
  </conditionalFormatting>
  <conditionalFormatting sqref="AI131 AI141:AI142 AI133:AI136 AI144:AI145 AI148 AI152:AI157 AI159:AI160">
    <cfRule type="containsText" dxfId="548" priority="547" operator="containsText" text="Leve">
      <formula>NOT(ISERROR(SEARCH("Leve",AI131)))</formula>
    </cfRule>
    <cfRule type="containsText" dxfId="547" priority="548" operator="containsText" text="Importante">
      <formula>NOT(ISERROR(SEARCH("Importante",AI131)))</formula>
    </cfRule>
    <cfRule type="containsText" dxfId="546" priority="549" operator="containsText" text="Grave">
      <formula>NOT(ISERROR(SEARCH("Grave",AI131)))</formula>
    </cfRule>
  </conditionalFormatting>
  <conditionalFormatting sqref="AI131 AI141:AI142 AI133:AI136 AI144:AI145 AI148 AI152:AI157 AI159:AI160">
    <cfRule type="cellIs" dxfId="545" priority="541" operator="equal">
      <formula>"Baja"</formula>
    </cfRule>
    <cfRule type="cellIs" dxfId="544" priority="542" operator="equal">
      <formula>"Media"</formula>
    </cfRule>
    <cfRule type="cellIs" dxfId="543" priority="543" operator="equal">
      <formula>"Alta"</formula>
    </cfRule>
    <cfRule type="containsText" dxfId="542" priority="544" operator="containsText" text="Alto">
      <formula>NOT(ISERROR(SEARCH("Alto",AI131)))</formula>
    </cfRule>
    <cfRule type="containsText" dxfId="541" priority="545" operator="containsText" text="Medio">
      <formula>NOT(ISERROR(SEARCH("Medio",AI131)))</formula>
    </cfRule>
    <cfRule type="containsText" dxfId="540" priority="546" operator="containsText" text="Bajo">
      <formula>NOT(ISERROR(SEARCH("Bajo",AI131)))</formula>
    </cfRule>
  </conditionalFormatting>
  <conditionalFormatting sqref="AI137">
    <cfRule type="containsText" dxfId="539" priority="538" operator="containsText" text="Leve">
      <formula>NOT(ISERROR(SEARCH("Leve",AI137)))</formula>
    </cfRule>
    <cfRule type="containsText" dxfId="538" priority="539" operator="containsText" text="Importante">
      <formula>NOT(ISERROR(SEARCH("Importante",AI137)))</formula>
    </cfRule>
    <cfRule type="containsText" dxfId="537" priority="540" operator="containsText" text="Grave">
      <formula>NOT(ISERROR(SEARCH("Grave",AI137)))</formula>
    </cfRule>
  </conditionalFormatting>
  <conditionalFormatting sqref="AI137">
    <cfRule type="cellIs" dxfId="536" priority="532" operator="equal">
      <formula>"Baja"</formula>
    </cfRule>
    <cfRule type="cellIs" dxfId="535" priority="533" operator="equal">
      <formula>"Media"</formula>
    </cfRule>
    <cfRule type="cellIs" dxfId="534" priority="534" operator="equal">
      <formula>"Alta"</formula>
    </cfRule>
    <cfRule type="containsText" dxfId="533" priority="535" operator="containsText" text="Alto">
      <formula>NOT(ISERROR(SEARCH("Alto",AI137)))</formula>
    </cfRule>
    <cfRule type="containsText" dxfId="532" priority="536" operator="containsText" text="Medio">
      <formula>NOT(ISERROR(SEARCH("Medio",AI137)))</formula>
    </cfRule>
    <cfRule type="containsText" dxfId="531" priority="537" operator="containsText" text="Bajo">
      <formula>NOT(ISERROR(SEARCH("Bajo",AI137)))</formula>
    </cfRule>
  </conditionalFormatting>
  <conditionalFormatting sqref="AI132">
    <cfRule type="containsText" dxfId="530" priority="529" operator="containsText" text="Leve">
      <formula>NOT(ISERROR(SEARCH("Leve",AI132)))</formula>
    </cfRule>
    <cfRule type="containsText" dxfId="529" priority="530" operator="containsText" text="Importante">
      <formula>NOT(ISERROR(SEARCH("Importante",AI132)))</formula>
    </cfRule>
    <cfRule type="containsText" dxfId="528" priority="531" operator="containsText" text="Grave">
      <formula>NOT(ISERROR(SEARCH("Grave",AI132)))</formula>
    </cfRule>
  </conditionalFormatting>
  <conditionalFormatting sqref="AI132">
    <cfRule type="cellIs" dxfId="527" priority="523" operator="equal">
      <formula>"Baja"</formula>
    </cfRule>
    <cfRule type="cellIs" dxfId="526" priority="524" operator="equal">
      <formula>"Media"</formula>
    </cfRule>
    <cfRule type="cellIs" dxfId="525" priority="525" operator="equal">
      <formula>"Alta"</formula>
    </cfRule>
    <cfRule type="containsText" dxfId="524" priority="526" operator="containsText" text="Alto">
      <formula>NOT(ISERROR(SEARCH("Alto",AI132)))</formula>
    </cfRule>
    <cfRule type="containsText" dxfId="523" priority="527" operator="containsText" text="Medio">
      <formula>NOT(ISERROR(SEARCH("Medio",AI132)))</formula>
    </cfRule>
    <cfRule type="containsText" dxfId="522" priority="528" operator="containsText" text="Bajo">
      <formula>NOT(ISERROR(SEARCH("Bajo",AI132)))</formula>
    </cfRule>
  </conditionalFormatting>
  <conditionalFormatting sqref="AI138">
    <cfRule type="containsText" dxfId="521" priority="520" operator="containsText" text="Leve">
      <formula>NOT(ISERROR(SEARCH("Leve",AI138)))</formula>
    </cfRule>
    <cfRule type="containsText" dxfId="520" priority="521" operator="containsText" text="Importante">
      <formula>NOT(ISERROR(SEARCH("Importante",AI138)))</formula>
    </cfRule>
    <cfRule type="containsText" dxfId="519" priority="522" operator="containsText" text="Grave">
      <formula>NOT(ISERROR(SEARCH("Grave",AI138)))</formula>
    </cfRule>
  </conditionalFormatting>
  <conditionalFormatting sqref="AI138">
    <cfRule type="cellIs" dxfId="518" priority="514" operator="equal">
      <formula>"Baja"</formula>
    </cfRule>
    <cfRule type="cellIs" dxfId="517" priority="515" operator="equal">
      <formula>"Media"</formula>
    </cfRule>
    <cfRule type="cellIs" dxfId="516" priority="516" operator="equal">
      <formula>"Alta"</formula>
    </cfRule>
    <cfRule type="containsText" dxfId="515" priority="517" operator="containsText" text="Alto">
      <formula>NOT(ISERROR(SEARCH("Alto",AI138)))</formula>
    </cfRule>
    <cfRule type="containsText" dxfId="514" priority="518" operator="containsText" text="Medio">
      <formula>NOT(ISERROR(SEARCH("Medio",AI138)))</formula>
    </cfRule>
    <cfRule type="containsText" dxfId="513" priority="519" operator="containsText" text="Bajo">
      <formula>NOT(ISERROR(SEARCH("Bajo",AI138)))</formula>
    </cfRule>
  </conditionalFormatting>
  <conditionalFormatting sqref="AI139">
    <cfRule type="containsText" dxfId="512" priority="511" operator="containsText" text="Leve">
      <formula>NOT(ISERROR(SEARCH("Leve",AI139)))</formula>
    </cfRule>
    <cfRule type="containsText" dxfId="511" priority="512" operator="containsText" text="Importante">
      <formula>NOT(ISERROR(SEARCH("Importante",AI139)))</formula>
    </cfRule>
    <cfRule type="containsText" dxfId="510" priority="513" operator="containsText" text="Grave">
      <formula>NOT(ISERROR(SEARCH("Grave",AI139)))</formula>
    </cfRule>
  </conditionalFormatting>
  <conditionalFormatting sqref="AI139">
    <cfRule type="cellIs" dxfId="509" priority="505" operator="equal">
      <formula>"Baja"</formula>
    </cfRule>
    <cfRule type="cellIs" dxfId="508" priority="506" operator="equal">
      <formula>"Media"</formula>
    </cfRule>
    <cfRule type="cellIs" dxfId="507" priority="507" operator="equal">
      <formula>"Alta"</formula>
    </cfRule>
    <cfRule type="containsText" dxfId="506" priority="508" operator="containsText" text="Alto">
      <formula>NOT(ISERROR(SEARCH("Alto",AI139)))</formula>
    </cfRule>
    <cfRule type="containsText" dxfId="505" priority="509" operator="containsText" text="Medio">
      <formula>NOT(ISERROR(SEARCH("Medio",AI139)))</formula>
    </cfRule>
    <cfRule type="containsText" dxfId="504" priority="510" operator="containsText" text="Bajo">
      <formula>NOT(ISERROR(SEARCH("Bajo",AI139)))</formula>
    </cfRule>
  </conditionalFormatting>
  <conditionalFormatting sqref="AI140:AI142">
    <cfRule type="containsText" dxfId="503" priority="502" operator="containsText" text="Leve">
      <formula>NOT(ISERROR(SEARCH("Leve",AI140)))</formula>
    </cfRule>
    <cfRule type="containsText" dxfId="502" priority="503" operator="containsText" text="Importante">
      <formula>NOT(ISERROR(SEARCH("Importante",AI140)))</formula>
    </cfRule>
    <cfRule type="containsText" dxfId="501" priority="504" operator="containsText" text="Grave">
      <formula>NOT(ISERROR(SEARCH("Grave",AI140)))</formula>
    </cfRule>
  </conditionalFormatting>
  <conditionalFormatting sqref="AI140:AI142">
    <cfRule type="cellIs" dxfId="500" priority="496" operator="equal">
      <formula>"Baja"</formula>
    </cfRule>
    <cfRule type="cellIs" dxfId="499" priority="497" operator="equal">
      <formula>"Media"</formula>
    </cfRule>
    <cfRule type="cellIs" dxfId="498" priority="498" operator="equal">
      <formula>"Alta"</formula>
    </cfRule>
    <cfRule type="containsText" dxfId="497" priority="499" operator="containsText" text="Alto">
      <formula>NOT(ISERROR(SEARCH("Alto",AI140)))</formula>
    </cfRule>
    <cfRule type="containsText" dxfId="496" priority="500" operator="containsText" text="Medio">
      <formula>NOT(ISERROR(SEARCH("Medio",AI140)))</formula>
    </cfRule>
    <cfRule type="containsText" dxfId="495" priority="501" operator="containsText" text="Bajo">
      <formula>NOT(ISERROR(SEARCH("Bajo",AI140)))</formula>
    </cfRule>
  </conditionalFormatting>
  <conditionalFormatting sqref="AI143:AI145">
    <cfRule type="containsText" dxfId="494" priority="493" operator="containsText" text="Leve">
      <formula>NOT(ISERROR(SEARCH("Leve",AI143)))</formula>
    </cfRule>
    <cfRule type="containsText" dxfId="493" priority="494" operator="containsText" text="Importante">
      <formula>NOT(ISERROR(SEARCH("Importante",AI143)))</formula>
    </cfRule>
    <cfRule type="containsText" dxfId="492" priority="495" operator="containsText" text="Grave">
      <formula>NOT(ISERROR(SEARCH("Grave",AI143)))</formula>
    </cfRule>
  </conditionalFormatting>
  <conditionalFormatting sqref="AI143:AI145">
    <cfRule type="cellIs" dxfId="491" priority="487" operator="equal">
      <formula>"Baja"</formula>
    </cfRule>
    <cfRule type="cellIs" dxfId="490" priority="488" operator="equal">
      <formula>"Media"</formula>
    </cfRule>
    <cfRule type="cellIs" dxfId="489" priority="489" operator="equal">
      <formula>"Alta"</formula>
    </cfRule>
    <cfRule type="containsText" dxfId="488" priority="490" operator="containsText" text="Alto">
      <formula>NOT(ISERROR(SEARCH("Alto",AI143)))</formula>
    </cfRule>
    <cfRule type="containsText" dxfId="487" priority="491" operator="containsText" text="Medio">
      <formula>NOT(ISERROR(SEARCH("Medio",AI143)))</formula>
    </cfRule>
    <cfRule type="containsText" dxfId="486" priority="492" operator="containsText" text="Bajo">
      <formula>NOT(ISERROR(SEARCH("Bajo",AI143)))</formula>
    </cfRule>
  </conditionalFormatting>
  <conditionalFormatting sqref="AI161">
    <cfRule type="containsText" dxfId="485" priority="430" operator="containsText" text="Leve">
      <formula>NOT(ISERROR(SEARCH("Leve",AI161)))</formula>
    </cfRule>
    <cfRule type="containsText" dxfId="484" priority="431" operator="containsText" text="Importante">
      <formula>NOT(ISERROR(SEARCH("Importante",AI161)))</formula>
    </cfRule>
    <cfRule type="containsText" dxfId="483" priority="432" operator="containsText" text="Grave">
      <formula>NOT(ISERROR(SEARCH("Grave",AI161)))</formula>
    </cfRule>
  </conditionalFormatting>
  <conditionalFormatting sqref="AI161">
    <cfRule type="cellIs" dxfId="482" priority="424" operator="equal">
      <formula>"Baja"</formula>
    </cfRule>
    <cfRule type="cellIs" dxfId="481" priority="425" operator="equal">
      <formula>"Media"</formula>
    </cfRule>
    <cfRule type="cellIs" dxfId="480" priority="426" operator="equal">
      <formula>"Alta"</formula>
    </cfRule>
    <cfRule type="containsText" dxfId="479" priority="427" operator="containsText" text="Alto">
      <formula>NOT(ISERROR(SEARCH("Alto",AI161)))</formula>
    </cfRule>
    <cfRule type="containsText" dxfId="478" priority="428" operator="containsText" text="Medio">
      <formula>NOT(ISERROR(SEARCH("Medio",AI161)))</formula>
    </cfRule>
    <cfRule type="containsText" dxfId="477" priority="429" operator="containsText" text="Bajo">
      <formula>NOT(ISERROR(SEARCH("Bajo",AI161)))</formula>
    </cfRule>
  </conditionalFormatting>
  <conditionalFormatting sqref="AI146">
    <cfRule type="containsText" dxfId="476" priority="484" operator="containsText" text="Leve">
      <formula>NOT(ISERROR(SEARCH("Leve",AI146)))</formula>
    </cfRule>
    <cfRule type="containsText" dxfId="475" priority="485" operator="containsText" text="Importante">
      <formula>NOT(ISERROR(SEARCH("Importante",AI146)))</formula>
    </cfRule>
    <cfRule type="containsText" dxfId="474" priority="486" operator="containsText" text="Grave">
      <formula>NOT(ISERROR(SEARCH("Grave",AI146)))</formula>
    </cfRule>
  </conditionalFormatting>
  <conditionalFormatting sqref="AI146">
    <cfRule type="cellIs" dxfId="473" priority="478" operator="equal">
      <formula>"Baja"</formula>
    </cfRule>
    <cfRule type="cellIs" dxfId="472" priority="479" operator="equal">
      <formula>"Media"</formula>
    </cfRule>
    <cfRule type="cellIs" dxfId="471" priority="480" operator="equal">
      <formula>"Alta"</formula>
    </cfRule>
    <cfRule type="containsText" dxfId="470" priority="481" operator="containsText" text="Alto">
      <formula>NOT(ISERROR(SEARCH("Alto",AI146)))</formula>
    </cfRule>
    <cfRule type="containsText" dxfId="469" priority="482" operator="containsText" text="Medio">
      <formula>NOT(ISERROR(SEARCH("Medio",AI146)))</formula>
    </cfRule>
    <cfRule type="containsText" dxfId="468" priority="483" operator="containsText" text="Bajo">
      <formula>NOT(ISERROR(SEARCH("Bajo",AI146)))</formula>
    </cfRule>
  </conditionalFormatting>
  <conditionalFormatting sqref="AI147">
    <cfRule type="containsText" dxfId="467" priority="475" operator="containsText" text="Leve">
      <formula>NOT(ISERROR(SEARCH("Leve",AI147)))</formula>
    </cfRule>
    <cfRule type="containsText" dxfId="466" priority="476" operator="containsText" text="Importante">
      <formula>NOT(ISERROR(SEARCH("Importante",AI147)))</formula>
    </cfRule>
    <cfRule type="containsText" dxfId="465" priority="477" operator="containsText" text="Grave">
      <formula>NOT(ISERROR(SEARCH("Grave",AI147)))</formula>
    </cfRule>
  </conditionalFormatting>
  <conditionalFormatting sqref="AI147">
    <cfRule type="cellIs" dxfId="464" priority="469" operator="equal">
      <formula>"Baja"</formula>
    </cfRule>
    <cfRule type="cellIs" dxfId="463" priority="470" operator="equal">
      <formula>"Media"</formula>
    </cfRule>
    <cfRule type="cellIs" dxfId="462" priority="471" operator="equal">
      <formula>"Alta"</formula>
    </cfRule>
    <cfRule type="containsText" dxfId="461" priority="472" operator="containsText" text="Alto">
      <formula>NOT(ISERROR(SEARCH("Alto",AI147)))</formula>
    </cfRule>
    <cfRule type="containsText" dxfId="460" priority="473" operator="containsText" text="Medio">
      <formula>NOT(ISERROR(SEARCH("Medio",AI147)))</formula>
    </cfRule>
    <cfRule type="containsText" dxfId="459" priority="474" operator="containsText" text="Bajo">
      <formula>NOT(ISERROR(SEARCH("Bajo",AI147)))</formula>
    </cfRule>
  </conditionalFormatting>
  <conditionalFormatting sqref="AI149">
    <cfRule type="containsText" dxfId="458" priority="466" operator="containsText" text="Leve">
      <formula>NOT(ISERROR(SEARCH("Leve",AI149)))</formula>
    </cfRule>
    <cfRule type="containsText" dxfId="457" priority="467" operator="containsText" text="Importante">
      <formula>NOT(ISERROR(SEARCH("Importante",AI149)))</formula>
    </cfRule>
    <cfRule type="containsText" dxfId="456" priority="468" operator="containsText" text="Grave">
      <formula>NOT(ISERROR(SEARCH("Grave",AI149)))</formula>
    </cfRule>
  </conditionalFormatting>
  <conditionalFormatting sqref="AI149">
    <cfRule type="cellIs" dxfId="455" priority="460" operator="equal">
      <formula>"Baja"</formula>
    </cfRule>
    <cfRule type="cellIs" dxfId="454" priority="461" operator="equal">
      <formula>"Media"</formula>
    </cfRule>
    <cfRule type="cellIs" dxfId="453" priority="462" operator="equal">
      <formula>"Alta"</formula>
    </cfRule>
    <cfRule type="containsText" dxfId="452" priority="463" operator="containsText" text="Alto">
      <formula>NOT(ISERROR(SEARCH("Alto",AI149)))</formula>
    </cfRule>
    <cfRule type="containsText" dxfId="451" priority="464" operator="containsText" text="Medio">
      <formula>NOT(ISERROR(SEARCH("Medio",AI149)))</formula>
    </cfRule>
    <cfRule type="containsText" dxfId="450" priority="465" operator="containsText" text="Bajo">
      <formula>NOT(ISERROR(SEARCH("Bajo",AI149)))</formula>
    </cfRule>
  </conditionalFormatting>
  <conditionalFormatting sqref="AI150">
    <cfRule type="containsText" dxfId="449" priority="457" operator="containsText" text="Leve">
      <formula>NOT(ISERROR(SEARCH("Leve",AI150)))</formula>
    </cfRule>
    <cfRule type="containsText" dxfId="448" priority="458" operator="containsText" text="Importante">
      <formula>NOT(ISERROR(SEARCH("Importante",AI150)))</formula>
    </cfRule>
    <cfRule type="containsText" dxfId="447" priority="459" operator="containsText" text="Grave">
      <formula>NOT(ISERROR(SEARCH("Grave",AI150)))</formula>
    </cfRule>
  </conditionalFormatting>
  <conditionalFormatting sqref="AI150">
    <cfRule type="cellIs" dxfId="446" priority="451" operator="equal">
      <formula>"Baja"</formula>
    </cfRule>
    <cfRule type="cellIs" dxfId="445" priority="452" operator="equal">
      <formula>"Media"</formula>
    </cfRule>
    <cfRule type="cellIs" dxfId="444" priority="453" operator="equal">
      <formula>"Alta"</formula>
    </cfRule>
    <cfRule type="containsText" dxfId="443" priority="454" operator="containsText" text="Alto">
      <formula>NOT(ISERROR(SEARCH("Alto",AI150)))</formula>
    </cfRule>
    <cfRule type="containsText" dxfId="442" priority="455" operator="containsText" text="Medio">
      <formula>NOT(ISERROR(SEARCH("Medio",AI150)))</formula>
    </cfRule>
    <cfRule type="containsText" dxfId="441" priority="456" operator="containsText" text="Bajo">
      <formula>NOT(ISERROR(SEARCH("Bajo",AI150)))</formula>
    </cfRule>
  </conditionalFormatting>
  <conditionalFormatting sqref="AI151">
    <cfRule type="containsText" dxfId="440" priority="448" operator="containsText" text="Leve">
      <formula>NOT(ISERROR(SEARCH("Leve",AI151)))</formula>
    </cfRule>
    <cfRule type="containsText" dxfId="439" priority="449" operator="containsText" text="Importante">
      <formula>NOT(ISERROR(SEARCH("Importante",AI151)))</formula>
    </cfRule>
    <cfRule type="containsText" dxfId="438" priority="450" operator="containsText" text="Grave">
      <formula>NOT(ISERROR(SEARCH("Grave",AI151)))</formula>
    </cfRule>
  </conditionalFormatting>
  <conditionalFormatting sqref="AI151">
    <cfRule type="cellIs" dxfId="437" priority="442" operator="equal">
      <formula>"Baja"</formula>
    </cfRule>
    <cfRule type="cellIs" dxfId="436" priority="443" operator="equal">
      <formula>"Media"</formula>
    </cfRule>
    <cfRule type="cellIs" dxfId="435" priority="444" operator="equal">
      <formula>"Alta"</formula>
    </cfRule>
    <cfRule type="containsText" dxfId="434" priority="445" operator="containsText" text="Alto">
      <formula>NOT(ISERROR(SEARCH("Alto",AI151)))</formula>
    </cfRule>
    <cfRule type="containsText" dxfId="433" priority="446" operator="containsText" text="Medio">
      <formula>NOT(ISERROR(SEARCH("Medio",AI151)))</formula>
    </cfRule>
    <cfRule type="containsText" dxfId="432" priority="447" operator="containsText" text="Bajo">
      <formula>NOT(ISERROR(SEARCH("Bajo",AI151)))</formula>
    </cfRule>
  </conditionalFormatting>
  <conditionalFormatting sqref="AI156:AI160">
    <cfRule type="containsText" dxfId="431" priority="439" operator="containsText" text="Leve">
      <formula>NOT(ISERROR(SEARCH("Leve",AI156)))</formula>
    </cfRule>
    <cfRule type="containsText" dxfId="430" priority="440" operator="containsText" text="Importante">
      <formula>NOT(ISERROR(SEARCH("Importante",AI156)))</formula>
    </cfRule>
    <cfRule type="containsText" dxfId="429" priority="441" operator="containsText" text="Grave">
      <formula>NOT(ISERROR(SEARCH("Grave",AI156)))</formula>
    </cfRule>
  </conditionalFormatting>
  <conditionalFormatting sqref="AI156:AI160">
    <cfRule type="cellIs" dxfId="428" priority="433" operator="equal">
      <formula>"Baja"</formula>
    </cfRule>
    <cfRule type="cellIs" dxfId="427" priority="434" operator="equal">
      <formula>"Media"</formula>
    </cfRule>
    <cfRule type="cellIs" dxfId="426" priority="435" operator="equal">
      <formula>"Alta"</formula>
    </cfRule>
    <cfRule type="containsText" dxfId="425" priority="436" operator="containsText" text="Alto">
      <formula>NOT(ISERROR(SEARCH("Alto",AI156)))</formula>
    </cfRule>
    <cfRule type="containsText" dxfId="424" priority="437" operator="containsText" text="Medio">
      <formula>NOT(ISERROR(SEARCH("Medio",AI156)))</formula>
    </cfRule>
    <cfRule type="containsText" dxfId="423" priority="438" operator="containsText" text="Bajo">
      <formula>NOT(ISERROR(SEARCH("Bajo",AI156)))</formula>
    </cfRule>
  </conditionalFormatting>
  <conditionalFormatting sqref="AI130:AI131">
    <cfRule type="containsText" dxfId="422" priority="421" operator="containsText" text="Leve">
      <formula>NOT(ISERROR(SEARCH("Leve",AI130)))</formula>
    </cfRule>
    <cfRule type="containsText" dxfId="421" priority="422" operator="containsText" text="Importante">
      <formula>NOT(ISERROR(SEARCH("Importante",AI130)))</formula>
    </cfRule>
    <cfRule type="containsText" dxfId="420" priority="423" operator="containsText" text="Grave">
      <formula>NOT(ISERROR(SEARCH("Grave",AI130)))</formula>
    </cfRule>
  </conditionalFormatting>
  <conditionalFormatting sqref="AI130:AI131">
    <cfRule type="cellIs" dxfId="419" priority="415" operator="equal">
      <formula>"Baja"</formula>
    </cfRule>
    <cfRule type="cellIs" dxfId="418" priority="416" operator="equal">
      <formula>"Media"</formula>
    </cfRule>
    <cfRule type="cellIs" dxfId="417" priority="417" operator="equal">
      <formula>"Alta"</formula>
    </cfRule>
    <cfRule type="containsText" dxfId="416" priority="418" operator="containsText" text="Alto">
      <formula>NOT(ISERROR(SEARCH("Alto",AI130)))</formula>
    </cfRule>
    <cfRule type="containsText" dxfId="415" priority="419" operator="containsText" text="Medio">
      <formula>NOT(ISERROR(SEARCH("Medio",AI130)))</formula>
    </cfRule>
    <cfRule type="containsText" dxfId="414" priority="420" operator="containsText" text="Bajo">
      <formula>NOT(ISERROR(SEARCH("Bajo",AI130)))</formula>
    </cfRule>
  </conditionalFormatting>
  <conditionalFormatting sqref="V164:AB170">
    <cfRule type="cellIs" dxfId="413" priority="414" operator="equal">
      <formula>"baja"</formula>
    </cfRule>
  </conditionalFormatting>
  <conditionalFormatting sqref="AC165:AC183">
    <cfRule type="containsText" dxfId="412" priority="411" operator="containsText" text="Pública Reservada">
      <formula>NOT(ISERROR(SEARCH("Pública Reservada",AC165)))</formula>
    </cfRule>
    <cfRule type="containsText" dxfId="411" priority="412" operator="containsText" text="Pública Clasificada">
      <formula>NOT(ISERROR(SEARCH("Pública Clasificada",AC165)))</formula>
    </cfRule>
    <cfRule type="containsText" dxfId="410" priority="413" operator="containsText" text="Pública">
      <formula>NOT(ISERROR(SEARCH("Pública",AC165)))</formula>
    </cfRule>
  </conditionalFormatting>
  <conditionalFormatting sqref="AE166:AE183 AG166:AG183 AI165:AI183">
    <cfRule type="containsText" dxfId="409" priority="408" operator="containsText" text="Leve">
      <formula>NOT(ISERROR(SEARCH("Leve",AE165)))</formula>
    </cfRule>
    <cfRule type="containsText" dxfId="408" priority="409" operator="containsText" text="Importante">
      <formula>NOT(ISERROR(SEARCH("Importante",AE165)))</formula>
    </cfRule>
    <cfRule type="containsText" dxfId="407" priority="410" operator="containsText" text="Grave">
      <formula>NOT(ISERROR(SEARCH("Grave",AE165)))</formula>
    </cfRule>
  </conditionalFormatting>
  <conditionalFormatting sqref="AL165:AL183 AN164:AN183">
    <cfRule type="containsText" dxfId="406" priority="405" operator="containsText" text="Baja">
      <formula>NOT(ISERROR(SEARCH("Baja",AL164)))</formula>
    </cfRule>
    <cfRule type="containsText" dxfId="405" priority="406" operator="containsText" text="Media">
      <formula>NOT(ISERROR(SEARCH("Media",AL164)))</formula>
    </cfRule>
    <cfRule type="containsText" dxfId="404" priority="407" operator="containsText" text="Alta">
      <formula>NOT(ISERROR(SEARCH("Alta",AL164)))</formula>
    </cfRule>
  </conditionalFormatting>
  <conditionalFormatting sqref="AE166:AE183 AG166:AG183 AI165:AI183">
    <cfRule type="cellIs" dxfId="403" priority="396" operator="equal">
      <formula>"Baja"</formula>
    </cfRule>
    <cfRule type="cellIs" dxfId="402" priority="397" operator="equal">
      <formula>"Media"</formula>
    </cfRule>
    <cfRule type="cellIs" dxfId="401" priority="398" operator="equal">
      <formula>"Alta"</formula>
    </cfRule>
    <cfRule type="containsText" dxfId="400" priority="402" operator="containsText" text="Alto">
      <formula>NOT(ISERROR(SEARCH("Alto",AE165)))</formula>
    </cfRule>
    <cfRule type="containsText" dxfId="399" priority="403" operator="containsText" text="Medio">
      <formula>NOT(ISERROR(SEARCH("Medio",AE165)))</formula>
    </cfRule>
    <cfRule type="containsText" dxfId="398" priority="404" operator="containsText" text="Bajo">
      <formula>NOT(ISERROR(SEARCH("Bajo",AE165)))</formula>
    </cfRule>
  </conditionalFormatting>
  <conditionalFormatting sqref="AC165:AC183">
    <cfRule type="cellIs" dxfId="397" priority="399" operator="equal">
      <formula>"Baja"</formula>
    </cfRule>
    <cfRule type="cellIs" dxfId="396" priority="400" operator="equal">
      <formula>"media"</formula>
    </cfRule>
    <cfRule type="cellIs" dxfId="395" priority="401" operator="equal">
      <formula>"alta"</formula>
    </cfRule>
  </conditionalFormatting>
  <conditionalFormatting sqref="AO165:AO183">
    <cfRule type="cellIs" dxfId="394" priority="393" operator="equal">
      <formula>"BAJA"</formula>
    </cfRule>
    <cfRule type="cellIs" dxfId="393" priority="394" operator="equal">
      <formula>"MEDIA"</formula>
    </cfRule>
    <cfRule type="cellIs" dxfId="392" priority="395" operator="equal">
      <formula>"ALTA"</formula>
    </cfRule>
  </conditionalFormatting>
  <conditionalFormatting sqref="AC164">
    <cfRule type="containsText" dxfId="391" priority="390" operator="containsText" text="Pública Reservada">
      <formula>NOT(ISERROR(SEARCH("Pública Reservada",AC164)))</formula>
    </cfRule>
    <cfRule type="containsText" dxfId="390" priority="391" operator="containsText" text="Pública Clasificada">
      <formula>NOT(ISERROR(SEARCH("Pública Clasificada",AC164)))</formula>
    </cfRule>
    <cfRule type="containsText" dxfId="389" priority="392" operator="containsText" text="Pública">
      <formula>NOT(ISERROR(SEARCH("Pública",AC164)))</formula>
    </cfRule>
  </conditionalFormatting>
  <conditionalFormatting sqref="AE164:AE165">
    <cfRule type="containsText" dxfId="388" priority="387" operator="containsText" text="Leve">
      <formula>NOT(ISERROR(SEARCH("Leve",AE164)))</formula>
    </cfRule>
    <cfRule type="containsText" dxfId="387" priority="388" operator="containsText" text="Importante">
      <formula>NOT(ISERROR(SEARCH("Importante",AE164)))</formula>
    </cfRule>
    <cfRule type="containsText" dxfId="386" priority="389" operator="containsText" text="Grave">
      <formula>NOT(ISERROR(SEARCH("Grave",AE164)))</formula>
    </cfRule>
  </conditionalFormatting>
  <conditionalFormatting sqref="AL164">
    <cfRule type="containsText" dxfId="385" priority="384" operator="containsText" text="Baja">
      <formula>NOT(ISERROR(SEARCH("Baja",AL164)))</formula>
    </cfRule>
    <cfRule type="containsText" dxfId="384" priority="385" operator="containsText" text="Media">
      <formula>NOT(ISERROR(SEARCH("Media",AL164)))</formula>
    </cfRule>
    <cfRule type="containsText" dxfId="383" priority="386" operator="containsText" text="Alta">
      <formula>NOT(ISERROR(SEARCH("Alta",AL164)))</formula>
    </cfRule>
  </conditionalFormatting>
  <conditionalFormatting sqref="AE164:AE165">
    <cfRule type="cellIs" dxfId="382" priority="375" operator="equal">
      <formula>"Baja"</formula>
    </cfRule>
    <cfRule type="cellIs" dxfId="381" priority="376" operator="equal">
      <formula>"Media"</formula>
    </cfRule>
    <cfRule type="cellIs" dxfId="380" priority="377" operator="equal">
      <formula>"Alta"</formula>
    </cfRule>
    <cfRule type="containsText" dxfId="379" priority="381" operator="containsText" text="Alto">
      <formula>NOT(ISERROR(SEARCH("Alto",AE164)))</formula>
    </cfRule>
    <cfRule type="containsText" dxfId="378" priority="382" operator="containsText" text="Medio">
      <formula>NOT(ISERROR(SEARCH("Medio",AE164)))</formula>
    </cfRule>
    <cfRule type="containsText" dxfId="377" priority="383" operator="containsText" text="Bajo">
      <formula>NOT(ISERROR(SEARCH("Bajo",AE164)))</formula>
    </cfRule>
  </conditionalFormatting>
  <conditionalFormatting sqref="AC164">
    <cfRule type="cellIs" dxfId="376" priority="378" operator="equal">
      <formula>"Baja"</formula>
    </cfRule>
    <cfRule type="cellIs" dxfId="375" priority="379" operator="equal">
      <formula>"media"</formula>
    </cfRule>
    <cfRule type="cellIs" dxfId="374" priority="380" operator="equal">
      <formula>"alta"</formula>
    </cfRule>
  </conditionalFormatting>
  <conditionalFormatting sqref="AG164:AG165">
    <cfRule type="containsText" dxfId="373" priority="372" operator="containsText" text="Leve">
      <formula>NOT(ISERROR(SEARCH("Leve",AG164)))</formula>
    </cfRule>
    <cfRule type="containsText" dxfId="372" priority="373" operator="containsText" text="Importante">
      <formula>NOT(ISERROR(SEARCH("Importante",AG164)))</formula>
    </cfRule>
    <cfRule type="containsText" dxfId="371" priority="374" operator="containsText" text="Grave">
      <formula>NOT(ISERROR(SEARCH("Grave",AG164)))</formula>
    </cfRule>
  </conditionalFormatting>
  <conditionalFormatting sqref="AG164:AG165">
    <cfRule type="cellIs" dxfId="370" priority="366" operator="equal">
      <formula>"Baja"</formula>
    </cfRule>
    <cfRule type="cellIs" dxfId="369" priority="367" operator="equal">
      <formula>"Media"</formula>
    </cfRule>
    <cfRule type="cellIs" dxfId="368" priority="368" operator="equal">
      <formula>"Alta"</formula>
    </cfRule>
    <cfRule type="containsText" dxfId="367" priority="369" operator="containsText" text="Alto">
      <formula>NOT(ISERROR(SEARCH("Alto",AG164)))</formula>
    </cfRule>
    <cfRule type="containsText" dxfId="366" priority="370" operator="containsText" text="Medio">
      <formula>NOT(ISERROR(SEARCH("Medio",AG164)))</formula>
    </cfRule>
    <cfRule type="containsText" dxfId="365" priority="371" operator="containsText" text="Bajo">
      <formula>NOT(ISERROR(SEARCH("Bajo",AG164)))</formula>
    </cfRule>
  </conditionalFormatting>
  <conditionalFormatting sqref="AI164">
    <cfRule type="containsText" dxfId="364" priority="363" operator="containsText" text="Leve">
      <formula>NOT(ISERROR(SEARCH("Leve",AI164)))</formula>
    </cfRule>
    <cfRule type="containsText" dxfId="363" priority="364" operator="containsText" text="Importante">
      <formula>NOT(ISERROR(SEARCH("Importante",AI164)))</formula>
    </cfRule>
    <cfRule type="containsText" dxfId="362" priority="365" operator="containsText" text="Grave">
      <formula>NOT(ISERROR(SEARCH("Grave",AI164)))</formula>
    </cfRule>
  </conditionalFormatting>
  <conditionalFormatting sqref="AI164">
    <cfRule type="cellIs" dxfId="361" priority="357" operator="equal">
      <formula>"Baja"</formula>
    </cfRule>
    <cfRule type="cellIs" dxfId="360" priority="358" operator="equal">
      <formula>"Media"</formula>
    </cfRule>
    <cfRule type="cellIs" dxfId="359" priority="359" operator="equal">
      <formula>"Alta"</formula>
    </cfRule>
    <cfRule type="containsText" dxfId="358" priority="360" operator="containsText" text="Alto">
      <formula>NOT(ISERROR(SEARCH("Alto",AI164)))</formula>
    </cfRule>
    <cfRule type="containsText" dxfId="357" priority="361" operator="containsText" text="Medio">
      <formula>NOT(ISERROR(SEARCH("Medio",AI164)))</formula>
    </cfRule>
    <cfRule type="containsText" dxfId="356" priority="362" operator="containsText" text="Bajo">
      <formula>NOT(ISERROR(SEARCH("Bajo",AI164)))</formula>
    </cfRule>
  </conditionalFormatting>
  <conditionalFormatting sqref="AO164">
    <cfRule type="cellIs" dxfId="355" priority="354" operator="equal">
      <formula>"BAJA"</formula>
    </cfRule>
    <cfRule type="cellIs" dxfId="354" priority="355" operator="equal">
      <formula>"MEDIA"</formula>
    </cfRule>
    <cfRule type="cellIs" dxfId="353" priority="356" operator="equal">
      <formula>"ALTA"</formula>
    </cfRule>
  </conditionalFormatting>
  <conditionalFormatting sqref="V171:AB171">
    <cfRule type="cellIs" dxfId="352" priority="353" operator="equal">
      <formula>"baja"</formula>
    </cfRule>
  </conditionalFormatting>
  <conditionalFormatting sqref="V172:AB172">
    <cfRule type="cellIs" dxfId="351" priority="352" operator="equal">
      <formula>"baja"</formula>
    </cfRule>
  </conditionalFormatting>
  <conditionalFormatting sqref="V173:AB173">
    <cfRule type="cellIs" dxfId="350" priority="351" operator="equal">
      <formula>"baja"</formula>
    </cfRule>
  </conditionalFormatting>
  <conditionalFormatting sqref="V174:AB174">
    <cfRule type="cellIs" dxfId="349" priority="350" operator="equal">
      <formula>"baja"</formula>
    </cfRule>
  </conditionalFormatting>
  <conditionalFormatting sqref="V176:AB176">
    <cfRule type="cellIs" dxfId="348" priority="349" operator="equal">
      <formula>"baja"</formula>
    </cfRule>
  </conditionalFormatting>
  <conditionalFormatting sqref="V177:Z177">
    <cfRule type="cellIs" dxfId="347" priority="348" operator="equal">
      <formula>"baja"</formula>
    </cfRule>
  </conditionalFormatting>
  <conditionalFormatting sqref="V178:AB178">
    <cfRule type="cellIs" dxfId="346" priority="347" operator="equal">
      <formula>"baja"</formula>
    </cfRule>
  </conditionalFormatting>
  <conditionalFormatting sqref="V179:AB179">
    <cfRule type="cellIs" dxfId="345" priority="346" operator="equal">
      <formula>"baja"</formula>
    </cfRule>
  </conditionalFormatting>
  <conditionalFormatting sqref="V180:AB180">
    <cfRule type="cellIs" dxfId="344" priority="345" operator="equal">
      <formula>"baja"</formula>
    </cfRule>
  </conditionalFormatting>
  <conditionalFormatting sqref="V181:AB181">
    <cfRule type="cellIs" dxfId="343" priority="344" operator="equal">
      <formula>"baja"</formula>
    </cfRule>
  </conditionalFormatting>
  <conditionalFormatting sqref="V182:AB182">
    <cfRule type="cellIs" dxfId="342" priority="343" operator="equal">
      <formula>"baja"</formula>
    </cfRule>
  </conditionalFormatting>
  <conditionalFormatting sqref="AA177:AB177">
    <cfRule type="cellIs" dxfId="341" priority="342" operator="equal">
      <formula>"baja"</formula>
    </cfRule>
  </conditionalFormatting>
  <conditionalFormatting sqref="V175:AB175">
    <cfRule type="cellIs" dxfId="340" priority="341" operator="equal">
      <formula>"baja"</formula>
    </cfRule>
  </conditionalFormatting>
  <conditionalFormatting sqref="V184:AB188 V192:AB192">
    <cfRule type="cellIs" dxfId="339" priority="340" operator="equal">
      <formula>"baja"</formula>
    </cfRule>
  </conditionalFormatting>
  <conditionalFormatting sqref="AC185:AC193">
    <cfRule type="containsText" dxfId="338" priority="337" operator="containsText" text="Pública Reservada">
      <formula>NOT(ISERROR(SEARCH("Pública Reservada",AC185)))</formula>
    </cfRule>
    <cfRule type="containsText" dxfId="337" priority="338" operator="containsText" text="Pública Clasificada">
      <formula>NOT(ISERROR(SEARCH("Pública Clasificada",AC185)))</formula>
    </cfRule>
    <cfRule type="containsText" dxfId="336" priority="339" operator="containsText" text="Pública">
      <formula>NOT(ISERROR(SEARCH("Pública",AC185)))</formula>
    </cfRule>
  </conditionalFormatting>
  <conditionalFormatting sqref="AE186:AE193 AG186:AG193 AI185:AI193">
    <cfRule type="containsText" dxfId="335" priority="334" operator="containsText" text="Leve">
      <formula>NOT(ISERROR(SEARCH("Leve",AE185)))</formula>
    </cfRule>
    <cfRule type="containsText" dxfId="334" priority="335" operator="containsText" text="Importante">
      <formula>NOT(ISERROR(SEARCH("Importante",AE185)))</formula>
    </cfRule>
    <cfRule type="containsText" dxfId="333" priority="336" operator="containsText" text="Grave">
      <formula>NOT(ISERROR(SEARCH("Grave",AE185)))</formula>
    </cfRule>
  </conditionalFormatting>
  <conditionalFormatting sqref="AL185:AL193 AN184:AN193">
    <cfRule type="containsText" dxfId="332" priority="331" operator="containsText" text="Baja">
      <formula>NOT(ISERROR(SEARCH("Baja",AL184)))</formula>
    </cfRule>
    <cfRule type="containsText" dxfId="331" priority="332" operator="containsText" text="Media">
      <formula>NOT(ISERROR(SEARCH("Media",AL184)))</formula>
    </cfRule>
    <cfRule type="containsText" dxfId="330" priority="333" operator="containsText" text="Alta">
      <formula>NOT(ISERROR(SEARCH("Alta",AL184)))</formula>
    </cfRule>
  </conditionalFormatting>
  <conditionalFormatting sqref="AE186:AE193 AG186:AG193 AI185:AI193">
    <cfRule type="cellIs" dxfId="329" priority="322" operator="equal">
      <formula>"Baja"</formula>
    </cfRule>
    <cfRule type="cellIs" dxfId="328" priority="323" operator="equal">
      <formula>"Media"</formula>
    </cfRule>
    <cfRule type="cellIs" dxfId="327" priority="324" operator="equal">
      <formula>"Alta"</formula>
    </cfRule>
    <cfRule type="containsText" dxfId="326" priority="328" operator="containsText" text="Alto">
      <formula>NOT(ISERROR(SEARCH("Alto",AE185)))</formula>
    </cfRule>
    <cfRule type="containsText" dxfId="325" priority="329" operator="containsText" text="Medio">
      <formula>NOT(ISERROR(SEARCH("Medio",AE185)))</formula>
    </cfRule>
    <cfRule type="containsText" dxfId="324" priority="330" operator="containsText" text="Bajo">
      <formula>NOT(ISERROR(SEARCH("Bajo",AE185)))</formula>
    </cfRule>
  </conditionalFormatting>
  <conditionalFormatting sqref="AC185:AC193">
    <cfRule type="cellIs" dxfId="323" priority="325" operator="equal">
      <formula>"Baja"</formula>
    </cfRule>
    <cfRule type="cellIs" dxfId="322" priority="326" operator="equal">
      <formula>"media"</formula>
    </cfRule>
    <cfRule type="cellIs" dxfId="321" priority="327" operator="equal">
      <formula>"alta"</formula>
    </cfRule>
  </conditionalFormatting>
  <conditionalFormatting sqref="AO185:AO193">
    <cfRule type="cellIs" dxfId="320" priority="319" operator="equal">
      <formula>"BAJA"</formula>
    </cfRule>
    <cfRule type="cellIs" dxfId="319" priority="320" operator="equal">
      <formula>"MEDIA"</formula>
    </cfRule>
    <cfRule type="cellIs" dxfId="318" priority="321" operator="equal">
      <formula>"ALTA"</formula>
    </cfRule>
  </conditionalFormatting>
  <conditionalFormatting sqref="AC184">
    <cfRule type="containsText" dxfId="317" priority="316" operator="containsText" text="Pública Reservada">
      <formula>NOT(ISERROR(SEARCH("Pública Reservada",AC184)))</formula>
    </cfRule>
    <cfRule type="containsText" dxfId="316" priority="317" operator="containsText" text="Pública Clasificada">
      <formula>NOT(ISERROR(SEARCH("Pública Clasificada",AC184)))</formula>
    </cfRule>
    <cfRule type="containsText" dxfId="315" priority="318" operator="containsText" text="Pública">
      <formula>NOT(ISERROR(SEARCH("Pública",AC184)))</formula>
    </cfRule>
  </conditionalFormatting>
  <conditionalFormatting sqref="AE184:AE185">
    <cfRule type="containsText" dxfId="314" priority="313" operator="containsText" text="Leve">
      <formula>NOT(ISERROR(SEARCH("Leve",AE184)))</formula>
    </cfRule>
    <cfRule type="containsText" dxfId="313" priority="314" operator="containsText" text="Importante">
      <formula>NOT(ISERROR(SEARCH("Importante",AE184)))</formula>
    </cfRule>
    <cfRule type="containsText" dxfId="312" priority="315" operator="containsText" text="Grave">
      <formula>NOT(ISERROR(SEARCH("Grave",AE184)))</formula>
    </cfRule>
  </conditionalFormatting>
  <conditionalFormatting sqref="AL184">
    <cfRule type="containsText" dxfId="311" priority="310" operator="containsText" text="Baja">
      <formula>NOT(ISERROR(SEARCH("Baja",AL184)))</formula>
    </cfRule>
    <cfRule type="containsText" dxfId="310" priority="311" operator="containsText" text="Media">
      <formula>NOT(ISERROR(SEARCH("Media",AL184)))</formula>
    </cfRule>
    <cfRule type="containsText" dxfId="309" priority="312" operator="containsText" text="Alta">
      <formula>NOT(ISERROR(SEARCH("Alta",AL184)))</formula>
    </cfRule>
  </conditionalFormatting>
  <conditionalFormatting sqref="AE184:AE185">
    <cfRule type="cellIs" dxfId="308" priority="301" operator="equal">
      <formula>"Baja"</formula>
    </cfRule>
    <cfRule type="cellIs" dxfId="307" priority="302" operator="equal">
      <formula>"Media"</formula>
    </cfRule>
    <cfRule type="cellIs" dxfId="306" priority="303" operator="equal">
      <formula>"Alta"</formula>
    </cfRule>
    <cfRule type="containsText" dxfId="305" priority="307" operator="containsText" text="Alto">
      <formula>NOT(ISERROR(SEARCH("Alto",AE184)))</formula>
    </cfRule>
    <cfRule type="containsText" dxfId="304" priority="308" operator="containsText" text="Medio">
      <formula>NOT(ISERROR(SEARCH("Medio",AE184)))</formula>
    </cfRule>
    <cfRule type="containsText" dxfId="303" priority="309" operator="containsText" text="Bajo">
      <formula>NOT(ISERROR(SEARCH("Bajo",AE184)))</formula>
    </cfRule>
  </conditionalFormatting>
  <conditionalFormatting sqref="AC184">
    <cfRule type="cellIs" dxfId="302" priority="304" operator="equal">
      <formula>"Baja"</formula>
    </cfRule>
    <cfRule type="cellIs" dxfId="301" priority="305" operator="equal">
      <formula>"media"</formula>
    </cfRule>
    <cfRule type="cellIs" dxfId="300" priority="306" operator="equal">
      <formula>"alta"</formula>
    </cfRule>
  </conditionalFormatting>
  <conditionalFormatting sqref="AG184:AG185">
    <cfRule type="containsText" dxfId="299" priority="298" operator="containsText" text="Leve">
      <formula>NOT(ISERROR(SEARCH("Leve",AG184)))</formula>
    </cfRule>
    <cfRule type="containsText" dxfId="298" priority="299" operator="containsText" text="Importante">
      <formula>NOT(ISERROR(SEARCH("Importante",AG184)))</formula>
    </cfRule>
    <cfRule type="containsText" dxfId="297" priority="300" operator="containsText" text="Grave">
      <formula>NOT(ISERROR(SEARCH("Grave",AG184)))</formula>
    </cfRule>
  </conditionalFormatting>
  <conditionalFormatting sqref="AG184:AG185">
    <cfRule type="cellIs" dxfId="296" priority="292" operator="equal">
      <formula>"Baja"</formula>
    </cfRule>
    <cfRule type="cellIs" dxfId="295" priority="293" operator="equal">
      <formula>"Media"</formula>
    </cfRule>
    <cfRule type="cellIs" dxfId="294" priority="294" operator="equal">
      <formula>"Alta"</formula>
    </cfRule>
    <cfRule type="containsText" dxfId="293" priority="295" operator="containsText" text="Alto">
      <formula>NOT(ISERROR(SEARCH("Alto",AG184)))</formula>
    </cfRule>
    <cfRule type="containsText" dxfId="292" priority="296" operator="containsText" text="Medio">
      <formula>NOT(ISERROR(SEARCH("Medio",AG184)))</formula>
    </cfRule>
    <cfRule type="containsText" dxfId="291" priority="297" operator="containsText" text="Bajo">
      <formula>NOT(ISERROR(SEARCH("Bajo",AG184)))</formula>
    </cfRule>
  </conditionalFormatting>
  <conditionalFormatting sqref="AI184">
    <cfRule type="containsText" dxfId="290" priority="289" operator="containsText" text="Leve">
      <formula>NOT(ISERROR(SEARCH("Leve",AI184)))</formula>
    </cfRule>
    <cfRule type="containsText" dxfId="289" priority="290" operator="containsText" text="Importante">
      <formula>NOT(ISERROR(SEARCH("Importante",AI184)))</formula>
    </cfRule>
    <cfRule type="containsText" dxfId="288" priority="291" operator="containsText" text="Grave">
      <formula>NOT(ISERROR(SEARCH("Grave",AI184)))</formula>
    </cfRule>
  </conditionalFormatting>
  <conditionalFormatting sqref="AI184">
    <cfRule type="cellIs" dxfId="287" priority="283" operator="equal">
      <formula>"Baja"</formula>
    </cfRule>
    <cfRule type="cellIs" dxfId="286" priority="284" operator="equal">
      <formula>"Media"</formula>
    </cfRule>
    <cfRule type="cellIs" dxfId="285" priority="285" operator="equal">
      <formula>"Alta"</formula>
    </cfRule>
    <cfRule type="containsText" dxfId="284" priority="286" operator="containsText" text="Alto">
      <formula>NOT(ISERROR(SEARCH("Alto",AI184)))</formula>
    </cfRule>
    <cfRule type="containsText" dxfId="283" priority="287" operator="containsText" text="Medio">
      <formula>NOT(ISERROR(SEARCH("Medio",AI184)))</formula>
    </cfRule>
    <cfRule type="containsText" dxfId="282" priority="288" operator="containsText" text="Bajo">
      <formula>NOT(ISERROR(SEARCH("Bajo",AI184)))</formula>
    </cfRule>
  </conditionalFormatting>
  <conditionalFormatting sqref="AO184">
    <cfRule type="cellIs" dxfId="281" priority="280" operator="equal">
      <formula>"BAJA"</formula>
    </cfRule>
    <cfRule type="cellIs" dxfId="280" priority="281" operator="equal">
      <formula>"MEDIA"</formula>
    </cfRule>
    <cfRule type="cellIs" dxfId="279" priority="282" operator="equal">
      <formula>"ALTA"</formula>
    </cfRule>
  </conditionalFormatting>
  <conditionalFormatting sqref="V189:AB191">
    <cfRule type="cellIs" dxfId="278" priority="279" operator="equal">
      <formula>"baja"</formula>
    </cfRule>
  </conditionalFormatting>
  <conditionalFormatting sqref="AB198:AB201 AA198 V204:V208 Z198:Z200 V194:V202 Z201:AA201 Z204:AB204 Z206:AB208 AA195:AB195 Z194:AB194">
    <cfRule type="cellIs" dxfId="277" priority="278" operator="equal">
      <formula>"baja"</formula>
    </cfRule>
  </conditionalFormatting>
  <conditionalFormatting sqref="AC195:AC209">
    <cfRule type="containsText" dxfId="276" priority="275" operator="containsText" text="Pública Reservada">
      <formula>NOT(ISERROR(SEARCH("Pública Reservada",AC195)))</formula>
    </cfRule>
    <cfRule type="containsText" dxfId="275" priority="276" operator="containsText" text="Pública Clasificada">
      <formula>NOT(ISERROR(SEARCH("Pública Clasificada",AC195)))</formula>
    </cfRule>
    <cfRule type="containsText" dxfId="274" priority="277" operator="containsText" text="Pública">
      <formula>NOT(ISERROR(SEARCH("Pública",AC195)))</formula>
    </cfRule>
  </conditionalFormatting>
  <conditionalFormatting sqref="AE196:AE209 AG196:AG209 AI195:AI209">
    <cfRule type="containsText" dxfId="273" priority="272" operator="containsText" text="Leve">
      <formula>NOT(ISERROR(SEARCH("Leve",AE195)))</formula>
    </cfRule>
    <cfRule type="containsText" dxfId="272" priority="273" operator="containsText" text="Importante">
      <formula>NOT(ISERROR(SEARCH("Importante",AE195)))</formula>
    </cfRule>
    <cfRule type="containsText" dxfId="271" priority="274" operator="containsText" text="Grave">
      <formula>NOT(ISERROR(SEARCH("Grave",AE195)))</formula>
    </cfRule>
  </conditionalFormatting>
  <conditionalFormatting sqref="AL195:AL209 AN194:AN209">
    <cfRule type="containsText" dxfId="270" priority="269" operator="containsText" text="Baja">
      <formula>NOT(ISERROR(SEARCH("Baja",AL194)))</formula>
    </cfRule>
    <cfRule type="containsText" dxfId="269" priority="270" operator="containsText" text="Media">
      <formula>NOT(ISERROR(SEARCH("Media",AL194)))</formula>
    </cfRule>
    <cfRule type="containsText" dxfId="268" priority="271" operator="containsText" text="Alta">
      <formula>NOT(ISERROR(SEARCH("Alta",AL194)))</formula>
    </cfRule>
  </conditionalFormatting>
  <conditionalFormatting sqref="AE196:AE209 AG196:AG209 AI195:AI209">
    <cfRule type="cellIs" dxfId="267" priority="260" operator="equal">
      <formula>"Baja"</formula>
    </cfRule>
    <cfRule type="cellIs" dxfId="266" priority="261" operator="equal">
      <formula>"Media"</formula>
    </cfRule>
    <cfRule type="cellIs" dxfId="265" priority="262" operator="equal">
      <formula>"Alta"</formula>
    </cfRule>
    <cfRule type="containsText" dxfId="264" priority="266" operator="containsText" text="Alto">
      <formula>NOT(ISERROR(SEARCH("Alto",AE195)))</formula>
    </cfRule>
    <cfRule type="containsText" dxfId="263" priority="267" operator="containsText" text="Medio">
      <formula>NOT(ISERROR(SEARCH("Medio",AE195)))</formula>
    </cfRule>
    <cfRule type="containsText" dxfId="262" priority="268" operator="containsText" text="Bajo">
      <formula>NOT(ISERROR(SEARCH("Bajo",AE195)))</formula>
    </cfRule>
  </conditionalFormatting>
  <conditionalFormatting sqref="AC195:AC209">
    <cfRule type="cellIs" dxfId="261" priority="263" operator="equal">
      <formula>"Baja"</formula>
    </cfRule>
    <cfRule type="cellIs" dxfId="260" priority="264" operator="equal">
      <formula>"media"</formula>
    </cfRule>
    <cfRule type="cellIs" dxfId="259" priority="265" operator="equal">
      <formula>"alta"</formula>
    </cfRule>
  </conditionalFormatting>
  <conditionalFormatting sqref="AO195:AO209">
    <cfRule type="cellIs" dxfId="258" priority="257" operator="equal">
      <formula>"BAJA"</formula>
    </cfRule>
    <cfRule type="cellIs" dxfId="257" priority="258" operator="equal">
      <formula>"MEDIA"</formula>
    </cfRule>
    <cfRule type="cellIs" dxfId="256" priority="259" operator="equal">
      <formula>"ALTA"</formula>
    </cfRule>
  </conditionalFormatting>
  <conditionalFormatting sqref="AC194">
    <cfRule type="containsText" dxfId="255" priority="254" operator="containsText" text="Pública Reservada">
      <formula>NOT(ISERROR(SEARCH("Pública Reservada",AC194)))</formula>
    </cfRule>
    <cfRule type="containsText" dxfId="254" priority="255" operator="containsText" text="Pública Clasificada">
      <formula>NOT(ISERROR(SEARCH("Pública Clasificada",AC194)))</formula>
    </cfRule>
    <cfRule type="containsText" dxfId="253" priority="256" operator="containsText" text="Pública">
      <formula>NOT(ISERROR(SEARCH("Pública",AC194)))</formula>
    </cfRule>
  </conditionalFormatting>
  <conditionalFormatting sqref="AE194:AE195">
    <cfRule type="containsText" dxfId="252" priority="251" operator="containsText" text="Leve">
      <formula>NOT(ISERROR(SEARCH("Leve",AE194)))</formula>
    </cfRule>
    <cfRule type="containsText" dxfId="251" priority="252" operator="containsText" text="Importante">
      <formula>NOT(ISERROR(SEARCH("Importante",AE194)))</formula>
    </cfRule>
    <cfRule type="containsText" dxfId="250" priority="253" operator="containsText" text="Grave">
      <formula>NOT(ISERROR(SEARCH("Grave",AE194)))</formula>
    </cfRule>
  </conditionalFormatting>
  <conditionalFormatting sqref="AL194">
    <cfRule type="containsText" dxfId="249" priority="248" operator="containsText" text="Baja">
      <formula>NOT(ISERROR(SEARCH("Baja",AL194)))</formula>
    </cfRule>
    <cfRule type="containsText" dxfId="248" priority="249" operator="containsText" text="Media">
      <formula>NOT(ISERROR(SEARCH("Media",AL194)))</formula>
    </cfRule>
    <cfRule type="containsText" dxfId="247" priority="250" operator="containsText" text="Alta">
      <formula>NOT(ISERROR(SEARCH("Alta",AL194)))</formula>
    </cfRule>
  </conditionalFormatting>
  <conditionalFormatting sqref="AE194:AE195">
    <cfRule type="cellIs" dxfId="246" priority="239" operator="equal">
      <formula>"Baja"</formula>
    </cfRule>
    <cfRule type="cellIs" dxfId="245" priority="240" operator="equal">
      <formula>"Media"</formula>
    </cfRule>
    <cfRule type="cellIs" dxfId="244" priority="241" operator="equal">
      <formula>"Alta"</formula>
    </cfRule>
    <cfRule type="containsText" dxfId="243" priority="245" operator="containsText" text="Alto">
      <formula>NOT(ISERROR(SEARCH("Alto",AE194)))</formula>
    </cfRule>
    <cfRule type="containsText" dxfId="242" priority="246" operator="containsText" text="Medio">
      <formula>NOT(ISERROR(SEARCH("Medio",AE194)))</formula>
    </cfRule>
    <cfRule type="containsText" dxfId="241" priority="247" operator="containsText" text="Bajo">
      <formula>NOT(ISERROR(SEARCH("Bajo",AE194)))</formula>
    </cfRule>
  </conditionalFormatting>
  <conditionalFormatting sqref="AC194">
    <cfRule type="cellIs" dxfId="240" priority="242" operator="equal">
      <formula>"Baja"</formula>
    </cfRule>
    <cfRule type="cellIs" dxfId="239" priority="243" operator="equal">
      <formula>"media"</formula>
    </cfRule>
    <cfRule type="cellIs" dxfId="238" priority="244" operator="equal">
      <formula>"alta"</formula>
    </cfRule>
  </conditionalFormatting>
  <conditionalFormatting sqref="AG194:AG195">
    <cfRule type="containsText" dxfId="237" priority="236" operator="containsText" text="Leve">
      <formula>NOT(ISERROR(SEARCH("Leve",AG194)))</formula>
    </cfRule>
    <cfRule type="containsText" dxfId="236" priority="237" operator="containsText" text="Importante">
      <formula>NOT(ISERROR(SEARCH("Importante",AG194)))</formula>
    </cfRule>
    <cfRule type="containsText" dxfId="235" priority="238" operator="containsText" text="Grave">
      <formula>NOT(ISERROR(SEARCH("Grave",AG194)))</formula>
    </cfRule>
  </conditionalFormatting>
  <conditionalFormatting sqref="AG194:AG195">
    <cfRule type="cellIs" dxfId="234" priority="230" operator="equal">
      <formula>"Baja"</formula>
    </cfRule>
    <cfRule type="cellIs" dxfId="233" priority="231" operator="equal">
      <formula>"Media"</formula>
    </cfRule>
    <cfRule type="cellIs" dxfId="232" priority="232" operator="equal">
      <formula>"Alta"</formula>
    </cfRule>
    <cfRule type="containsText" dxfId="231" priority="233" operator="containsText" text="Alto">
      <formula>NOT(ISERROR(SEARCH("Alto",AG194)))</formula>
    </cfRule>
    <cfRule type="containsText" dxfId="230" priority="234" operator="containsText" text="Medio">
      <formula>NOT(ISERROR(SEARCH("Medio",AG194)))</formula>
    </cfRule>
    <cfRule type="containsText" dxfId="229" priority="235" operator="containsText" text="Bajo">
      <formula>NOT(ISERROR(SEARCH("Bajo",AG194)))</formula>
    </cfRule>
  </conditionalFormatting>
  <conditionalFormatting sqref="AI194">
    <cfRule type="containsText" dxfId="228" priority="227" operator="containsText" text="Leve">
      <formula>NOT(ISERROR(SEARCH("Leve",AI194)))</formula>
    </cfRule>
    <cfRule type="containsText" dxfId="227" priority="228" operator="containsText" text="Importante">
      <formula>NOT(ISERROR(SEARCH("Importante",AI194)))</formula>
    </cfRule>
    <cfRule type="containsText" dxfId="226" priority="229" operator="containsText" text="Grave">
      <formula>NOT(ISERROR(SEARCH("Grave",AI194)))</formula>
    </cfRule>
  </conditionalFormatting>
  <conditionalFormatting sqref="AI194">
    <cfRule type="cellIs" dxfId="225" priority="221" operator="equal">
      <formula>"Baja"</formula>
    </cfRule>
    <cfRule type="cellIs" dxfId="224" priority="222" operator="equal">
      <formula>"Media"</formula>
    </cfRule>
    <cfRule type="cellIs" dxfId="223" priority="223" operator="equal">
      <formula>"Alta"</formula>
    </cfRule>
    <cfRule type="containsText" dxfId="222" priority="224" operator="containsText" text="Alto">
      <formula>NOT(ISERROR(SEARCH("Alto",AI194)))</formula>
    </cfRule>
    <cfRule type="containsText" dxfId="221" priority="225" operator="containsText" text="Medio">
      <formula>NOT(ISERROR(SEARCH("Medio",AI194)))</formula>
    </cfRule>
    <cfRule type="containsText" dxfId="220" priority="226" operator="containsText" text="Bajo">
      <formula>NOT(ISERROR(SEARCH("Bajo",AI194)))</formula>
    </cfRule>
  </conditionalFormatting>
  <conditionalFormatting sqref="AO194">
    <cfRule type="cellIs" dxfId="219" priority="218" operator="equal">
      <formula>"BAJA"</formula>
    </cfRule>
    <cfRule type="cellIs" dxfId="218" priority="219" operator="equal">
      <formula>"MEDIA"</formula>
    </cfRule>
    <cfRule type="cellIs" dxfId="217" priority="220" operator="equal">
      <formula>"ALTA"</formula>
    </cfRule>
  </conditionalFormatting>
  <conditionalFormatting sqref="AA199:AA200">
    <cfRule type="cellIs" dxfId="216" priority="217" operator="equal">
      <formula>"baja"</formula>
    </cfRule>
  </conditionalFormatting>
  <conditionalFormatting sqref="V203">
    <cfRule type="cellIs" dxfId="215" priority="216" operator="equal">
      <formula>"baja"</formula>
    </cfRule>
  </conditionalFormatting>
  <conditionalFormatting sqref="W201:AB201 W206:Y208 Z208:AB208 W194:Y194 W196:Y200 W202:Y204">
    <cfRule type="cellIs" dxfId="214" priority="215" operator="equal">
      <formula>"baja"</formula>
    </cfRule>
  </conditionalFormatting>
  <conditionalFormatting sqref="Z202:AB202">
    <cfRule type="cellIs" dxfId="213" priority="214" operator="equal">
      <formula>"baja"</formula>
    </cfRule>
  </conditionalFormatting>
  <conditionalFormatting sqref="Z202:AB202">
    <cfRule type="cellIs" dxfId="212" priority="213" operator="equal">
      <formula>"baja"</formula>
    </cfRule>
  </conditionalFormatting>
  <conditionalFormatting sqref="Z203:AB203">
    <cfRule type="cellIs" dxfId="211" priority="212" operator="equal">
      <formula>"baja"</formula>
    </cfRule>
  </conditionalFormatting>
  <conditionalFormatting sqref="Z203:AB203">
    <cfRule type="cellIs" dxfId="210" priority="211" operator="equal">
      <formula>"baja"</formula>
    </cfRule>
  </conditionalFormatting>
  <conditionalFormatting sqref="W205:Y205">
    <cfRule type="cellIs" dxfId="209" priority="210" operator="equal">
      <formula>"baja"</formula>
    </cfRule>
  </conditionalFormatting>
  <conditionalFormatting sqref="Z205:AB205">
    <cfRule type="cellIs" dxfId="208" priority="209" operator="equal">
      <formula>"baja"</formula>
    </cfRule>
  </conditionalFormatting>
  <conditionalFormatting sqref="Z205:AB205">
    <cfRule type="cellIs" dxfId="207" priority="208" operator="equal">
      <formula>"baja"</formula>
    </cfRule>
  </conditionalFormatting>
  <conditionalFormatting sqref="Z196:AB196">
    <cfRule type="cellIs" dxfId="206" priority="207" operator="equal">
      <formula>"baja"</formula>
    </cfRule>
  </conditionalFormatting>
  <conditionalFormatting sqref="Z197:AB197 Z198:AA199">
    <cfRule type="cellIs" dxfId="205" priority="206" operator="equal">
      <formula>"baja"</formula>
    </cfRule>
  </conditionalFormatting>
  <conditionalFormatting sqref="W195:Y195">
    <cfRule type="cellIs" dxfId="204" priority="205" operator="equal">
      <formula>"baja"</formula>
    </cfRule>
  </conditionalFormatting>
  <conditionalFormatting sqref="Z195">
    <cfRule type="cellIs" dxfId="203" priority="204" operator="equal">
      <formula>"baja"</formula>
    </cfRule>
  </conditionalFormatting>
  <conditionalFormatting sqref="AC211:AC216">
    <cfRule type="containsText" dxfId="202" priority="201" operator="containsText" text="Pública Reservada">
      <formula>NOT(ISERROR(SEARCH("Pública Reservada",AC211)))</formula>
    </cfRule>
    <cfRule type="containsText" dxfId="201" priority="202" operator="containsText" text="Pública Clasificada">
      <formula>NOT(ISERROR(SEARCH("Pública Clasificada",AC211)))</formula>
    </cfRule>
    <cfRule type="containsText" dxfId="200" priority="203" operator="containsText" text="Pública">
      <formula>NOT(ISERROR(SEARCH("Pública",AC211)))</formula>
    </cfRule>
  </conditionalFormatting>
  <conditionalFormatting sqref="AE212:AE216 AG212:AG216 AI211:AI216">
    <cfRule type="containsText" dxfId="199" priority="198" operator="containsText" text="Leve">
      <formula>NOT(ISERROR(SEARCH("Leve",AE211)))</formula>
    </cfRule>
    <cfRule type="containsText" dxfId="198" priority="199" operator="containsText" text="Importante">
      <formula>NOT(ISERROR(SEARCH("Importante",AE211)))</formula>
    </cfRule>
    <cfRule type="containsText" dxfId="197" priority="200" operator="containsText" text="Grave">
      <formula>NOT(ISERROR(SEARCH("Grave",AE211)))</formula>
    </cfRule>
  </conditionalFormatting>
  <conditionalFormatting sqref="AL211:AL216 AN210:AN216">
    <cfRule type="containsText" dxfId="196" priority="195" operator="containsText" text="Baja">
      <formula>NOT(ISERROR(SEARCH("Baja",AL210)))</formula>
    </cfRule>
    <cfRule type="containsText" dxfId="195" priority="196" operator="containsText" text="Media">
      <formula>NOT(ISERROR(SEARCH("Media",AL210)))</formula>
    </cfRule>
    <cfRule type="containsText" dxfId="194" priority="197" operator="containsText" text="Alta">
      <formula>NOT(ISERROR(SEARCH("Alta",AL210)))</formula>
    </cfRule>
  </conditionalFormatting>
  <conditionalFormatting sqref="AE212:AE216 AG212:AG216 AI211:AI216">
    <cfRule type="cellIs" dxfId="193" priority="186" operator="equal">
      <formula>"Baja"</formula>
    </cfRule>
    <cfRule type="cellIs" dxfId="192" priority="187" operator="equal">
      <formula>"Media"</formula>
    </cfRule>
    <cfRule type="cellIs" dxfId="191" priority="188" operator="equal">
      <formula>"Alta"</formula>
    </cfRule>
    <cfRule type="containsText" dxfId="190" priority="192" operator="containsText" text="Alto">
      <formula>NOT(ISERROR(SEARCH("Alto",AE211)))</formula>
    </cfRule>
    <cfRule type="containsText" dxfId="189" priority="193" operator="containsText" text="Medio">
      <formula>NOT(ISERROR(SEARCH("Medio",AE211)))</formula>
    </cfRule>
    <cfRule type="containsText" dxfId="188" priority="194" operator="containsText" text="Bajo">
      <formula>NOT(ISERROR(SEARCH("Bajo",AE211)))</formula>
    </cfRule>
  </conditionalFormatting>
  <conditionalFormatting sqref="AC211:AC216">
    <cfRule type="cellIs" dxfId="187" priority="189" operator="equal">
      <formula>"Baja"</formula>
    </cfRule>
    <cfRule type="cellIs" dxfId="186" priority="190" operator="equal">
      <formula>"media"</formula>
    </cfRule>
    <cfRule type="cellIs" dxfId="185" priority="191" operator="equal">
      <formula>"alta"</formula>
    </cfRule>
  </conditionalFormatting>
  <conditionalFormatting sqref="AO211:AO216">
    <cfRule type="cellIs" dxfId="184" priority="183" operator="equal">
      <formula>"BAJA"</formula>
    </cfRule>
    <cfRule type="cellIs" dxfId="183" priority="184" operator="equal">
      <formula>"MEDIA"</formula>
    </cfRule>
    <cfRule type="cellIs" dxfId="182" priority="185" operator="equal">
      <formula>"ALTA"</formula>
    </cfRule>
  </conditionalFormatting>
  <conditionalFormatting sqref="AC210">
    <cfRule type="containsText" dxfId="181" priority="180" operator="containsText" text="Pública Reservada">
      <formula>NOT(ISERROR(SEARCH("Pública Reservada",AC210)))</formula>
    </cfRule>
    <cfRule type="containsText" dxfId="180" priority="181" operator="containsText" text="Pública Clasificada">
      <formula>NOT(ISERROR(SEARCH("Pública Clasificada",AC210)))</formula>
    </cfRule>
    <cfRule type="containsText" dxfId="179" priority="182" operator="containsText" text="Pública">
      <formula>NOT(ISERROR(SEARCH("Pública",AC210)))</formula>
    </cfRule>
  </conditionalFormatting>
  <conditionalFormatting sqref="AE210:AE211">
    <cfRule type="containsText" dxfId="178" priority="177" operator="containsText" text="Leve">
      <formula>NOT(ISERROR(SEARCH("Leve",AE210)))</formula>
    </cfRule>
    <cfRule type="containsText" dxfId="177" priority="178" operator="containsText" text="Importante">
      <formula>NOT(ISERROR(SEARCH("Importante",AE210)))</formula>
    </cfRule>
    <cfRule type="containsText" dxfId="176" priority="179" operator="containsText" text="Grave">
      <formula>NOT(ISERROR(SEARCH("Grave",AE210)))</formula>
    </cfRule>
  </conditionalFormatting>
  <conditionalFormatting sqref="AL210">
    <cfRule type="containsText" dxfId="175" priority="174" operator="containsText" text="Baja">
      <formula>NOT(ISERROR(SEARCH("Baja",AL210)))</formula>
    </cfRule>
    <cfRule type="containsText" dxfId="174" priority="175" operator="containsText" text="Media">
      <formula>NOT(ISERROR(SEARCH("Media",AL210)))</formula>
    </cfRule>
    <cfRule type="containsText" dxfId="173" priority="176" operator="containsText" text="Alta">
      <formula>NOT(ISERROR(SEARCH("Alta",AL210)))</formula>
    </cfRule>
  </conditionalFormatting>
  <conditionalFormatting sqref="AE210:AE211">
    <cfRule type="cellIs" dxfId="172" priority="165" operator="equal">
      <formula>"Baja"</formula>
    </cfRule>
    <cfRule type="cellIs" dxfId="171" priority="166" operator="equal">
      <formula>"Media"</formula>
    </cfRule>
    <cfRule type="cellIs" dxfId="170" priority="167" operator="equal">
      <formula>"Alta"</formula>
    </cfRule>
    <cfRule type="containsText" dxfId="169" priority="171" operator="containsText" text="Alto">
      <formula>NOT(ISERROR(SEARCH("Alto",AE210)))</formula>
    </cfRule>
    <cfRule type="containsText" dxfId="168" priority="172" operator="containsText" text="Medio">
      <formula>NOT(ISERROR(SEARCH("Medio",AE210)))</formula>
    </cfRule>
    <cfRule type="containsText" dxfId="167" priority="173" operator="containsText" text="Bajo">
      <formula>NOT(ISERROR(SEARCH("Bajo",AE210)))</formula>
    </cfRule>
  </conditionalFormatting>
  <conditionalFormatting sqref="AC210">
    <cfRule type="cellIs" dxfId="166" priority="168" operator="equal">
      <formula>"Baja"</formula>
    </cfRule>
    <cfRule type="cellIs" dxfId="165" priority="169" operator="equal">
      <formula>"media"</formula>
    </cfRule>
    <cfRule type="cellIs" dxfId="164" priority="170" operator="equal">
      <formula>"alta"</formula>
    </cfRule>
  </conditionalFormatting>
  <conditionalFormatting sqref="AG210:AG211">
    <cfRule type="containsText" dxfId="163" priority="162" operator="containsText" text="Leve">
      <formula>NOT(ISERROR(SEARCH("Leve",AG210)))</formula>
    </cfRule>
    <cfRule type="containsText" dxfId="162" priority="163" operator="containsText" text="Importante">
      <formula>NOT(ISERROR(SEARCH("Importante",AG210)))</formula>
    </cfRule>
    <cfRule type="containsText" dxfId="161" priority="164" operator="containsText" text="Grave">
      <formula>NOT(ISERROR(SEARCH("Grave",AG210)))</formula>
    </cfRule>
  </conditionalFormatting>
  <conditionalFormatting sqref="AG210:AG211">
    <cfRule type="cellIs" dxfId="160" priority="156" operator="equal">
      <formula>"Baja"</formula>
    </cfRule>
    <cfRule type="cellIs" dxfId="159" priority="157" operator="equal">
      <formula>"Media"</formula>
    </cfRule>
    <cfRule type="cellIs" dxfId="158" priority="158" operator="equal">
      <formula>"Alta"</formula>
    </cfRule>
    <cfRule type="containsText" dxfId="157" priority="159" operator="containsText" text="Alto">
      <formula>NOT(ISERROR(SEARCH("Alto",AG210)))</formula>
    </cfRule>
    <cfRule type="containsText" dxfId="156" priority="160" operator="containsText" text="Medio">
      <formula>NOT(ISERROR(SEARCH("Medio",AG210)))</formula>
    </cfRule>
    <cfRule type="containsText" dxfId="155" priority="161" operator="containsText" text="Bajo">
      <formula>NOT(ISERROR(SEARCH("Bajo",AG210)))</formula>
    </cfRule>
  </conditionalFormatting>
  <conditionalFormatting sqref="AI210">
    <cfRule type="containsText" dxfId="154" priority="153" operator="containsText" text="Leve">
      <formula>NOT(ISERROR(SEARCH("Leve",AI210)))</formula>
    </cfRule>
    <cfRule type="containsText" dxfId="153" priority="154" operator="containsText" text="Importante">
      <formula>NOT(ISERROR(SEARCH("Importante",AI210)))</formula>
    </cfRule>
    <cfRule type="containsText" dxfId="152" priority="155" operator="containsText" text="Grave">
      <formula>NOT(ISERROR(SEARCH("Grave",AI210)))</formula>
    </cfRule>
  </conditionalFormatting>
  <conditionalFormatting sqref="AI210">
    <cfRule type="cellIs" dxfId="151" priority="147" operator="equal">
      <formula>"Baja"</formula>
    </cfRule>
    <cfRule type="cellIs" dxfId="150" priority="148" operator="equal">
      <formula>"Media"</formula>
    </cfRule>
    <cfRule type="cellIs" dxfId="149" priority="149" operator="equal">
      <formula>"Alta"</formula>
    </cfRule>
    <cfRule type="containsText" dxfId="148" priority="150" operator="containsText" text="Alto">
      <formula>NOT(ISERROR(SEARCH("Alto",AI210)))</formula>
    </cfRule>
    <cfRule type="containsText" dxfId="147" priority="151" operator="containsText" text="Medio">
      <formula>NOT(ISERROR(SEARCH("Medio",AI210)))</formula>
    </cfRule>
    <cfRule type="containsText" dxfId="146" priority="152" operator="containsText" text="Bajo">
      <formula>NOT(ISERROR(SEARCH("Bajo",AI210)))</formula>
    </cfRule>
  </conditionalFormatting>
  <conditionalFormatting sqref="AO210">
    <cfRule type="cellIs" dxfId="145" priority="144" operator="equal">
      <formula>"BAJA"</formula>
    </cfRule>
    <cfRule type="cellIs" dxfId="144" priority="145" operator="equal">
      <formula>"MEDIA"</formula>
    </cfRule>
    <cfRule type="cellIs" dxfId="143" priority="146" operator="equal">
      <formula>"ALTA"</formula>
    </cfRule>
  </conditionalFormatting>
  <conditionalFormatting sqref="V212">
    <cfRule type="cellIs" dxfId="142" priority="143" operator="equal">
      <formula>"baja"</formula>
    </cfRule>
  </conditionalFormatting>
  <conditionalFormatting sqref="V210 Z210:AB210">
    <cfRule type="cellIs" dxfId="141" priority="142" operator="equal">
      <formula>"baja"</formula>
    </cfRule>
  </conditionalFormatting>
  <conditionalFormatting sqref="W210:Y210">
    <cfRule type="cellIs" dxfId="140" priority="141" operator="equal">
      <formula>"baja"</formula>
    </cfRule>
  </conditionalFormatting>
  <conditionalFormatting sqref="AA211:AB211">
    <cfRule type="cellIs" dxfId="139" priority="140" operator="equal">
      <formula>"baja"</formula>
    </cfRule>
  </conditionalFormatting>
  <conditionalFormatting sqref="V214">
    <cfRule type="cellIs" dxfId="138" priority="139" operator="equal">
      <formula>"baja"</formula>
    </cfRule>
  </conditionalFormatting>
  <conditionalFormatting sqref="W214">
    <cfRule type="cellIs" dxfId="137" priority="138" operator="equal">
      <formula>"baja"</formula>
    </cfRule>
  </conditionalFormatting>
  <conditionalFormatting sqref="X214:AB214">
    <cfRule type="cellIs" dxfId="136" priority="137" operator="equal">
      <formula>"baja"</formula>
    </cfRule>
  </conditionalFormatting>
  <conditionalFormatting sqref="W212">
    <cfRule type="cellIs" dxfId="135" priority="136" operator="equal">
      <formula>"baja"</formula>
    </cfRule>
  </conditionalFormatting>
  <conditionalFormatting sqref="X212:AB212">
    <cfRule type="cellIs" dxfId="134" priority="135" operator="equal">
      <formula>"baja"</formula>
    </cfRule>
  </conditionalFormatting>
  <conditionalFormatting sqref="AB213 Z213 V213">
    <cfRule type="cellIs" dxfId="133" priority="134" operator="equal">
      <formula>"baja"</formula>
    </cfRule>
  </conditionalFormatting>
  <conditionalFormatting sqref="AA213">
    <cfRule type="cellIs" dxfId="132" priority="133" operator="equal">
      <formula>"baja"</formula>
    </cfRule>
  </conditionalFormatting>
  <conditionalFormatting sqref="W213:Y213">
    <cfRule type="cellIs" dxfId="131" priority="132" operator="equal">
      <formula>"baja"</formula>
    </cfRule>
  </conditionalFormatting>
  <conditionalFormatting sqref="V215 Z215:AB215">
    <cfRule type="cellIs" dxfId="130" priority="131" operator="equal">
      <formula>"baja"</formula>
    </cfRule>
  </conditionalFormatting>
  <conditionalFormatting sqref="W215:X215">
    <cfRule type="cellIs" dxfId="129" priority="130" operator="equal">
      <formula>"baja"</formula>
    </cfRule>
  </conditionalFormatting>
  <conditionalFormatting sqref="Y215">
    <cfRule type="cellIs" dxfId="128" priority="129" operator="equal">
      <formula>"baja"</formula>
    </cfRule>
  </conditionalFormatting>
  <conditionalFormatting sqref="V211">
    <cfRule type="cellIs" dxfId="127" priority="128" operator="equal">
      <formula>"baja"</formula>
    </cfRule>
  </conditionalFormatting>
  <conditionalFormatting sqref="W211">
    <cfRule type="cellIs" dxfId="126" priority="127" operator="equal">
      <formula>"baja"</formula>
    </cfRule>
  </conditionalFormatting>
  <conditionalFormatting sqref="X211:Z211">
    <cfRule type="cellIs" dxfId="125" priority="126" operator="equal">
      <formula>"baja"</formula>
    </cfRule>
  </conditionalFormatting>
  <conditionalFormatting sqref="Z226 V217:AB218 V227:Z227 V219 V220:AB221 V229 Y229:AA229">
    <cfRule type="cellIs" dxfId="124" priority="125" operator="equal">
      <formula>"baja"</formula>
    </cfRule>
  </conditionalFormatting>
  <conditionalFormatting sqref="AC218:AC221 AC227 AC229:AC230">
    <cfRule type="containsText" dxfId="123" priority="122" operator="containsText" text="Pública Reservada">
      <formula>NOT(ISERROR(SEARCH("Pública Reservada",AC218)))</formula>
    </cfRule>
    <cfRule type="containsText" dxfId="122" priority="123" operator="containsText" text="Pública Clasificada">
      <formula>NOT(ISERROR(SEARCH("Pública Clasificada",AC218)))</formula>
    </cfRule>
    <cfRule type="containsText" dxfId="121" priority="124" operator="containsText" text="Pública">
      <formula>NOT(ISERROR(SEARCH("Pública",AC218)))</formula>
    </cfRule>
  </conditionalFormatting>
  <conditionalFormatting sqref="AE219:AE221 AG219:AG221 AI218:AI221 AI227 AG227 AE227 AE229:AE230 AG229:AG230 AI229:AI230">
    <cfRule type="containsText" dxfId="120" priority="119" operator="containsText" text="Leve">
      <formula>NOT(ISERROR(SEARCH("Leve",AE218)))</formula>
    </cfRule>
    <cfRule type="containsText" dxfId="119" priority="120" operator="containsText" text="Importante">
      <formula>NOT(ISERROR(SEARCH("Importante",AE218)))</formula>
    </cfRule>
    <cfRule type="containsText" dxfId="118" priority="121" operator="containsText" text="Grave">
      <formula>NOT(ISERROR(SEARCH("Grave",AE218)))</formula>
    </cfRule>
  </conditionalFormatting>
  <conditionalFormatting sqref="AL218:AL221 AN217:AN221 AN227 AL227 AL229:AL230 AN229:AN230">
    <cfRule type="containsText" dxfId="117" priority="116" operator="containsText" text="Baja">
      <formula>NOT(ISERROR(SEARCH("Baja",AL217)))</formula>
    </cfRule>
    <cfRule type="containsText" dxfId="116" priority="117" operator="containsText" text="Media">
      <formula>NOT(ISERROR(SEARCH("Media",AL217)))</formula>
    </cfRule>
    <cfRule type="containsText" dxfId="115" priority="118" operator="containsText" text="Alta">
      <formula>NOT(ISERROR(SEARCH("Alta",AL217)))</formula>
    </cfRule>
  </conditionalFormatting>
  <conditionalFormatting sqref="AE219:AE221 AG219:AG221 AI218:AI221 AI227 AG227 AE227 AE229:AE230 AG229:AG230 AI229:AI230">
    <cfRule type="cellIs" dxfId="114" priority="107" operator="equal">
      <formula>"Baja"</formula>
    </cfRule>
    <cfRule type="cellIs" dxfId="113" priority="108" operator="equal">
      <formula>"Media"</formula>
    </cfRule>
    <cfRule type="cellIs" dxfId="112" priority="109" operator="equal">
      <formula>"Alta"</formula>
    </cfRule>
    <cfRule type="containsText" dxfId="111" priority="113" operator="containsText" text="Alto">
      <formula>NOT(ISERROR(SEARCH("Alto",AE218)))</formula>
    </cfRule>
    <cfRule type="containsText" dxfId="110" priority="114" operator="containsText" text="Medio">
      <formula>NOT(ISERROR(SEARCH("Medio",AE218)))</formula>
    </cfRule>
    <cfRule type="containsText" dxfId="109" priority="115" operator="containsText" text="Bajo">
      <formula>NOT(ISERROR(SEARCH("Bajo",AE218)))</formula>
    </cfRule>
  </conditionalFormatting>
  <conditionalFormatting sqref="AC218:AC221 AC227 AC229:AC230">
    <cfRule type="cellIs" dxfId="108" priority="110" operator="equal">
      <formula>"Baja"</formula>
    </cfRule>
    <cfRule type="cellIs" dxfId="107" priority="111" operator="equal">
      <formula>"media"</formula>
    </cfRule>
    <cfRule type="cellIs" dxfId="106" priority="112" operator="equal">
      <formula>"alta"</formula>
    </cfRule>
  </conditionalFormatting>
  <conditionalFormatting sqref="AO218:AO221 AO227 AO229:AO230">
    <cfRule type="cellIs" dxfId="105" priority="104" operator="equal">
      <formula>"BAJA"</formula>
    </cfRule>
    <cfRule type="cellIs" dxfId="104" priority="105" operator="equal">
      <formula>"MEDIA"</formula>
    </cfRule>
    <cfRule type="cellIs" dxfId="103" priority="106" operator="equal">
      <formula>"ALTA"</formula>
    </cfRule>
  </conditionalFormatting>
  <conditionalFormatting sqref="AC217">
    <cfRule type="containsText" dxfId="102" priority="101" operator="containsText" text="Pública Reservada">
      <formula>NOT(ISERROR(SEARCH("Pública Reservada",AC217)))</formula>
    </cfRule>
    <cfRule type="containsText" dxfId="101" priority="102" operator="containsText" text="Pública Clasificada">
      <formula>NOT(ISERROR(SEARCH("Pública Clasificada",AC217)))</formula>
    </cfRule>
    <cfRule type="containsText" dxfId="100" priority="103" operator="containsText" text="Pública">
      <formula>NOT(ISERROR(SEARCH("Pública",AC217)))</formula>
    </cfRule>
  </conditionalFormatting>
  <conditionalFormatting sqref="AE217:AE218">
    <cfRule type="containsText" dxfId="99" priority="98" operator="containsText" text="Leve">
      <formula>NOT(ISERROR(SEARCH("Leve",AE217)))</formula>
    </cfRule>
    <cfRule type="containsText" dxfId="98" priority="99" operator="containsText" text="Importante">
      <formula>NOT(ISERROR(SEARCH("Importante",AE217)))</formula>
    </cfRule>
    <cfRule type="containsText" dxfId="97" priority="100" operator="containsText" text="Grave">
      <formula>NOT(ISERROR(SEARCH("Grave",AE217)))</formula>
    </cfRule>
  </conditionalFormatting>
  <conditionalFormatting sqref="AL217">
    <cfRule type="containsText" dxfId="96" priority="95" operator="containsText" text="Baja">
      <formula>NOT(ISERROR(SEARCH("Baja",AL217)))</formula>
    </cfRule>
    <cfRule type="containsText" dxfId="95" priority="96" operator="containsText" text="Media">
      <formula>NOT(ISERROR(SEARCH("Media",AL217)))</formula>
    </cfRule>
    <cfRule type="containsText" dxfId="94" priority="97" operator="containsText" text="Alta">
      <formula>NOT(ISERROR(SEARCH("Alta",AL217)))</formula>
    </cfRule>
  </conditionalFormatting>
  <conditionalFormatting sqref="AE217:AE218">
    <cfRule type="cellIs" dxfId="93" priority="86" operator="equal">
      <formula>"Baja"</formula>
    </cfRule>
    <cfRule type="cellIs" dxfId="92" priority="87" operator="equal">
      <formula>"Media"</formula>
    </cfRule>
    <cfRule type="cellIs" dxfId="91" priority="88" operator="equal">
      <formula>"Alta"</formula>
    </cfRule>
    <cfRule type="containsText" dxfId="90" priority="92" operator="containsText" text="Alto">
      <formula>NOT(ISERROR(SEARCH("Alto",AE217)))</formula>
    </cfRule>
    <cfRule type="containsText" dxfId="89" priority="93" operator="containsText" text="Medio">
      <formula>NOT(ISERROR(SEARCH("Medio",AE217)))</formula>
    </cfRule>
    <cfRule type="containsText" dxfId="88" priority="94" operator="containsText" text="Bajo">
      <formula>NOT(ISERROR(SEARCH("Bajo",AE217)))</formula>
    </cfRule>
  </conditionalFormatting>
  <conditionalFormatting sqref="AC217">
    <cfRule type="cellIs" dxfId="87" priority="89" operator="equal">
      <formula>"Baja"</formula>
    </cfRule>
    <cfRule type="cellIs" dxfId="86" priority="90" operator="equal">
      <formula>"media"</formula>
    </cfRule>
    <cfRule type="cellIs" dxfId="85" priority="91" operator="equal">
      <formula>"alta"</formula>
    </cfRule>
  </conditionalFormatting>
  <conditionalFormatting sqref="AG217:AG218">
    <cfRule type="containsText" dxfId="84" priority="83" operator="containsText" text="Leve">
      <formula>NOT(ISERROR(SEARCH("Leve",AG217)))</formula>
    </cfRule>
    <cfRule type="containsText" dxfId="83" priority="84" operator="containsText" text="Importante">
      <formula>NOT(ISERROR(SEARCH("Importante",AG217)))</formula>
    </cfRule>
    <cfRule type="containsText" dxfId="82" priority="85" operator="containsText" text="Grave">
      <formula>NOT(ISERROR(SEARCH("Grave",AG217)))</formula>
    </cfRule>
  </conditionalFormatting>
  <conditionalFormatting sqref="AG217:AG218">
    <cfRule type="cellIs" dxfId="81" priority="77" operator="equal">
      <formula>"Baja"</formula>
    </cfRule>
    <cfRule type="cellIs" dxfId="80" priority="78" operator="equal">
      <formula>"Media"</formula>
    </cfRule>
    <cfRule type="cellIs" dxfId="79" priority="79" operator="equal">
      <formula>"Alta"</formula>
    </cfRule>
    <cfRule type="containsText" dxfId="78" priority="80" operator="containsText" text="Alto">
      <formula>NOT(ISERROR(SEARCH("Alto",AG217)))</formula>
    </cfRule>
    <cfRule type="containsText" dxfId="77" priority="81" operator="containsText" text="Medio">
      <formula>NOT(ISERROR(SEARCH("Medio",AG217)))</formula>
    </cfRule>
    <cfRule type="containsText" dxfId="76" priority="82" operator="containsText" text="Bajo">
      <formula>NOT(ISERROR(SEARCH("Bajo",AG217)))</formula>
    </cfRule>
  </conditionalFormatting>
  <conditionalFormatting sqref="AI217">
    <cfRule type="containsText" dxfId="75" priority="74" operator="containsText" text="Leve">
      <formula>NOT(ISERROR(SEARCH("Leve",AI217)))</formula>
    </cfRule>
    <cfRule type="containsText" dxfId="74" priority="75" operator="containsText" text="Importante">
      <formula>NOT(ISERROR(SEARCH("Importante",AI217)))</formula>
    </cfRule>
    <cfRule type="containsText" dxfId="73" priority="76" operator="containsText" text="Grave">
      <formula>NOT(ISERROR(SEARCH("Grave",AI217)))</formula>
    </cfRule>
  </conditionalFormatting>
  <conditionalFormatting sqref="AI217">
    <cfRule type="cellIs" dxfId="72" priority="68" operator="equal">
      <formula>"Baja"</formula>
    </cfRule>
    <cfRule type="cellIs" dxfId="71" priority="69" operator="equal">
      <formula>"Media"</formula>
    </cfRule>
    <cfRule type="cellIs" dxfId="70" priority="70" operator="equal">
      <formula>"Alta"</formula>
    </cfRule>
    <cfRule type="containsText" dxfId="69" priority="71" operator="containsText" text="Alto">
      <formula>NOT(ISERROR(SEARCH("Alto",AI217)))</formula>
    </cfRule>
    <cfRule type="containsText" dxfId="68" priority="72" operator="containsText" text="Medio">
      <formula>NOT(ISERROR(SEARCH("Medio",AI217)))</formula>
    </cfRule>
    <cfRule type="containsText" dxfId="67" priority="73" operator="containsText" text="Bajo">
      <formula>NOT(ISERROR(SEARCH("Bajo",AI217)))</formula>
    </cfRule>
  </conditionalFormatting>
  <conditionalFormatting sqref="AO217">
    <cfRule type="cellIs" dxfId="66" priority="65" operator="equal">
      <formula>"BAJA"</formula>
    </cfRule>
    <cfRule type="cellIs" dxfId="65" priority="66" operator="equal">
      <formula>"MEDIA"</formula>
    </cfRule>
    <cfRule type="cellIs" dxfId="64" priority="67" operator="equal">
      <formula>"ALTA"</formula>
    </cfRule>
  </conditionalFormatting>
  <conditionalFormatting sqref="V222:Y222 V226 Y226 V225:Y225 V223:V224 Y223:Y224 AA222:AB227">
    <cfRule type="cellIs" dxfId="63" priority="64" operator="equal">
      <formula>"baja"</formula>
    </cfRule>
  </conditionalFormatting>
  <conditionalFormatting sqref="AC222:AC226">
    <cfRule type="containsText" dxfId="62" priority="61" operator="containsText" text="Pública Reservada">
      <formula>NOT(ISERROR(SEARCH("Pública Reservada",AC222)))</formula>
    </cfRule>
    <cfRule type="containsText" dxfId="61" priority="62" operator="containsText" text="Pública Clasificada">
      <formula>NOT(ISERROR(SEARCH("Pública Clasificada",AC222)))</formula>
    </cfRule>
    <cfRule type="containsText" dxfId="60" priority="63" operator="containsText" text="Pública">
      <formula>NOT(ISERROR(SEARCH("Pública",AC222)))</formula>
    </cfRule>
  </conditionalFormatting>
  <conditionalFormatting sqref="AE222:AE226 AG222:AG226 AI222:AI226">
    <cfRule type="containsText" dxfId="59" priority="58" operator="containsText" text="Leve">
      <formula>NOT(ISERROR(SEARCH("Leve",AE222)))</formula>
    </cfRule>
    <cfRule type="containsText" dxfId="58" priority="59" operator="containsText" text="Importante">
      <formula>NOT(ISERROR(SEARCH("Importante",AE222)))</formula>
    </cfRule>
    <cfRule type="containsText" dxfId="57" priority="60" operator="containsText" text="Grave">
      <formula>NOT(ISERROR(SEARCH("Grave",AE222)))</formula>
    </cfRule>
  </conditionalFormatting>
  <conditionalFormatting sqref="AL222:AL226 AN222:AN226">
    <cfRule type="containsText" dxfId="56" priority="55" operator="containsText" text="Baja">
      <formula>NOT(ISERROR(SEARCH("Baja",AL222)))</formula>
    </cfRule>
    <cfRule type="containsText" dxfId="55" priority="56" operator="containsText" text="Media">
      <formula>NOT(ISERROR(SEARCH("Media",AL222)))</formula>
    </cfRule>
    <cfRule type="containsText" dxfId="54" priority="57" operator="containsText" text="Alta">
      <formula>NOT(ISERROR(SEARCH("Alta",AL222)))</formula>
    </cfRule>
  </conditionalFormatting>
  <conditionalFormatting sqref="AE222:AE226 AG222:AG226 AI222:AI226">
    <cfRule type="cellIs" dxfId="53" priority="46" operator="equal">
      <formula>"Baja"</formula>
    </cfRule>
    <cfRule type="cellIs" dxfId="52" priority="47" operator="equal">
      <formula>"Media"</formula>
    </cfRule>
    <cfRule type="cellIs" dxfId="51" priority="48" operator="equal">
      <formula>"Alta"</formula>
    </cfRule>
    <cfRule type="containsText" dxfId="50" priority="52" operator="containsText" text="Alto">
      <formula>NOT(ISERROR(SEARCH("Alto",AE222)))</formula>
    </cfRule>
    <cfRule type="containsText" dxfId="49" priority="53" operator="containsText" text="Medio">
      <formula>NOT(ISERROR(SEARCH("Medio",AE222)))</formula>
    </cfRule>
    <cfRule type="containsText" dxfId="48" priority="54" operator="containsText" text="Bajo">
      <formula>NOT(ISERROR(SEARCH("Bajo",AE222)))</formula>
    </cfRule>
  </conditionalFormatting>
  <conditionalFormatting sqref="AC222:AC226">
    <cfRule type="cellIs" dxfId="47" priority="49" operator="equal">
      <formula>"Baja"</formula>
    </cfRule>
    <cfRule type="cellIs" dxfId="46" priority="50" operator="equal">
      <formula>"media"</formula>
    </cfRule>
    <cfRule type="cellIs" dxfId="45" priority="51" operator="equal">
      <formula>"alta"</formula>
    </cfRule>
  </conditionalFormatting>
  <conditionalFormatting sqref="AO222:AO226">
    <cfRule type="cellIs" dxfId="44" priority="43" operator="equal">
      <formula>"BAJA"</formula>
    </cfRule>
    <cfRule type="cellIs" dxfId="43" priority="44" operator="equal">
      <formula>"MEDIA"</formula>
    </cfRule>
    <cfRule type="cellIs" dxfId="42" priority="45" operator="equal">
      <formula>"ALTA"</formula>
    </cfRule>
  </conditionalFormatting>
  <conditionalFormatting sqref="Z222">
    <cfRule type="cellIs" dxfId="41" priority="42" operator="equal">
      <formula>"baja"</formula>
    </cfRule>
  </conditionalFormatting>
  <conditionalFormatting sqref="Z223">
    <cfRule type="cellIs" dxfId="40" priority="41" operator="equal">
      <formula>"baja"</formula>
    </cfRule>
  </conditionalFormatting>
  <conditionalFormatting sqref="Z225">
    <cfRule type="cellIs" dxfId="39" priority="40" operator="equal">
      <formula>"baja"</formula>
    </cfRule>
  </conditionalFormatting>
  <conditionalFormatting sqref="W219:Y219 AA219:AB219">
    <cfRule type="cellIs" dxfId="38" priority="39" operator="equal">
      <formula>"baja"</formula>
    </cfRule>
  </conditionalFormatting>
  <conditionalFormatting sqref="Z219">
    <cfRule type="cellIs" dxfId="37" priority="38" operator="equal">
      <formula>"baja"</formula>
    </cfRule>
  </conditionalFormatting>
  <conditionalFormatting sqref="W226">
    <cfRule type="cellIs" dxfId="36" priority="37" operator="equal">
      <formula>"baja"</formula>
    </cfRule>
  </conditionalFormatting>
  <conditionalFormatting sqref="V228 X228:Z228">
    <cfRule type="cellIs" dxfId="35" priority="36" operator="equal">
      <formula>"baja"</formula>
    </cfRule>
  </conditionalFormatting>
  <conditionalFormatting sqref="AC228">
    <cfRule type="containsText" dxfId="34" priority="33" operator="containsText" text="Pública Reservada">
      <formula>NOT(ISERROR(SEARCH("Pública Reservada",AC228)))</formula>
    </cfRule>
    <cfRule type="containsText" dxfId="33" priority="34" operator="containsText" text="Pública Clasificada">
      <formula>NOT(ISERROR(SEARCH("Pública Clasificada",AC228)))</formula>
    </cfRule>
    <cfRule type="containsText" dxfId="32" priority="35" operator="containsText" text="Pública">
      <formula>NOT(ISERROR(SEARCH("Pública",AC228)))</formula>
    </cfRule>
  </conditionalFormatting>
  <conditionalFormatting sqref="AI228 AG228 AE228">
    <cfRule type="containsText" dxfId="31" priority="30" operator="containsText" text="Leve">
      <formula>NOT(ISERROR(SEARCH("Leve",AE228)))</formula>
    </cfRule>
    <cfRule type="containsText" dxfId="30" priority="31" operator="containsText" text="Importante">
      <formula>NOT(ISERROR(SEARCH("Importante",AE228)))</formula>
    </cfRule>
    <cfRule type="containsText" dxfId="29" priority="32" operator="containsText" text="Grave">
      <formula>NOT(ISERROR(SEARCH("Grave",AE228)))</formula>
    </cfRule>
  </conditionalFormatting>
  <conditionalFormatting sqref="AN228 AL228">
    <cfRule type="containsText" dxfId="28" priority="27" operator="containsText" text="Baja">
      <formula>NOT(ISERROR(SEARCH("Baja",AL228)))</formula>
    </cfRule>
    <cfRule type="containsText" dxfId="27" priority="28" operator="containsText" text="Media">
      <formula>NOT(ISERROR(SEARCH("Media",AL228)))</formula>
    </cfRule>
    <cfRule type="containsText" dxfId="26" priority="29" operator="containsText" text="Alta">
      <formula>NOT(ISERROR(SEARCH("Alta",AL228)))</formula>
    </cfRule>
  </conditionalFormatting>
  <conditionalFormatting sqref="AI228 AG228 AE228">
    <cfRule type="cellIs" dxfId="25" priority="18" operator="equal">
      <formula>"Baja"</formula>
    </cfRule>
    <cfRule type="cellIs" dxfId="24" priority="19" operator="equal">
      <formula>"Media"</formula>
    </cfRule>
    <cfRule type="cellIs" dxfId="23" priority="20" operator="equal">
      <formula>"Alta"</formula>
    </cfRule>
    <cfRule type="containsText" dxfId="22" priority="24" operator="containsText" text="Alto">
      <formula>NOT(ISERROR(SEARCH("Alto",AE228)))</formula>
    </cfRule>
    <cfRule type="containsText" dxfId="21" priority="25" operator="containsText" text="Medio">
      <formula>NOT(ISERROR(SEARCH("Medio",AE228)))</formula>
    </cfRule>
    <cfRule type="containsText" dxfId="20" priority="26" operator="containsText" text="Bajo">
      <formula>NOT(ISERROR(SEARCH("Bajo",AE228)))</formula>
    </cfRule>
  </conditionalFormatting>
  <conditionalFormatting sqref="AC228">
    <cfRule type="cellIs" dxfId="19" priority="21" operator="equal">
      <formula>"Baja"</formula>
    </cfRule>
    <cfRule type="cellIs" dxfId="18" priority="22" operator="equal">
      <formula>"media"</formula>
    </cfRule>
    <cfRule type="cellIs" dxfId="17" priority="23" operator="equal">
      <formula>"alta"</formula>
    </cfRule>
  </conditionalFormatting>
  <conditionalFormatting sqref="AO228">
    <cfRule type="cellIs" dxfId="16" priority="15" operator="equal">
      <formula>"BAJA"</formula>
    </cfRule>
    <cfRule type="cellIs" dxfId="15" priority="16" operator="equal">
      <formula>"MEDIA"</formula>
    </cfRule>
    <cfRule type="cellIs" dxfId="14" priority="17" operator="equal">
      <formula>"ALTA"</formula>
    </cfRule>
  </conditionalFormatting>
  <conditionalFormatting sqref="AA228:AB228">
    <cfRule type="cellIs" dxfId="13" priority="14" operator="equal">
      <formula>"baja"</formula>
    </cfRule>
  </conditionalFormatting>
  <conditionalFormatting sqref="X229">
    <cfRule type="cellIs" dxfId="12" priority="13" operator="equal">
      <formula>"baja"</formula>
    </cfRule>
  </conditionalFormatting>
  <conditionalFormatting sqref="AB229">
    <cfRule type="cellIs" dxfId="11" priority="12" operator="equal">
      <formula>"baja"</formula>
    </cfRule>
  </conditionalFormatting>
  <conditionalFormatting sqref="W228">
    <cfRule type="cellIs" dxfId="10" priority="11" operator="equal">
      <formula>"baja"</formula>
    </cfRule>
  </conditionalFormatting>
  <conditionalFormatting sqref="W229">
    <cfRule type="cellIs" dxfId="9" priority="10" operator="equal">
      <formula>"baja"</formula>
    </cfRule>
  </conditionalFormatting>
  <conditionalFormatting sqref="X226">
    <cfRule type="cellIs" dxfId="8" priority="9" operator="equal">
      <formula>"baja"</formula>
    </cfRule>
  </conditionalFormatting>
  <conditionalFormatting sqref="V230">
    <cfRule type="cellIs" dxfId="7" priority="8" operator="equal">
      <formula>"baja"</formula>
    </cfRule>
  </conditionalFormatting>
  <conditionalFormatting sqref="W230:Y230 AA230:AB230">
    <cfRule type="cellIs" dxfId="6" priority="7" operator="equal">
      <formula>"baja"</formula>
    </cfRule>
  </conditionalFormatting>
  <conditionalFormatting sqref="Z230">
    <cfRule type="cellIs" dxfId="5" priority="6" operator="equal">
      <formula>"baja"</formula>
    </cfRule>
  </conditionalFormatting>
  <conditionalFormatting sqref="W223">
    <cfRule type="cellIs" dxfId="4" priority="5" operator="equal">
      <formula>"baja"</formula>
    </cfRule>
  </conditionalFormatting>
  <conditionalFormatting sqref="X223">
    <cfRule type="cellIs" dxfId="3" priority="4" operator="equal">
      <formula>"baja"</formula>
    </cfRule>
  </conditionalFormatting>
  <conditionalFormatting sqref="W224">
    <cfRule type="cellIs" dxfId="2" priority="3" operator="equal">
      <formula>"baja"</formula>
    </cfRule>
  </conditionalFormatting>
  <conditionalFormatting sqref="X224">
    <cfRule type="cellIs" dxfId="1" priority="2" operator="equal">
      <formula>"baja"</formula>
    </cfRule>
  </conditionalFormatting>
  <conditionalFormatting sqref="Z224">
    <cfRule type="cellIs" dxfId="0" priority="1" operator="equal">
      <formula>"baja"</formula>
    </cfRule>
  </conditionalFormatting>
  <dataValidations count="8">
    <dataValidation type="list" allowBlank="1" showInputMessage="1" showErrorMessage="1" sqref="O17:O21 O23:O27 O29:O32 O34:O43 O45:O54 O56:O62 O64:O72 O74:O81 O83:O86 O88:O95 O97 O99:O117 O119:O128 O130:O162 O164:O182 O184:O192 O194:O208 O210:O215 O217:O230" xr:uid="{00000000-0002-0000-0000-000000000000}">
      <formula1>"Disponible, Publicada, Disponible y Publicada"</formula1>
    </dataValidation>
    <dataValidation type="list" allowBlank="1" showInputMessage="1" showErrorMessage="1" sqref="H17:J21 H23:J27 H29:J32 H34:J43 H45:J54 H56:J62 H64:J72 H74:J81 H83:J86 H88:J95 H97:J97 H99:J117 H119:J128 H130:J162 H164:J182 H184:J192 H194:J208 H210:J215 H217:J230" xr:uid="{00000000-0002-0000-0000-000001000000}">
      <formula1>"X"</formula1>
    </dataValidation>
    <dataValidation type="list" allowBlank="1" showInputMessage="1" showErrorMessage="1" sqref="G17:G21 G23:G27 G29:G32 G34:G43 G45:G54 G56:G62 G64:G72 G74:G81 G83:G86 G88:G95 G97 G99:G117 G119:G128 G130:G162 G164:G182 G184:G192 G194:G208 G210:G215 G217:G230" xr:uid="{00000000-0002-0000-0000-000002000000}">
      <formula1>"Español, Inglés, Frances, Portugues, Aleman, Italiano, chino, Ruso"</formula1>
    </dataValidation>
    <dataValidation type="list" allowBlank="1" showInputMessage="1" showErrorMessage="1" sqref="S17:U21 S23:U27 S29:U32 S34:U43 S45:U54 S56:U62 S64:U72 S74:U81 S83:U86 S88:U95 S97:U97 S99:U117 S119:U128 S130:U162 S164:U182 S184:U192 S194:U208 S210:U215 S217:U230" xr:uid="{00000000-0002-0000-0000-000003000000}">
      <formula1>"SI, NO"</formula1>
    </dataValidation>
    <dataValidation type="list" allowBlank="1" showInputMessage="1" showErrorMessage="1" sqref="M17:M21 M23:M27 M29:M32 M34:M43 M45:M54 M56:M62 M64:M72 M74:M81 M83:M86 M88:M95 M97 M99:M117 M119:M128 M130:M162 M164:M182 M184:M192 M194:M208 M210:M215 M217:M230" xr:uid="{00000000-0002-0000-0000-000004000000}">
      <formula1>"Interno, Externo"</formula1>
    </dataValidation>
    <dataValidation type="list" allowBlank="1" showInputMessage="1" showErrorMessage="1" sqref="Z17:Z21 Z23:Z27 Z29:Z32 Z34:Z43 Z45:Z54 Z56:Z62 Z64:Z72 Z74:Z81 Z83:Z86 Z88:Z95 Z97 Z99:Z117 Z119:Z128 Z130:Z162 Z164:Z182 Z184:Z192 Z194:Z208 Z226:Z229 Z220:Z221 Z210:Z215 Z217:Z218" xr:uid="{00000000-0002-0000-0000-000005000000}">
      <formula1>"Parcial, Total"</formula1>
    </dataValidation>
    <dataValidation type="list" allowBlank="1" showInputMessage="1" showErrorMessage="1" sqref="AG17:AG230 AI17:AI230 AE17:AE230" xr:uid="{00000000-0002-0000-0000-000006000000}">
      <formula1>"Alta, Media, Baja,"</formula1>
    </dataValidation>
    <dataValidation type="list" allowBlank="1" showInputMessage="1" showErrorMessage="1" sqref="C17:C21 C23:C27 C29:C32 C34:C43 C45:C54 C56:C62 C64:C72 C74:C81 C83:C86 C88:C95 C97 C99:C117 C119:C128 C130:C162 C164:C182 C184:C192 C194:C208 C210:C215 C217:C230" xr:uid="{00000000-0002-0000-0000-000007000000}">
      <formula1>INDIRECT(SUBSTITUTE(B17," ","_"))</formula1>
    </dataValidation>
  </dataValidations>
  <hyperlinks>
    <hyperlink ref="Q198" r:id="rId1" xr:uid="{600284D7-9A3D-4DC3-8140-FDBFD985EC14}"/>
    <hyperlink ref="Q199" r:id="rId2" xr:uid="{0E3EBC53-93EB-444A-93BD-695511F77953}"/>
    <hyperlink ref="Q222" r:id="rId3" xr:uid="{65DA7C2B-94AC-477C-B8AF-624A1A4113AD}"/>
    <hyperlink ref="P222" r:id="rId4" xr:uid="{1574CDF6-2EEA-449A-88FB-8C085CD4F08C}"/>
    <hyperlink ref="P224" r:id="rId5" xr:uid="{B6C9F484-6139-4040-A1F6-12DBD5222AAC}"/>
    <hyperlink ref="P223" r:id="rId6" xr:uid="{B053C5B1-C42D-4ACB-BE24-E262A8AE82B7}"/>
    <hyperlink ref="Q224" r:id="rId7" xr:uid="{4351A7A9-45E0-4A27-9D84-DD3527B7F1FF}"/>
    <hyperlink ref="P226" r:id="rId8" display="https://catastrobogotacol.sharepoint.com/sites/GerenciaTecnologa-GOBIERNODIGITAL/Shared Documents/Forms/AllItems.aspx?FolderCTID=0x012000ACB235DA450CEE49B9144ABDB139115A&amp;viewid=4533fa81%2D00d2%2D4782%2Db5ee%2D9dc013c09bad&amp;id=%2Fsites%2FGerenciaTecnologa%2DGOBIERNODIGITAL%2FShared%20Documents%2FGOBIERNO%20DIGITAL%2FGobierno%20Digital%2F3%2E%20SegInf%2F3%2E3%20Doc%5FOper" xr:uid="{68582E45-5E88-4D9C-872F-90A9BF5168A2}"/>
    <hyperlink ref="Q225" r:id="rId9" xr:uid="{0D223AAA-8D6D-429A-8AF5-EF5E292A1466}"/>
    <hyperlink ref="Q226" r:id="rId10" xr:uid="{DB181E27-0E74-4195-82DC-6979F557EB1D}"/>
    <hyperlink ref="Q230" r:id="rId11" xr:uid="{C73E290C-897C-4C7B-8BA3-52A7476EFB82}"/>
  </hyperlinks>
  <pageMargins left="0.70866141732283472" right="0.70866141732283472" top="0.74803149606299213" bottom="0.74803149606299213" header="0.31496062992125984" footer="0.31496062992125984"/>
  <pageSetup paperSize="9" scale="22" fitToHeight="0" orientation="landscape" r:id="rId12"/>
  <headerFooter>
    <oddFooter>&amp;C&amp;G
02-02-FR-02
V.4</oddFooter>
  </headerFooter>
  <drawing r:id="rId13"/>
  <legacyDrawing r:id="rId14"/>
  <legacyDrawingHF r:id="rId1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8000000}">
          <x14:formula1>
            <xm:f>Listas!$A$2:$A$5</xm:f>
          </x14:formula1>
          <xm:sqref>B17:B21</xm:sqref>
        </x14:dataValidation>
        <x14:dataValidation type="list" allowBlank="1" showInputMessage="1" showErrorMessage="1" xr:uid="{00000000-0002-0000-0000-000009000000}">
          <x14:formula1>
            <xm:f>Listas!$C$2:$C$5</xm:f>
          </x14:formula1>
          <xm:sqref>V17:V21</xm:sqref>
        </x14:dataValidation>
        <x14:dataValidation type="list" allowBlank="1" showInputMessage="1" showErrorMessage="1" xr:uid="{00000000-0002-0000-0000-00000A000000}">
          <x14:formula1>
            <xm:f>Listas!$D$2:$D$20</xm:f>
          </x14:formula1>
          <xm:sqref>R17:R21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workbookViewId="0">
      <selection activeCell="B13" sqref="B13"/>
    </sheetView>
  </sheetViews>
  <sheetFormatPr baseColWidth="10" defaultRowHeight="15" x14ac:dyDescent="0.25"/>
  <cols>
    <col min="1" max="1" width="18.140625" bestFit="1" customWidth="1"/>
    <col min="2" max="2" width="35.42578125" customWidth="1"/>
    <col min="3" max="3" width="27.140625" bestFit="1" customWidth="1"/>
    <col min="4" max="4" width="25.5703125" customWidth="1"/>
  </cols>
  <sheetData>
    <row r="1" spans="1:4" s="7" customFormat="1" ht="31.5" x14ac:dyDescent="0.25">
      <c r="A1" s="7" t="s">
        <v>50</v>
      </c>
      <c r="B1" s="7" t="s">
        <v>70</v>
      </c>
      <c r="C1" s="6" t="s">
        <v>27</v>
      </c>
      <c r="D1" s="6" t="s">
        <v>71</v>
      </c>
    </row>
    <row r="2" spans="1:4" s="1" customFormat="1" ht="30" customHeight="1" x14ac:dyDescent="0.25">
      <c r="A2" s="1" t="s">
        <v>51</v>
      </c>
      <c r="B2" s="8" t="s">
        <v>55</v>
      </c>
      <c r="C2" s="2" t="s">
        <v>26</v>
      </c>
      <c r="D2" s="9" t="s">
        <v>72</v>
      </c>
    </row>
    <row r="3" spans="1:4" s="1" customFormat="1" ht="30" customHeight="1" x14ac:dyDescent="0.25">
      <c r="A3" s="1" t="s">
        <v>52</v>
      </c>
      <c r="B3" s="8" t="s">
        <v>56</v>
      </c>
      <c r="C3" s="2" t="s">
        <v>25</v>
      </c>
      <c r="D3" s="9" t="s">
        <v>73</v>
      </c>
    </row>
    <row r="4" spans="1:4" s="1" customFormat="1" ht="30" customHeight="1" x14ac:dyDescent="0.25">
      <c r="A4" s="1" t="s">
        <v>53</v>
      </c>
      <c r="B4" s="8" t="s">
        <v>57</v>
      </c>
      <c r="C4" s="2" t="s">
        <v>24</v>
      </c>
      <c r="D4" s="9" t="s">
        <v>74</v>
      </c>
    </row>
    <row r="5" spans="1:4" s="1" customFormat="1" ht="30" customHeight="1" x14ac:dyDescent="0.25">
      <c r="A5" s="1" t="s">
        <v>54</v>
      </c>
      <c r="B5" s="8" t="s">
        <v>58</v>
      </c>
      <c r="C5" s="10"/>
      <c r="D5" s="9" t="s">
        <v>75</v>
      </c>
    </row>
    <row r="6" spans="1:4" s="1" customFormat="1" ht="30" customHeight="1" x14ac:dyDescent="0.25">
      <c r="B6" s="8" t="s">
        <v>59</v>
      </c>
      <c r="D6" s="9" t="s">
        <v>76</v>
      </c>
    </row>
    <row r="7" spans="1:4" s="1" customFormat="1" ht="30" customHeight="1" x14ac:dyDescent="0.25">
      <c r="B7" s="8" t="s">
        <v>60</v>
      </c>
      <c r="D7" s="9" t="s">
        <v>77</v>
      </c>
    </row>
    <row r="8" spans="1:4" s="1" customFormat="1" ht="30" customHeight="1" x14ac:dyDescent="0.25">
      <c r="B8" s="8" t="s">
        <v>61</v>
      </c>
      <c r="D8" s="9" t="s">
        <v>78</v>
      </c>
    </row>
    <row r="9" spans="1:4" s="1" customFormat="1" ht="30" customHeight="1" x14ac:dyDescent="0.25">
      <c r="B9" s="8" t="s">
        <v>62</v>
      </c>
      <c r="D9" s="9" t="s">
        <v>79</v>
      </c>
    </row>
    <row r="10" spans="1:4" s="1" customFormat="1" ht="30" customHeight="1" x14ac:dyDescent="0.25">
      <c r="B10" s="8" t="s">
        <v>63</v>
      </c>
      <c r="D10" s="9" t="s">
        <v>80</v>
      </c>
    </row>
    <row r="11" spans="1:4" s="1" customFormat="1" ht="30" customHeight="1" x14ac:dyDescent="0.25">
      <c r="B11" s="8" t="s">
        <v>64</v>
      </c>
      <c r="D11" s="9" t="s">
        <v>81</v>
      </c>
    </row>
    <row r="12" spans="1:4" s="1" customFormat="1" ht="30" customHeight="1" x14ac:dyDescent="0.25">
      <c r="B12" s="8" t="s">
        <v>65</v>
      </c>
      <c r="D12" s="9" t="s">
        <v>82</v>
      </c>
    </row>
    <row r="13" spans="1:4" s="1" customFormat="1" ht="30" customHeight="1" x14ac:dyDescent="0.25">
      <c r="B13" s="8" t="s">
        <v>66</v>
      </c>
      <c r="D13" s="9" t="s">
        <v>40</v>
      </c>
    </row>
    <row r="14" spans="1:4" s="1" customFormat="1" ht="30" customHeight="1" x14ac:dyDescent="0.25">
      <c r="B14" s="8" t="s">
        <v>67</v>
      </c>
      <c r="D14" s="9" t="s">
        <v>83</v>
      </c>
    </row>
    <row r="15" spans="1:4" s="1" customFormat="1" ht="30" customHeight="1" x14ac:dyDescent="0.25">
      <c r="B15" s="8" t="s">
        <v>68</v>
      </c>
      <c r="D15" s="9" t="s">
        <v>84</v>
      </c>
    </row>
    <row r="16" spans="1:4" s="1" customFormat="1" ht="30" customHeight="1" x14ac:dyDescent="0.25">
      <c r="B16" s="8" t="s">
        <v>69</v>
      </c>
      <c r="D16" s="9" t="s">
        <v>85</v>
      </c>
    </row>
    <row r="17" spans="4:4" s="1" customFormat="1" ht="30" customHeight="1" x14ac:dyDescent="0.25">
      <c r="D17" s="9" t="s">
        <v>86</v>
      </c>
    </row>
    <row r="18" spans="4:4" s="1" customFormat="1" ht="30" customHeight="1" x14ac:dyDescent="0.25">
      <c r="D18" s="1" t="s">
        <v>48</v>
      </c>
    </row>
    <row r="19" spans="4:4" s="1" customFormat="1" ht="30" customHeight="1" x14ac:dyDescent="0.25">
      <c r="D19" s="9" t="s">
        <v>87</v>
      </c>
    </row>
    <row r="20" spans="4:4" s="1" customFormat="1" ht="30" x14ac:dyDescent="0.25">
      <c r="D20" s="9" t="s">
        <v>88</v>
      </c>
    </row>
  </sheetData>
  <sheetProtection algorithmName="SHA-512" hashValue="aM6Jj0qQMRcczfz/VM2pd8Hp/0II6Mdx4wqnZ+p6gmPyfxLmVfm73NfbhgRLJwkNwLDeUNa1Fa5Rax1UqaeMRQ==" saltValue="S4a6ZVQikrJOpwhbZYX0gw=="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63CA2C8702F1945A77646467F833BFB" ma:contentTypeVersion="9" ma:contentTypeDescription="Crear nuevo documento." ma:contentTypeScope="" ma:versionID="cadb16f0dd69d5c684ee6ebf6bfecf23">
  <xsd:schema xmlns:xsd="http://www.w3.org/2001/XMLSchema" xmlns:xs="http://www.w3.org/2001/XMLSchema" xmlns:p="http://schemas.microsoft.com/office/2006/metadata/properties" xmlns:ns2="6ab0c25d-58da-4176-91f8-ece4bf43e2d4" xmlns:ns3="2f25a8a8-45b7-41bd-8691-1f4bb16f7423" targetNamespace="http://schemas.microsoft.com/office/2006/metadata/properties" ma:root="true" ma:fieldsID="ab8aad38dec55ad58a5d833c31d0072c" ns2:_="" ns3:_="">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F9F448-04EA-44B9-80F1-E3730BF7E26B}">
  <ds:schemaRefs>
    <ds:schemaRef ds:uri="http://schemas.openxmlformats.org/package/2006/metadata/core-properties"/>
    <ds:schemaRef ds:uri="http://purl.org/dc/terms/"/>
    <ds:schemaRef ds:uri="6ab0c25d-58da-4176-91f8-ece4bf43e2d4"/>
    <ds:schemaRef ds:uri="http://schemas.microsoft.com/office/2006/metadata/properties"/>
    <ds:schemaRef ds:uri="http://schemas.microsoft.com/office/2006/documentManagement/types"/>
    <ds:schemaRef ds:uri="http://purl.org/dc/elements/1.1/"/>
    <ds:schemaRef ds:uri="http://www.w3.org/XML/1998/namespace"/>
    <ds:schemaRef ds:uri="http://schemas.microsoft.com/office/infopath/2007/PartnerControls"/>
    <ds:schemaRef ds:uri="2f25a8a8-45b7-41bd-8691-1f4bb16f7423"/>
    <ds:schemaRef ds:uri="http://purl.org/dc/dcmitype/"/>
  </ds:schemaRefs>
</ds:datastoreItem>
</file>

<file path=customXml/itemProps2.xml><?xml version="1.0" encoding="utf-8"?>
<ds:datastoreItem xmlns:ds="http://schemas.openxmlformats.org/officeDocument/2006/customXml" ds:itemID="{E9F77241-FCF4-45A2-BF79-1B3C94C130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E0BCEF-2F78-4551-9371-5386FA7DAA0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Activos</vt:lpstr>
      <vt:lpstr>Listas</vt:lpstr>
      <vt:lpstr>Apoyo</vt:lpstr>
      <vt:lpstr>Estratégico</vt:lpstr>
      <vt:lpstr>Evaluación_Control</vt:lpstr>
      <vt:lpstr>Misional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Lourdes Maria Acuña Acuña</dc:creator>
  <cp:lastModifiedBy>Lourdes Maria Acuña Acuña</cp:lastModifiedBy>
  <cp:lastPrinted>2020-06-17T20:51:27Z</cp:lastPrinted>
  <dcterms:created xsi:type="dcterms:W3CDTF">2020-04-13T22:23:31Z</dcterms:created>
  <dcterms:modified xsi:type="dcterms:W3CDTF">2020-09-02T23:20:59Z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0x010100C63CA2C8702F1945A77646467F833BFB</vt:lpwstr>
  </property>
</Properties>
</file>