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2E87F540-10E3-4CEA-8B60-995C3FB4BEF0}" xr6:coauthVersionLast="36" xr6:coauthVersionMax="36" xr10:uidLastSave="{00000000-0000-0000-0000-000000000000}"/>
  <bookViews>
    <workbookView xWindow="0" yWindow="0" windowWidth="21570" windowHeight="7980" xr2:uid="{00000000-000D-0000-FFFF-FFFF00000000}"/>
  </bookViews>
  <sheets>
    <sheet name="AI_IIP_2024" sheetId="1" r:id="rId1"/>
    <sheet name="Lista" sheetId="4" state="hidden" r:id="rId2"/>
  </sheets>
  <definedNames>
    <definedName name="_xlnm._FilterDatabase" localSheetId="0" hidden="1">AI_IIP_2024!$A$15:$AO$255</definedName>
    <definedName name="Apoyo">Lista!$C$9:$C$14</definedName>
    <definedName name="_xlnm.Print_Area" localSheetId="0">AI_IIP_2024!$A$1:$AO$268</definedName>
    <definedName name="Estratégico">Lista!$C$2:$C$6</definedName>
    <definedName name="Evaluación_y_Control">Lista!$C$15:$C$16</definedName>
    <definedName name="Misional">Lista!$C$7:$C$8</definedName>
    <definedName name="Transversal">Lista!$C$17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AJ255" i="1" l="1"/>
  <c r="AH255" i="1"/>
  <c r="AK255" i="1" s="1"/>
  <c r="AL255" i="1" s="1"/>
  <c r="AM255" i="1" s="1"/>
  <c r="AF255" i="1"/>
  <c r="AC255" i="1"/>
  <c r="AD255" i="1" s="1"/>
  <c r="AJ254" i="1"/>
  <c r="AH254" i="1"/>
  <c r="AF254" i="1"/>
  <c r="AC254" i="1"/>
  <c r="AD254" i="1" s="1"/>
  <c r="AJ253" i="1"/>
  <c r="AH253" i="1"/>
  <c r="AK253" i="1" s="1"/>
  <c r="AL253" i="1" s="1"/>
  <c r="AF253" i="1"/>
  <c r="AC253" i="1"/>
  <c r="AD253" i="1" s="1"/>
  <c r="AJ252" i="1"/>
  <c r="AK252" i="1" s="1"/>
  <c r="AL252" i="1" s="1"/>
  <c r="AM252" i="1" s="1"/>
  <c r="AH252" i="1"/>
  <c r="AF252" i="1"/>
  <c r="AC252" i="1"/>
  <c r="AJ251" i="1"/>
  <c r="AH251" i="1"/>
  <c r="AK251" i="1" s="1"/>
  <c r="AL251" i="1" s="1"/>
  <c r="AM251" i="1" s="1"/>
  <c r="AN251" i="1" s="1"/>
  <c r="AF251" i="1"/>
  <c r="AC251" i="1"/>
  <c r="AJ250" i="1"/>
  <c r="AH250" i="1"/>
  <c r="AF250" i="1"/>
  <c r="AC250" i="1"/>
  <c r="AJ249" i="1"/>
  <c r="AH249" i="1"/>
  <c r="AK249" i="1" s="1"/>
  <c r="AL249" i="1" s="1"/>
  <c r="AM249" i="1" s="1"/>
  <c r="AF249" i="1"/>
  <c r="AC249" i="1"/>
  <c r="AD249" i="1" s="1"/>
  <c r="AO248" i="1"/>
  <c r="AJ248" i="1"/>
  <c r="AH248" i="1"/>
  <c r="AF248" i="1"/>
  <c r="AC248" i="1"/>
  <c r="AD248" i="1" s="1"/>
  <c r="AJ247" i="1"/>
  <c r="AH247" i="1"/>
  <c r="AF247" i="1"/>
  <c r="AC247" i="1"/>
  <c r="AJ246" i="1"/>
  <c r="AH246" i="1"/>
  <c r="AK246" i="1" s="1"/>
  <c r="AL246" i="1" s="1"/>
  <c r="AM246" i="1" s="1"/>
  <c r="AF246" i="1"/>
  <c r="AC246" i="1"/>
  <c r="AO246" i="1" s="1"/>
  <c r="AK248" i="1" l="1"/>
  <c r="AL248" i="1" s="1"/>
  <c r="AM248" i="1" s="1"/>
  <c r="AK250" i="1"/>
  <c r="AL250" i="1" s="1"/>
  <c r="AM250" i="1" s="1"/>
  <c r="AN250" i="1" s="1"/>
  <c r="AK247" i="1"/>
  <c r="AL247" i="1" s="1"/>
  <c r="AM247" i="1" s="1"/>
  <c r="AO251" i="1"/>
  <c r="AN255" i="1"/>
  <c r="AO250" i="1"/>
  <c r="AK254" i="1"/>
  <c r="AL254" i="1" s="1"/>
  <c r="AM254" i="1" s="1"/>
  <c r="AN254" i="1" s="1"/>
  <c r="AO247" i="1"/>
  <c r="AN249" i="1"/>
  <c r="AO253" i="1"/>
  <c r="AM253" i="1"/>
  <c r="AN253" i="1" s="1"/>
  <c r="AO252" i="1"/>
  <c r="AN248" i="1"/>
  <c r="AO249" i="1"/>
  <c r="AO255" i="1"/>
  <c r="AD246" i="1"/>
  <c r="AN246" i="1" s="1"/>
  <c r="AD247" i="1"/>
  <c r="AD252" i="1"/>
  <c r="AN252" i="1" s="1"/>
  <c r="AN247" i="1" l="1"/>
  <c r="AO254" i="1"/>
  <c r="AJ244" i="1"/>
  <c r="AH244" i="1"/>
  <c r="AF244" i="1"/>
  <c r="AC244" i="1"/>
  <c r="AD244" i="1" s="1"/>
  <c r="AJ243" i="1"/>
  <c r="AH243" i="1"/>
  <c r="AK243" i="1" s="1"/>
  <c r="AL243" i="1" s="1"/>
  <c r="AM243" i="1" s="1"/>
  <c r="AF243" i="1"/>
  <c r="AC243" i="1"/>
  <c r="AJ242" i="1"/>
  <c r="AH242" i="1"/>
  <c r="AF242" i="1"/>
  <c r="AC242" i="1"/>
  <c r="AJ241" i="1"/>
  <c r="AH241" i="1"/>
  <c r="AF241" i="1"/>
  <c r="AC241" i="1"/>
  <c r="AJ240" i="1"/>
  <c r="AH240" i="1"/>
  <c r="AF240" i="1"/>
  <c r="AC240" i="1"/>
  <c r="AD240" i="1" s="1"/>
  <c r="AJ239" i="1"/>
  <c r="AH239" i="1"/>
  <c r="AF239" i="1"/>
  <c r="AC239" i="1"/>
  <c r="AK240" i="1" l="1"/>
  <c r="AL240" i="1" s="1"/>
  <c r="AK242" i="1"/>
  <c r="AL242" i="1" s="1"/>
  <c r="AM242" i="1" s="1"/>
  <c r="AK244" i="1"/>
  <c r="AL244" i="1" s="1"/>
  <c r="AK241" i="1"/>
  <c r="AL241" i="1" s="1"/>
  <c r="AM241" i="1" s="1"/>
  <c r="AO242" i="1"/>
  <c r="AK239" i="1"/>
  <c r="AL239" i="1" s="1"/>
  <c r="AM239" i="1" s="1"/>
  <c r="AM240" i="1"/>
  <c r="AN240" i="1" s="1"/>
  <c r="AO240" i="1"/>
  <c r="AM244" i="1"/>
  <c r="AN244" i="1" s="1"/>
  <c r="AO244" i="1"/>
  <c r="AO243" i="1"/>
  <c r="AD241" i="1"/>
  <c r="AN241" i="1" s="1"/>
  <c r="AD242" i="1"/>
  <c r="AN242" i="1" s="1"/>
  <c r="AD239" i="1"/>
  <c r="AN239" i="1" s="1"/>
  <c r="AD243" i="1"/>
  <c r="AN243" i="1" s="1"/>
  <c r="AO241" i="1" l="1"/>
  <c r="AO239" i="1"/>
  <c r="AJ237" i="1"/>
  <c r="AH237" i="1"/>
  <c r="AF237" i="1"/>
  <c r="AC237" i="1"/>
  <c r="AJ236" i="1"/>
  <c r="AH236" i="1"/>
  <c r="AF236" i="1"/>
  <c r="AC236" i="1"/>
  <c r="AJ235" i="1"/>
  <c r="AH235" i="1"/>
  <c r="AF235" i="1"/>
  <c r="AC235" i="1"/>
  <c r="AJ234" i="1"/>
  <c r="AH234" i="1"/>
  <c r="AF234" i="1"/>
  <c r="AC234" i="1"/>
  <c r="AJ233" i="1"/>
  <c r="AH233" i="1"/>
  <c r="AF233" i="1"/>
  <c r="AC233" i="1"/>
  <c r="AJ232" i="1"/>
  <c r="AH232" i="1"/>
  <c r="AF232" i="1"/>
  <c r="AC232" i="1"/>
  <c r="AJ231" i="1"/>
  <c r="AH231" i="1"/>
  <c r="AF231" i="1"/>
  <c r="AC231" i="1"/>
  <c r="AO231" i="1" s="1"/>
  <c r="AJ230" i="1"/>
  <c r="AH230" i="1"/>
  <c r="AF230" i="1"/>
  <c r="AC230" i="1"/>
  <c r="AJ229" i="1"/>
  <c r="AH229" i="1"/>
  <c r="AF229" i="1"/>
  <c r="AC229" i="1"/>
  <c r="AJ228" i="1"/>
  <c r="AH228" i="1"/>
  <c r="AK228" i="1" s="1"/>
  <c r="AL228" i="1" s="1"/>
  <c r="AM228" i="1" s="1"/>
  <c r="AF228" i="1"/>
  <c r="AC228" i="1"/>
  <c r="AJ227" i="1"/>
  <c r="AH227" i="1"/>
  <c r="AF227" i="1"/>
  <c r="AC227" i="1"/>
  <c r="AK227" i="1" l="1"/>
  <c r="AL227" i="1" s="1"/>
  <c r="AM227" i="1" s="1"/>
  <c r="AK229" i="1"/>
  <c r="AL229" i="1" s="1"/>
  <c r="AM229" i="1" s="1"/>
  <c r="AK231" i="1"/>
  <c r="AL231" i="1" s="1"/>
  <c r="AM231" i="1" s="1"/>
  <c r="AK233" i="1"/>
  <c r="AL233" i="1" s="1"/>
  <c r="AM233" i="1" s="1"/>
  <c r="AK237" i="1"/>
  <c r="AL237" i="1" s="1"/>
  <c r="AM237" i="1" s="1"/>
  <c r="AO229" i="1"/>
  <c r="AO228" i="1"/>
  <c r="AK230" i="1"/>
  <c r="AL230" i="1" s="1"/>
  <c r="AM230" i="1" s="1"/>
  <c r="AK232" i="1"/>
  <c r="AL232" i="1" s="1"/>
  <c r="AM232" i="1" s="1"/>
  <c r="AK234" i="1"/>
  <c r="AL234" i="1" s="1"/>
  <c r="AM234" i="1" s="1"/>
  <c r="AK236" i="1"/>
  <c r="AL236" i="1" s="1"/>
  <c r="AM236" i="1" s="1"/>
  <c r="AK235" i="1"/>
  <c r="AL235" i="1" s="1"/>
  <c r="AM235" i="1" s="1"/>
  <c r="AO233" i="1"/>
  <c r="AD230" i="1"/>
  <c r="AD234" i="1"/>
  <c r="AD227" i="1"/>
  <c r="AD231" i="1"/>
  <c r="AD235" i="1"/>
  <c r="AD228" i="1"/>
  <c r="AN228" i="1" s="1"/>
  <c r="AD232" i="1"/>
  <c r="AN232" i="1" s="1"/>
  <c r="AD236" i="1"/>
  <c r="AD229" i="1"/>
  <c r="AN229" i="1" s="1"/>
  <c r="AD233" i="1"/>
  <c r="AD237" i="1"/>
  <c r="AN237" i="1" l="1"/>
  <c r="AN227" i="1"/>
  <c r="AO237" i="1"/>
  <c r="AN235" i="1"/>
  <c r="AN231" i="1"/>
  <c r="AN233" i="1"/>
  <c r="AN234" i="1"/>
  <c r="AO227" i="1"/>
  <c r="AN230" i="1"/>
  <c r="AO236" i="1"/>
  <c r="AN236" i="1"/>
  <c r="AO235" i="1"/>
  <c r="AO234" i="1"/>
  <c r="AO232" i="1"/>
  <c r="AO230" i="1"/>
  <c r="AJ225" i="1"/>
  <c r="AH225" i="1"/>
  <c r="AF225" i="1"/>
  <c r="AC225" i="1"/>
  <c r="AD225" i="1" s="1"/>
  <c r="AJ224" i="1"/>
  <c r="AH224" i="1"/>
  <c r="AK224" i="1" s="1"/>
  <c r="AL224" i="1" s="1"/>
  <c r="AM224" i="1" s="1"/>
  <c r="AF224" i="1"/>
  <c r="AC224" i="1"/>
  <c r="AJ223" i="1"/>
  <c r="AK223" i="1" s="1"/>
  <c r="AL223" i="1" s="1"/>
  <c r="AM223" i="1" s="1"/>
  <c r="AH223" i="1"/>
  <c r="AF223" i="1"/>
  <c r="AC223" i="1"/>
  <c r="AO223" i="1" s="1"/>
  <c r="AK225" i="1" l="1"/>
  <c r="AL225" i="1" s="1"/>
  <c r="AM225" i="1" s="1"/>
  <c r="AO224" i="1"/>
  <c r="AN225" i="1"/>
  <c r="AO225" i="1"/>
  <c r="AD223" i="1"/>
  <c r="AN223" i="1" s="1"/>
  <c r="AD224" i="1"/>
  <c r="AN224" i="1" s="1"/>
  <c r="AJ221" i="1" l="1"/>
  <c r="AH221" i="1"/>
  <c r="AK221" i="1" s="1"/>
  <c r="AL221" i="1" s="1"/>
  <c r="AM221" i="1" s="1"/>
  <c r="AF221" i="1"/>
  <c r="AC221" i="1"/>
  <c r="AJ220" i="1"/>
  <c r="AH220" i="1"/>
  <c r="AF220" i="1"/>
  <c r="AC220" i="1"/>
  <c r="AJ219" i="1"/>
  <c r="AH219" i="1"/>
  <c r="AF219" i="1"/>
  <c r="AC219" i="1"/>
  <c r="AJ218" i="1"/>
  <c r="AH218" i="1"/>
  <c r="AF218" i="1"/>
  <c r="AC218" i="1"/>
  <c r="AJ217" i="1"/>
  <c r="AH217" i="1"/>
  <c r="AK217" i="1" s="1"/>
  <c r="AL217" i="1" s="1"/>
  <c r="AM217" i="1" s="1"/>
  <c r="AF217" i="1"/>
  <c r="AC217" i="1"/>
  <c r="AJ216" i="1"/>
  <c r="AH216" i="1"/>
  <c r="AF216" i="1"/>
  <c r="AC216" i="1"/>
  <c r="AJ215" i="1"/>
  <c r="AH215" i="1"/>
  <c r="AF215" i="1"/>
  <c r="AC215" i="1"/>
  <c r="AJ214" i="1"/>
  <c r="AH214" i="1"/>
  <c r="AF214" i="1"/>
  <c r="AC214" i="1"/>
  <c r="AJ213" i="1"/>
  <c r="AH213" i="1"/>
  <c r="AK213" i="1" s="1"/>
  <c r="AL213" i="1" s="1"/>
  <c r="AM213" i="1" s="1"/>
  <c r="AF213" i="1"/>
  <c r="AC213" i="1"/>
  <c r="AO213" i="1" s="1"/>
  <c r="AJ212" i="1"/>
  <c r="AH212" i="1"/>
  <c r="AF212" i="1"/>
  <c r="AC212" i="1"/>
  <c r="AJ211" i="1"/>
  <c r="AH211" i="1"/>
  <c r="AF211" i="1"/>
  <c r="AC211" i="1"/>
  <c r="AJ210" i="1"/>
  <c r="AH210" i="1"/>
  <c r="AF210" i="1"/>
  <c r="AC210" i="1"/>
  <c r="AJ209" i="1"/>
  <c r="AH209" i="1"/>
  <c r="AK209" i="1" s="1"/>
  <c r="AL209" i="1" s="1"/>
  <c r="AM209" i="1" s="1"/>
  <c r="AF209" i="1"/>
  <c r="AC209" i="1"/>
  <c r="AO209" i="1" s="1"/>
  <c r="AJ208" i="1"/>
  <c r="AH208" i="1"/>
  <c r="AF208" i="1"/>
  <c r="AC208" i="1"/>
  <c r="AJ207" i="1"/>
  <c r="AH207" i="1"/>
  <c r="AF207" i="1"/>
  <c r="AC207" i="1"/>
  <c r="AJ206" i="1"/>
  <c r="AH206" i="1"/>
  <c r="AF206" i="1"/>
  <c r="AC206" i="1"/>
  <c r="AJ205" i="1"/>
  <c r="AH205" i="1"/>
  <c r="AK205" i="1" s="1"/>
  <c r="AL205" i="1" s="1"/>
  <c r="AM205" i="1" s="1"/>
  <c r="AF205" i="1"/>
  <c r="AC205" i="1"/>
  <c r="AO205" i="1" s="1"/>
  <c r="AJ204" i="1"/>
  <c r="AH204" i="1"/>
  <c r="AF204" i="1"/>
  <c r="AC204" i="1"/>
  <c r="AO217" i="1" l="1"/>
  <c r="AO221" i="1"/>
  <c r="AK210" i="1"/>
  <c r="AL210" i="1" s="1"/>
  <c r="AM210" i="1" s="1"/>
  <c r="AK214" i="1"/>
  <c r="AL214" i="1" s="1"/>
  <c r="AM214" i="1" s="1"/>
  <c r="AK216" i="1"/>
  <c r="AL216" i="1" s="1"/>
  <c r="AM216" i="1" s="1"/>
  <c r="AK218" i="1"/>
  <c r="AL218" i="1" s="1"/>
  <c r="AM218" i="1" s="1"/>
  <c r="AK220" i="1"/>
  <c r="AL220" i="1" s="1"/>
  <c r="AM220" i="1" s="1"/>
  <c r="AK204" i="1"/>
  <c r="AL204" i="1" s="1"/>
  <c r="AM204" i="1" s="1"/>
  <c r="AK206" i="1"/>
  <c r="AL206" i="1" s="1"/>
  <c r="AM206" i="1" s="1"/>
  <c r="AK208" i="1"/>
  <c r="AL208" i="1" s="1"/>
  <c r="AM208" i="1" s="1"/>
  <c r="AK212" i="1"/>
  <c r="AL212" i="1" s="1"/>
  <c r="AM212" i="1" s="1"/>
  <c r="AO211" i="1"/>
  <c r="AO215" i="1"/>
  <c r="AK207" i="1"/>
  <c r="AL207" i="1" s="1"/>
  <c r="AM207" i="1" s="1"/>
  <c r="AK211" i="1"/>
  <c r="AL211" i="1" s="1"/>
  <c r="AM211" i="1" s="1"/>
  <c r="AK215" i="1"/>
  <c r="AL215" i="1" s="1"/>
  <c r="AM215" i="1" s="1"/>
  <c r="AK219" i="1"/>
  <c r="AL219" i="1" s="1"/>
  <c r="AM219" i="1" s="1"/>
  <c r="AO208" i="1"/>
  <c r="AO210" i="1"/>
  <c r="AO212" i="1"/>
  <c r="AO214" i="1"/>
  <c r="AO216" i="1"/>
  <c r="AO218" i="1"/>
  <c r="AD206" i="1"/>
  <c r="AD210" i="1"/>
  <c r="AN210" i="1" s="1"/>
  <c r="AD214" i="1"/>
  <c r="AN214" i="1" s="1"/>
  <c r="AD218" i="1"/>
  <c r="AN218" i="1" s="1"/>
  <c r="AD207" i="1"/>
  <c r="AD211" i="1"/>
  <c r="AN211" i="1" s="1"/>
  <c r="AD215" i="1"/>
  <c r="AN215" i="1" s="1"/>
  <c r="AD219" i="1"/>
  <c r="AD204" i="1"/>
  <c r="AD208" i="1"/>
  <c r="AN208" i="1" s="1"/>
  <c r="AD212" i="1"/>
  <c r="AN212" i="1" s="1"/>
  <c r="AD216" i="1"/>
  <c r="AN216" i="1" s="1"/>
  <c r="AD220" i="1"/>
  <c r="AD205" i="1"/>
  <c r="AN205" i="1" s="1"/>
  <c r="AD209" i="1"/>
  <c r="AN209" i="1" s="1"/>
  <c r="AD213" i="1"/>
  <c r="AN213" i="1" s="1"/>
  <c r="AD217" i="1"/>
  <c r="AN217" i="1" s="1"/>
  <c r="AD221" i="1"/>
  <c r="AN221" i="1" s="1"/>
  <c r="AN204" i="1" l="1"/>
  <c r="AN206" i="1"/>
  <c r="AO206" i="1"/>
  <c r="AO219" i="1"/>
  <c r="AN219" i="1"/>
  <c r="AO220" i="1"/>
  <c r="AO204" i="1"/>
  <c r="AO207" i="1"/>
  <c r="AN220" i="1"/>
  <c r="AN207" i="1"/>
  <c r="AO202" i="1"/>
  <c r="AO201" i="1"/>
  <c r="AM201" i="1"/>
  <c r="AN201" i="1" s="1"/>
  <c r="AO200" i="1"/>
  <c r="AM200" i="1"/>
  <c r="AN200" i="1" s="1"/>
  <c r="AO199" i="1"/>
  <c r="AM199" i="1"/>
  <c r="AN199" i="1" s="1"/>
  <c r="AO198" i="1"/>
  <c r="AM198" i="1"/>
  <c r="AN198" i="1" s="1"/>
  <c r="AL197" i="1"/>
  <c r="AO197" i="1" s="1"/>
  <c r="AL196" i="1"/>
  <c r="AM196" i="1" s="1"/>
  <c r="AN196" i="1" s="1"/>
  <c r="AL195" i="1"/>
  <c r="AO195" i="1" s="1"/>
  <c r="AL194" i="1"/>
  <c r="AM194" i="1" s="1"/>
  <c r="AN194" i="1" s="1"/>
  <c r="AL193" i="1"/>
  <c r="AO193" i="1" s="1"/>
  <c r="AL192" i="1"/>
  <c r="AM192" i="1" s="1"/>
  <c r="AN192" i="1" s="1"/>
  <c r="AL191" i="1"/>
  <c r="AO191" i="1" s="1"/>
  <c r="AL190" i="1"/>
  <c r="AM190" i="1" s="1"/>
  <c r="AN190" i="1" s="1"/>
  <c r="AL189" i="1"/>
  <c r="AO189" i="1" s="1"/>
  <c r="AL188" i="1"/>
  <c r="AM188" i="1" s="1"/>
  <c r="AN188" i="1" s="1"/>
  <c r="AO190" i="1" l="1"/>
  <c r="AO192" i="1"/>
  <c r="AO196" i="1"/>
  <c r="AO194" i="1"/>
  <c r="AO188" i="1"/>
  <c r="AM189" i="1"/>
  <c r="AN189" i="1" s="1"/>
  <c r="AM191" i="1"/>
  <c r="AN191" i="1" s="1"/>
  <c r="AM193" i="1"/>
  <c r="AN193" i="1" s="1"/>
  <c r="AM195" i="1"/>
  <c r="AN195" i="1" s="1"/>
  <c r="AM197" i="1"/>
  <c r="AN197" i="1" s="1"/>
  <c r="AJ186" i="1" l="1"/>
  <c r="AH186" i="1"/>
  <c r="AF186" i="1"/>
  <c r="AC186" i="1"/>
  <c r="AJ185" i="1"/>
  <c r="AH185" i="1"/>
  <c r="AF185" i="1"/>
  <c r="AC185" i="1"/>
  <c r="AO185" i="1" s="1"/>
  <c r="AJ184" i="1"/>
  <c r="AH184" i="1"/>
  <c r="AF184" i="1"/>
  <c r="AC184" i="1"/>
  <c r="AJ183" i="1"/>
  <c r="AH183" i="1"/>
  <c r="AF183" i="1"/>
  <c r="AC183" i="1"/>
  <c r="AJ182" i="1"/>
  <c r="AH182" i="1"/>
  <c r="AK182" i="1" s="1"/>
  <c r="AL182" i="1" s="1"/>
  <c r="AM182" i="1" s="1"/>
  <c r="AF182" i="1"/>
  <c r="AC182" i="1"/>
  <c r="AJ181" i="1"/>
  <c r="AH181" i="1"/>
  <c r="AK181" i="1" s="1"/>
  <c r="AL181" i="1" s="1"/>
  <c r="AM181" i="1" s="1"/>
  <c r="AF181" i="1"/>
  <c r="AC181" i="1"/>
  <c r="AJ180" i="1"/>
  <c r="AH180" i="1"/>
  <c r="AF180" i="1"/>
  <c r="AC180" i="1"/>
  <c r="AD180" i="1" s="1"/>
  <c r="AJ179" i="1"/>
  <c r="AH179" i="1"/>
  <c r="AK179" i="1" s="1"/>
  <c r="AL179" i="1" s="1"/>
  <c r="AM179" i="1" s="1"/>
  <c r="AF179" i="1"/>
  <c r="AC179" i="1"/>
  <c r="AJ178" i="1"/>
  <c r="AH178" i="1"/>
  <c r="AF178" i="1"/>
  <c r="AC178" i="1"/>
  <c r="AJ177" i="1"/>
  <c r="AH177" i="1"/>
  <c r="AF177" i="1"/>
  <c r="AC177" i="1"/>
  <c r="AJ176" i="1"/>
  <c r="AK176" i="1" s="1"/>
  <c r="AL176" i="1" s="1"/>
  <c r="AH176" i="1"/>
  <c r="AF176" i="1"/>
  <c r="AC176" i="1"/>
  <c r="AD176" i="1" s="1"/>
  <c r="AJ175" i="1"/>
  <c r="AH175" i="1"/>
  <c r="AF175" i="1"/>
  <c r="AC175" i="1"/>
  <c r="AJ174" i="1"/>
  <c r="AH174" i="1"/>
  <c r="AF174" i="1"/>
  <c r="AC174" i="1"/>
  <c r="AJ173" i="1"/>
  <c r="AH173" i="1"/>
  <c r="AF173" i="1"/>
  <c r="AC173" i="1"/>
  <c r="AJ172" i="1"/>
  <c r="AH172" i="1"/>
  <c r="AF172" i="1"/>
  <c r="AD172" i="1"/>
  <c r="AC172" i="1"/>
  <c r="AJ171" i="1"/>
  <c r="AH171" i="1"/>
  <c r="AK171" i="1" s="1"/>
  <c r="AL171" i="1" s="1"/>
  <c r="AM171" i="1" s="1"/>
  <c r="AF171" i="1"/>
  <c r="AC171" i="1"/>
  <c r="AJ170" i="1"/>
  <c r="AH170" i="1"/>
  <c r="AF170" i="1"/>
  <c r="AC170" i="1"/>
  <c r="AJ169" i="1"/>
  <c r="AH169" i="1"/>
  <c r="AF169" i="1"/>
  <c r="AC169" i="1"/>
  <c r="AJ168" i="1"/>
  <c r="AH168" i="1"/>
  <c r="AF168" i="1"/>
  <c r="AC168" i="1"/>
  <c r="AD168" i="1" s="1"/>
  <c r="AJ167" i="1"/>
  <c r="AH167" i="1"/>
  <c r="AK167" i="1" s="1"/>
  <c r="AL167" i="1" s="1"/>
  <c r="AM167" i="1" s="1"/>
  <c r="AF167" i="1"/>
  <c r="AC167" i="1"/>
  <c r="AJ166" i="1"/>
  <c r="AH166" i="1"/>
  <c r="AK166" i="1" s="1"/>
  <c r="AL166" i="1" s="1"/>
  <c r="AM166" i="1" s="1"/>
  <c r="AF166" i="1"/>
  <c r="AC166" i="1"/>
  <c r="AJ165" i="1"/>
  <c r="AH165" i="1"/>
  <c r="AF165" i="1"/>
  <c r="AC165" i="1"/>
  <c r="AJ164" i="1"/>
  <c r="AH164" i="1"/>
  <c r="AF164" i="1"/>
  <c r="AC164" i="1"/>
  <c r="AJ163" i="1"/>
  <c r="AH163" i="1"/>
  <c r="AF163" i="1"/>
  <c r="AC163" i="1"/>
  <c r="AJ162" i="1"/>
  <c r="AH162" i="1"/>
  <c r="AF162" i="1"/>
  <c r="AC162" i="1"/>
  <c r="AJ161" i="1"/>
  <c r="AH161" i="1"/>
  <c r="AF161" i="1"/>
  <c r="AC161" i="1"/>
  <c r="AJ160" i="1"/>
  <c r="AH160" i="1"/>
  <c r="AF160" i="1"/>
  <c r="AC160" i="1"/>
  <c r="AJ159" i="1"/>
  <c r="AH159" i="1"/>
  <c r="AF159" i="1"/>
  <c r="AC159" i="1"/>
  <c r="AJ158" i="1"/>
  <c r="AH158" i="1"/>
  <c r="AF158" i="1"/>
  <c r="AC158" i="1"/>
  <c r="AJ157" i="1"/>
  <c r="AH157" i="1"/>
  <c r="AF157" i="1"/>
  <c r="AC157" i="1"/>
  <c r="AJ156" i="1"/>
  <c r="AH156" i="1"/>
  <c r="AF156" i="1"/>
  <c r="AC156" i="1"/>
  <c r="AK183" i="1" l="1"/>
  <c r="AL183" i="1" s="1"/>
  <c r="AM183" i="1" s="1"/>
  <c r="AK185" i="1"/>
  <c r="AL185" i="1" s="1"/>
  <c r="AM185" i="1" s="1"/>
  <c r="AK156" i="1"/>
  <c r="AL156" i="1" s="1"/>
  <c r="AM156" i="1" s="1"/>
  <c r="AK158" i="1"/>
  <c r="AL158" i="1" s="1"/>
  <c r="AM158" i="1" s="1"/>
  <c r="AK160" i="1"/>
  <c r="AL160" i="1" s="1"/>
  <c r="AM160" i="1" s="1"/>
  <c r="AK162" i="1"/>
  <c r="AL162" i="1" s="1"/>
  <c r="AM162" i="1" s="1"/>
  <c r="AK164" i="1"/>
  <c r="AL164" i="1" s="1"/>
  <c r="AM164" i="1" s="1"/>
  <c r="AO183" i="1"/>
  <c r="AK168" i="1"/>
  <c r="AL168" i="1" s="1"/>
  <c r="AK170" i="1"/>
  <c r="AL170" i="1" s="1"/>
  <c r="AM170" i="1" s="1"/>
  <c r="AK174" i="1"/>
  <c r="AL174" i="1" s="1"/>
  <c r="AM174" i="1" s="1"/>
  <c r="AK178" i="1"/>
  <c r="AL178" i="1" s="1"/>
  <c r="AM178" i="1" s="1"/>
  <c r="AO167" i="1"/>
  <c r="AO171" i="1"/>
  <c r="AK180" i="1"/>
  <c r="AL180" i="1" s="1"/>
  <c r="AO157" i="1"/>
  <c r="AK157" i="1"/>
  <c r="AL157" i="1" s="1"/>
  <c r="AM157" i="1" s="1"/>
  <c r="AK159" i="1"/>
  <c r="AL159" i="1" s="1"/>
  <c r="AM159" i="1" s="1"/>
  <c r="AK161" i="1"/>
  <c r="AL161" i="1" s="1"/>
  <c r="AM161" i="1" s="1"/>
  <c r="AK163" i="1"/>
  <c r="AL163" i="1" s="1"/>
  <c r="AM163" i="1" s="1"/>
  <c r="AK165" i="1"/>
  <c r="AL165" i="1" s="1"/>
  <c r="AM165" i="1" s="1"/>
  <c r="AK184" i="1"/>
  <c r="AL184" i="1" s="1"/>
  <c r="AM184" i="1" s="1"/>
  <c r="AK186" i="1"/>
  <c r="AL186" i="1" s="1"/>
  <c r="AM186" i="1" s="1"/>
  <c r="AK169" i="1"/>
  <c r="AL169" i="1" s="1"/>
  <c r="AM169" i="1" s="1"/>
  <c r="AK172" i="1"/>
  <c r="AL172" i="1" s="1"/>
  <c r="AO172" i="1" s="1"/>
  <c r="AK173" i="1"/>
  <c r="AL173" i="1" s="1"/>
  <c r="AM173" i="1" s="1"/>
  <c r="AK175" i="1"/>
  <c r="AL175" i="1" s="1"/>
  <c r="AM175" i="1" s="1"/>
  <c r="AO179" i="1"/>
  <c r="AK177" i="1"/>
  <c r="AL177" i="1" s="1"/>
  <c r="AM177" i="1" s="1"/>
  <c r="AO181" i="1"/>
  <c r="AO180" i="1"/>
  <c r="AM180" i="1"/>
  <c r="AN180" i="1" s="1"/>
  <c r="AO169" i="1"/>
  <c r="AO162" i="1"/>
  <c r="AO182" i="1"/>
  <c r="AO168" i="1"/>
  <c r="AM168" i="1"/>
  <c r="AM172" i="1"/>
  <c r="AN172" i="1" s="1"/>
  <c r="AO156" i="1"/>
  <c r="AO158" i="1"/>
  <c r="AO166" i="1"/>
  <c r="AO176" i="1"/>
  <c r="AM176" i="1"/>
  <c r="AN176" i="1" s="1"/>
  <c r="AO184" i="1"/>
  <c r="AO186" i="1"/>
  <c r="AN168" i="1"/>
  <c r="AO177" i="1"/>
  <c r="AD159" i="1"/>
  <c r="AD163" i="1"/>
  <c r="AD167" i="1"/>
  <c r="AN167" i="1" s="1"/>
  <c r="AD171" i="1"/>
  <c r="AN171" i="1" s="1"/>
  <c r="AD175" i="1"/>
  <c r="AN175" i="1" s="1"/>
  <c r="AD179" i="1"/>
  <c r="AN179" i="1" s="1"/>
  <c r="AD183" i="1"/>
  <c r="AN183" i="1" s="1"/>
  <c r="AD184" i="1"/>
  <c r="AN184" i="1" s="1"/>
  <c r="AD164" i="1"/>
  <c r="AD160" i="1"/>
  <c r="AD157" i="1"/>
  <c r="AN157" i="1" s="1"/>
  <c r="AD161" i="1"/>
  <c r="AN161" i="1" s="1"/>
  <c r="AD165" i="1"/>
  <c r="AD169" i="1"/>
  <c r="AN169" i="1" s="1"/>
  <c r="AD173" i="1"/>
  <c r="AN173" i="1" s="1"/>
  <c r="AD177" i="1"/>
  <c r="AN177" i="1" s="1"/>
  <c r="AD181" i="1"/>
  <c r="AN181" i="1" s="1"/>
  <c r="AD185" i="1"/>
  <c r="AN185" i="1" s="1"/>
  <c r="AD156" i="1"/>
  <c r="AN156" i="1" s="1"/>
  <c r="AD158" i="1"/>
  <c r="AN158" i="1" s="1"/>
  <c r="AD162" i="1"/>
  <c r="AN162" i="1" s="1"/>
  <c r="AD166" i="1"/>
  <c r="AN166" i="1" s="1"/>
  <c r="AD170" i="1"/>
  <c r="AD174" i="1"/>
  <c r="AN174" i="1" s="1"/>
  <c r="AD178" i="1"/>
  <c r="AD182" i="1"/>
  <c r="AN182" i="1" s="1"/>
  <c r="AD186" i="1"/>
  <c r="AN186" i="1" s="1"/>
  <c r="AN160" i="1" l="1"/>
  <c r="AN163" i="1"/>
  <c r="AN178" i="1"/>
  <c r="AN164" i="1"/>
  <c r="AN159" i="1"/>
  <c r="AO160" i="1"/>
  <c r="AO178" i="1"/>
  <c r="AO163" i="1"/>
  <c r="AO164" i="1"/>
  <c r="AO174" i="1"/>
  <c r="AO161" i="1"/>
  <c r="AN165" i="1"/>
  <c r="AN170" i="1"/>
  <c r="AO170" i="1"/>
  <c r="AO165" i="1"/>
  <c r="AO159" i="1"/>
  <c r="AO175" i="1"/>
  <c r="AO173" i="1"/>
  <c r="AJ154" i="1"/>
  <c r="AH154" i="1"/>
  <c r="AF154" i="1"/>
  <c r="AC154" i="1"/>
  <c r="AJ153" i="1"/>
  <c r="AH153" i="1"/>
  <c r="AF153" i="1"/>
  <c r="AC153" i="1"/>
  <c r="AD153" i="1" s="1"/>
  <c r="F153" i="1"/>
  <c r="AJ152" i="1"/>
  <c r="AH152" i="1"/>
  <c r="AF152" i="1"/>
  <c r="AC152" i="1"/>
  <c r="AJ151" i="1"/>
  <c r="AK151" i="1" s="1"/>
  <c r="AL151" i="1" s="1"/>
  <c r="AH151" i="1"/>
  <c r="AF151" i="1"/>
  <c r="AC151" i="1"/>
  <c r="AD151" i="1" s="1"/>
  <c r="AJ150" i="1"/>
  <c r="AH150" i="1"/>
  <c r="AK150" i="1" s="1"/>
  <c r="AL150" i="1" s="1"/>
  <c r="AM150" i="1" s="1"/>
  <c r="AF150" i="1"/>
  <c r="AC150" i="1"/>
  <c r="AJ149" i="1"/>
  <c r="AH149" i="1"/>
  <c r="AF149" i="1"/>
  <c r="AC149" i="1"/>
  <c r="AJ148" i="1"/>
  <c r="AH148" i="1"/>
  <c r="AF148" i="1"/>
  <c r="AC148" i="1"/>
  <c r="AJ147" i="1"/>
  <c r="AH147" i="1"/>
  <c r="AF147" i="1"/>
  <c r="AD147" i="1"/>
  <c r="AC147" i="1"/>
  <c r="AK152" i="1" l="1"/>
  <c r="AL152" i="1" s="1"/>
  <c r="AM152" i="1" s="1"/>
  <c r="AO152" i="1"/>
  <c r="AK147" i="1"/>
  <c r="AL147" i="1" s="1"/>
  <c r="AO147" i="1" s="1"/>
  <c r="AK149" i="1"/>
  <c r="AL149" i="1" s="1"/>
  <c r="AM149" i="1" s="1"/>
  <c r="AK153" i="1"/>
  <c r="AL153" i="1" s="1"/>
  <c r="AK148" i="1"/>
  <c r="AL148" i="1" s="1"/>
  <c r="AM148" i="1" s="1"/>
  <c r="AK154" i="1"/>
  <c r="AL154" i="1" s="1"/>
  <c r="AM154" i="1" s="1"/>
  <c r="AO148" i="1"/>
  <c r="AO150" i="1"/>
  <c r="AM151" i="1"/>
  <c r="AN151" i="1" s="1"/>
  <c r="AO151" i="1"/>
  <c r="AO153" i="1"/>
  <c r="AM153" i="1"/>
  <c r="AN153" i="1" s="1"/>
  <c r="AO154" i="1"/>
  <c r="AO149" i="1"/>
  <c r="AD148" i="1"/>
  <c r="AD152" i="1"/>
  <c r="AN152" i="1" s="1"/>
  <c r="AD149" i="1"/>
  <c r="AN149" i="1" s="1"/>
  <c r="AD150" i="1"/>
  <c r="AN150" i="1" s="1"/>
  <c r="AD154" i="1"/>
  <c r="AN154" i="1" s="1"/>
  <c r="AN148" i="1" l="1"/>
  <c r="AM147" i="1"/>
  <c r="AN147" i="1" s="1"/>
  <c r="AJ145" i="1"/>
  <c r="AH145" i="1"/>
  <c r="AF145" i="1"/>
  <c r="AC145" i="1"/>
  <c r="AJ144" i="1"/>
  <c r="AH144" i="1"/>
  <c r="AF144" i="1"/>
  <c r="AC144" i="1"/>
  <c r="AJ143" i="1"/>
  <c r="AK143" i="1" s="1"/>
  <c r="AL143" i="1" s="1"/>
  <c r="AM143" i="1" s="1"/>
  <c r="AH143" i="1"/>
  <c r="AF143" i="1"/>
  <c r="AC143" i="1"/>
  <c r="AO143" i="1" s="1"/>
  <c r="AJ142" i="1"/>
  <c r="AH142" i="1"/>
  <c r="AF142" i="1"/>
  <c r="AC142" i="1"/>
  <c r="AJ141" i="1"/>
  <c r="AH141" i="1"/>
  <c r="AF141" i="1"/>
  <c r="AC141" i="1"/>
  <c r="AJ140" i="1"/>
  <c r="AH140" i="1"/>
  <c r="AF140" i="1"/>
  <c r="AC140" i="1"/>
  <c r="AK142" i="1" l="1"/>
  <c r="AL142" i="1" s="1"/>
  <c r="AM142" i="1" s="1"/>
  <c r="AK141" i="1"/>
  <c r="AL141" i="1" s="1"/>
  <c r="AM141" i="1" s="1"/>
  <c r="AK145" i="1"/>
  <c r="AL145" i="1" s="1"/>
  <c r="AM145" i="1" s="1"/>
  <c r="AK140" i="1"/>
  <c r="AL140" i="1" s="1"/>
  <c r="AM140" i="1" s="1"/>
  <c r="AK144" i="1"/>
  <c r="AL144" i="1" s="1"/>
  <c r="AM144" i="1" s="1"/>
  <c r="AO140" i="1"/>
  <c r="AO144" i="1"/>
  <c r="AO141" i="1"/>
  <c r="AD142" i="1"/>
  <c r="AD143" i="1"/>
  <c r="AN143" i="1" s="1"/>
  <c r="AD140" i="1"/>
  <c r="AN140" i="1" s="1"/>
  <c r="AD144" i="1"/>
  <c r="AD141" i="1"/>
  <c r="AN141" i="1" s="1"/>
  <c r="AD145" i="1"/>
  <c r="AN145" i="1" s="1"/>
  <c r="AN144" i="1" l="1"/>
  <c r="AO145" i="1"/>
  <c r="AO142" i="1"/>
  <c r="AN142" i="1"/>
  <c r="AJ138" i="1"/>
  <c r="AH138" i="1"/>
  <c r="AK138" i="1" s="1"/>
  <c r="AL138" i="1" s="1"/>
  <c r="AM138" i="1" s="1"/>
  <c r="AF138" i="1"/>
  <c r="AC138" i="1"/>
  <c r="AO138" i="1" s="1"/>
  <c r="AJ137" i="1"/>
  <c r="AH137" i="1"/>
  <c r="AF137" i="1"/>
  <c r="AC137" i="1"/>
  <c r="AD137" i="1" s="1"/>
  <c r="AJ136" i="1"/>
  <c r="AH136" i="1"/>
  <c r="AK136" i="1" s="1"/>
  <c r="AL136" i="1" s="1"/>
  <c r="AM136" i="1" s="1"/>
  <c r="AF136" i="1"/>
  <c r="AC136" i="1"/>
  <c r="AO136" i="1" s="1"/>
  <c r="AJ135" i="1"/>
  <c r="AH135" i="1"/>
  <c r="AK135" i="1" s="1"/>
  <c r="AL135" i="1" s="1"/>
  <c r="AM135" i="1" s="1"/>
  <c r="AF135" i="1"/>
  <c r="AC135" i="1"/>
  <c r="AK137" i="1" l="1"/>
  <c r="AL137" i="1" s="1"/>
  <c r="AO135" i="1"/>
  <c r="AO137" i="1"/>
  <c r="AM137" i="1"/>
  <c r="AN137" i="1" s="1"/>
  <c r="AD135" i="1"/>
  <c r="AN135" i="1" s="1"/>
  <c r="AD136" i="1"/>
  <c r="AN136" i="1" s="1"/>
  <c r="AD138" i="1"/>
  <c r="AN138" i="1" s="1"/>
  <c r="AM133" i="1" l="1"/>
  <c r="AC133" i="1"/>
  <c r="AO133" i="1" s="1"/>
  <c r="AM132" i="1"/>
  <c r="AC132" i="1"/>
  <c r="AD132" i="1" s="1"/>
  <c r="AM131" i="1"/>
  <c r="AC131" i="1"/>
  <c r="AO131" i="1" s="1"/>
  <c r="AM130" i="1"/>
  <c r="AC130" i="1"/>
  <c r="AD130" i="1" s="1"/>
  <c r="AN130" i="1" s="1"/>
  <c r="AM129" i="1"/>
  <c r="AC129" i="1"/>
  <c r="AO129" i="1" s="1"/>
  <c r="AM128" i="1"/>
  <c r="AC128" i="1"/>
  <c r="AO128" i="1" s="1"/>
  <c r="AO127" i="1"/>
  <c r="AN127" i="1"/>
  <c r="AM127" i="1"/>
  <c r="AM126" i="1"/>
  <c r="AC126" i="1"/>
  <c r="AO126" i="1" s="1"/>
  <c r="AM125" i="1"/>
  <c r="AC125" i="1"/>
  <c r="AD125" i="1" s="1"/>
  <c r="AM124" i="1"/>
  <c r="AC124" i="1"/>
  <c r="AO124" i="1" s="1"/>
  <c r="AM123" i="1"/>
  <c r="AC123" i="1"/>
  <c r="AO123" i="1" s="1"/>
  <c r="AN132" i="1" l="1"/>
  <c r="AO125" i="1"/>
  <c r="AD131" i="1"/>
  <c r="AN131" i="1" s="1"/>
  <c r="AD129" i="1"/>
  <c r="AN129" i="1" s="1"/>
  <c r="AO132" i="1"/>
  <c r="AN125" i="1"/>
  <c r="AO130" i="1"/>
  <c r="AD124" i="1"/>
  <c r="AN124" i="1" s="1"/>
  <c r="AD126" i="1"/>
  <c r="AN126" i="1" s="1"/>
  <c r="AD123" i="1"/>
  <c r="AN123" i="1" s="1"/>
  <c r="AD133" i="1"/>
  <c r="AN133" i="1" s="1"/>
  <c r="AD128" i="1"/>
  <c r="AN128" i="1" s="1"/>
  <c r="AJ121" i="1" l="1"/>
  <c r="AK121" i="1" s="1"/>
  <c r="AL121" i="1" s="1"/>
  <c r="AM121" i="1" s="1"/>
  <c r="AC121" i="1"/>
  <c r="AM120" i="1"/>
  <c r="AC120" i="1"/>
  <c r="AO120" i="1" s="1"/>
  <c r="AM119" i="1"/>
  <c r="AC119" i="1"/>
  <c r="AD119" i="1" s="1"/>
  <c r="AN119" i="1" s="1"/>
  <c r="AM118" i="1"/>
  <c r="AC118" i="1"/>
  <c r="AO118" i="1" s="1"/>
  <c r="AM117" i="1"/>
  <c r="AC117" i="1"/>
  <c r="AD117" i="1" s="1"/>
  <c r="AN117" i="1" s="1"/>
  <c r="AM116" i="1"/>
  <c r="AC116" i="1"/>
  <c r="AO116" i="1" s="1"/>
  <c r="AM115" i="1"/>
  <c r="AC115" i="1"/>
  <c r="AO115" i="1" s="1"/>
  <c r="AD116" i="1" l="1"/>
  <c r="AN116" i="1" s="1"/>
  <c r="AO119" i="1"/>
  <c r="AO117" i="1"/>
  <c r="AO121" i="1"/>
  <c r="AD118" i="1"/>
  <c r="AN118" i="1" s="1"/>
  <c r="AD115" i="1"/>
  <c r="AN115" i="1" s="1"/>
  <c r="AD121" i="1"/>
  <c r="AN121" i="1" s="1"/>
  <c r="AD120" i="1"/>
  <c r="AN120" i="1" s="1"/>
  <c r="AJ113" i="1" l="1"/>
  <c r="AH113" i="1"/>
  <c r="AK113" i="1" s="1"/>
  <c r="AL113" i="1" s="1"/>
  <c r="AM113" i="1" s="1"/>
  <c r="AF113" i="1"/>
  <c r="AC113" i="1"/>
  <c r="AJ112" i="1"/>
  <c r="AH112" i="1"/>
  <c r="AF112" i="1"/>
  <c r="AC112" i="1"/>
  <c r="AJ111" i="1"/>
  <c r="AH111" i="1"/>
  <c r="AF111" i="1"/>
  <c r="AC111" i="1"/>
  <c r="AJ110" i="1"/>
  <c r="AH110" i="1"/>
  <c r="AF110" i="1"/>
  <c r="AC110" i="1"/>
  <c r="AJ109" i="1"/>
  <c r="AH109" i="1"/>
  <c r="AK109" i="1" s="1"/>
  <c r="AL109" i="1" s="1"/>
  <c r="AM109" i="1" s="1"/>
  <c r="AF109" i="1"/>
  <c r="AC109" i="1"/>
  <c r="AJ108" i="1"/>
  <c r="AH108" i="1"/>
  <c r="AF108" i="1"/>
  <c r="AC108" i="1"/>
  <c r="AJ107" i="1"/>
  <c r="AH107" i="1"/>
  <c r="AK107" i="1" s="1"/>
  <c r="AL107" i="1" s="1"/>
  <c r="AM107" i="1" s="1"/>
  <c r="AF107" i="1"/>
  <c r="AC107" i="1"/>
  <c r="AJ106" i="1"/>
  <c r="AH106" i="1"/>
  <c r="AF106" i="1"/>
  <c r="AC106" i="1"/>
  <c r="AJ105" i="1"/>
  <c r="AH105" i="1"/>
  <c r="AK105" i="1" s="1"/>
  <c r="AL105" i="1" s="1"/>
  <c r="AM105" i="1" s="1"/>
  <c r="AF105" i="1"/>
  <c r="AC105" i="1"/>
  <c r="AJ104" i="1"/>
  <c r="AH104" i="1"/>
  <c r="AF104" i="1"/>
  <c r="AC104" i="1"/>
  <c r="AJ103" i="1"/>
  <c r="AH103" i="1"/>
  <c r="AK103" i="1" s="1"/>
  <c r="AL103" i="1" s="1"/>
  <c r="AM103" i="1" s="1"/>
  <c r="AF103" i="1"/>
  <c r="AC103" i="1"/>
  <c r="AJ102" i="1"/>
  <c r="AH102" i="1"/>
  <c r="AF102" i="1"/>
  <c r="AC102" i="1"/>
  <c r="AJ101" i="1"/>
  <c r="AH101" i="1"/>
  <c r="AK101" i="1" s="1"/>
  <c r="AL101" i="1" s="1"/>
  <c r="AM101" i="1" s="1"/>
  <c r="AF101" i="1"/>
  <c r="AC101" i="1"/>
  <c r="AJ100" i="1"/>
  <c r="AH100" i="1"/>
  <c r="AF100" i="1"/>
  <c r="AC100" i="1"/>
  <c r="AJ99" i="1"/>
  <c r="AH99" i="1"/>
  <c r="AF99" i="1"/>
  <c r="AC99" i="1"/>
  <c r="AJ98" i="1"/>
  <c r="AH98" i="1"/>
  <c r="AF98" i="1"/>
  <c r="AC98" i="1"/>
  <c r="AJ97" i="1"/>
  <c r="AH97" i="1"/>
  <c r="AK97" i="1" s="1"/>
  <c r="AL97" i="1" s="1"/>
  <c r="AM97" i="1" s="1"/>
  <c r="AF97" i="1"/>
  <c r="AC97" i="1"/>
  <c r="AJ96" i="1"/>
  <c r="AH96" i="1"/>
  <c r="AF96" i="1"/>
  <c r="AC96" i="1"/>
  <c r="AJ95" i="1"/>
  <c r="AH95" i="1"/>
  <c r="AK95" i="1" s="1"/>
  <c r="AL95" i="1" s="1"/>
  <c r="AM95" i="1" s="1"/>
  <c r="AF95" i="1"/>
  <c r="AC95" i="1"/>
  <c r="AJ94" i="1"/>
  <c r="AH94" i="1"/>
  <c r="AF94" i="1"/>
  <c r="AC94" i="1"/>
  <c r="AK110" i="1" l="1"/>
  <c r="AL110" i="1" s="1"/>
  <c r="AM110" i="1" s="1"/>
  <c r="AK96" i="1"/>
  <c r="AL96" i="1" s="1"/>
  <c r="AM96" i="1" s="1"/>
  <c r="AK112" i="1"/>
  <c r="AL112" i="1" s="1"/>
  <c r="AM112" i="1" s="1"/>
  <c r="AK108" i="1"/>
  <c r="AL108" i="1" s="1"/>
  <c r="AM108" i="1" s="1"/>
  <c r="AK94" i="1"/>
  <c r="AL94" i="1" s="1"/>
  <c r="AM94" i="1" s="1"/>
  <c r="AK98" i="1"/>
  <c r="AL98" i="1" s="1"/>
  <c r="AM98" i="1" s="1"/>
  <c r="AK100" i="1"/>
  <c r="AL100" i="1" s="1"/>
  <c r="AM100" i="1" s="1"/>
  <c r="AK102" i="1"/>
  <c r="AL102" i="1" s="1"/>
  <c r="AM102" i="1" s="1"/>
  <c r="AK104" i="1"/>
  <c r="AL104" i="1" s="1"/>
  <c r="AM104" i="1" s="1"/>
  <c r="AK106" i="1"/>
  <c r="AL106" i="1" s="1"/>
  <c r="AM106" i="1" s="1"/>
  <c r="AK99" i="1"/>
  <c r="AL99" i="1" s="1"/>
  <c r="AM99" i="1" s="1"/>
  <c r="AK111" i="1"/>
  <c r="AL111" i="1" s="1"/>
  <c r="AM111" i="1" s="1"/>
  <c r="AO94" i="1"/>
  <c r="AO96" i="1"/>
  <c r="AO98" i="1"/>
  <c r="AO100" i="1"/>
  <c r="AO106" i="1"/>
  <c r="AO108" i="1"/>
  <c r="AO110" i="1"/>
  <c r="AO97" i="1"/>
  <c r="AO103" i="1"/>
  <c r="AO107" i="1"/>
  <c r="AO113" i="1"/>
  <c r="AO95" i="1"/>
  <c r="AO99" i="1"/>
  <c r="AO101" i="1"/>
  <c r="AO105" i="1"/>
  <c r="AO109" i="1"/>
  <c r="AD94" i="1"/>
  <c r="AN94" i="1" s="1"/>
  <c r="AD98" i="1"/>
  <c r="AN98" i="1" s="1"/>
  <c r="AD102" i="1"/>
  <c r="AD106" i="1"/>
  <c r="AN106" i="1" s="1"/>
  <c r="AD110" i="1"/>
  <c r="AN110" i="1" s="1"/>
  <c r="AD95" i="1"/>
  <c r="AN95" i="1" s="1"/>
  <c r="AD99" i="1"/>
  <c r="AD103" i="1"/>
  <c r="AN103" i="1" s="1"/>
  <c r="AD107" i="1"/>
  <c r="AN107" i="1" s="1"/>
  <c r="AD111" i="1"/>
  <c r="AD96" i="1"/>
  <c r="AD100" i="1"/>
  <c r="AD104" i="1"/>
  <c r="AD108" i="1"/>
  <c r="AN108" i="1" s="1"/>
  <c r="AD112" i="1"/>
  <c r="AD97" i="1"/>
  <c r="AN97" i="1" s="1"/>
  <c r="AD101" i="1"/>
  <c r="AN101" i="1" s="1"/>
  <c r="AD105" i="1"/>
  <c r="AN105" i="1" s="1"/>
  <c r="AD109" i="1"/>
  <c r="AN109" i="1" s="1"/>
  <c r="AD113" i="1"/>
  <c r="AN113" i="1" s="1"/>
  <c r="AN112" i="1" l="1"/>
  <c r="AO112" i="1"/>
  <c r="AN99" i="1"/>
  <c r="AN100" i="1"/>
  <c r="AN96" i="1"/>
  <c r="AN102" i="1"/>
  <c r="AO102" i="1"/>
  <c r="AN111" i="1"/>
  <c r="AO104" i="1"/>
  <c r="AO111" i="1"/>
  <c r="AN104" i="1"/>
  <c r="AL92" i="1"/>
  <c r="AM92" i="1" s="1"/>
  <c r="AC92" i="1"/>
  <c r="AO92" i="1" s="1"/>
  <c r="AL91" i="1"/>
  <c r="AM91" i="1" s="1"/>
  <c r="AC91" i="1"/>
  <c r="AD91" i="1" s="1"/>
  <c r="AL90" i="1"/>
  <c r="AM90" i="1" s="1"/>
  <c r="AC90" i="1"/>
  <c r="AD90" i="1" s="1"/>
  <c r="AL89" i="1"/>
  <c r="AO89" i="1" s="1"/>
  <c r="AD89" i="1"/>
  <c r="AL88" i="1"/>
  <c r="AM88" i="1" s="1"/>
  <c r="AC88" i="1"/>
  <c r="AD88" i="1" s="1"/>
  <c r="AN88" i="1" s="1"/>
  <c r="AL87" i="1"/>
  <c r="AM87" i="1" s="1"/>
  <c r="AC87" i="1"/>
  <c r="AD87" i="1" s="1"/>
  <c r="AL86" i="1"/>
  <c r="AC86" i="1"/>
  <c r="AD86" i="1" s="1"/>
  <c r="AM85" i="1"/>
  <c r="AL85" i="1"/>
  <c r="AC85" i="1"/>
  <c r="AO85" i="1" s="1"/>
  <c r="AN90" i="1" l="1"/>
  <c r="AO88" i="1"/>
  <c r="AO91" i="1"/>
  <c r="AO86" i="1"/>
  <c r="AN87" i="1"/>
  <c r="AN91" i="1"/>
  <c r="AD85" i="1"/>
  <c r="AN85" i="1" s="1"/>
  <c r="AO87" i="1"/>
  <c r="AM86" i="1"/>
  <c r="AN86" i="1" s="1"/>
  <c r="AM89" i="1"/>
  <c r="AN89" i="1" s="1"/>
  <c r="AO90" i="1"/>
  <c r="AD92" i="1"/>
  <c r="AN92" i="1" s="1"/>
  <c r="AM83" i="1" l="1"/>
  <c r="AJ83" i="1"/>
  <c r="AH83" i="1"/>
  <c r="AK83" i="1" s="1"/>
  <c r="AF83" i="1"/>
  <c r="AC83" i="1"/>
  <c r="AO83" i="1" s="1"/>
  <c r="AM82" i="1"/>
  <c r="AJ82" i="1"/>
  <c r="AH82" i="1"/>
  <c r="AF82" i="1"/>
  <c r="AC82" i="1"/>
  <c r="AO82" i="1" s="1"/>
  <c r="AM81" i="1"/>
  <c r="AJ81" i="1"/>
  <c r="AH81" i="1"/>
  <c r="AK81" i="1" s="1"/>
  <c r="AF81" i="1"/>
  <c r="AC81" i="1"/>
  <c r="AD81" i="1" s="1"/>
  <c r="AM80" i="1"/>
  <c r="AJ80" i="1"/>
  <c r="AH80" i="1"/>
  <c r="AK80" i="1" s="1"/>
  <c r="AF80" i="1"/>
  <c r="AC80" i="1"/>
  <c r="AO80" i="1" s="1"/>
  <c r="AM79" i="1"/>
  <c r="AJ79" i="1"/>
  <c r="AH79" i="1"/>
  <c r="AK79" i="1" s="1"/>
  <c r="AF79" i="1"/>
  <c r="AC79" i="1"/>
  <c r="AD79" i="1" s="1"/>
  <c r="AM78" i="1"/>
  <c r="AJ78" i="1"/>
  <c r="AH78" i="1"/>
  <c r="AF78" i="1"/>
  <c r="AC78" i="1"/>
  <c r="AO78" i="1" s="1"/>
  <c r="AM77" i="1"/>
  <c r="AJ77" i="1"/>
  <c r="AH77" i="1"/>
  <c r="AF77" i="1"/>
  <c r="AC77" i="1"/>
  <c r="AO77" i="1" s="1"/>
  <c r="AM76" i="1"/>
  <c r="AJ76" i="1"/>
  <c r="AH76" i="1"/>
  <c r="AK76" i="1" s="1"/>
  <c r="AF76" i="1"/>
  <c r="AC76" i="1"/>
  <c r="AO76" i="1" s="1"/>
  <c r="AO75" i="1"/>
  <c r="AM75" i="1"/>
  <c r="AJ75" i="1"/>
  <c r="AH75" i="1"/>
  <c r="AF75" i="1"/>
  <c r="AD75" i="1"/>
  <c r="AO74" i="1"/>
  <c r="AM74" i="1"/>
  <c r="AJ74" i="1"/>
  <c r="AH74" i="1"/>
  <c r="AF74" i="1"/>
  <c r="AD74" i="1"/>
  <c r="AK78" i="1" l="1"/>
  <c r="AD82" i="1"/>
  <c r="AN75" i="1"/>
  <c r="AK77" i="1"/>
  <c r="AD80" i="1"/>
  <c r="AN80" i="1" s="1"/>
  <c r="AN79" i="1"/>
  <c r="AD83" i="1"/>
  <c r="AN83" i="1" s="1"/>
  <c r="AN74" i="1"/>
  <c r="AK75" i="1"/>
  <c r="AN82" i="1"/>
  <c r="AK74" i="1"/>
  <c r="AD77" i="1"/>
  <c r="AN77" i="1" s="1"/>
  <c r="AN81" i="1"/>
  <c r="AK82" i="1"/>
  <c r="AD76" i="1"/>
  <c r="AN76" i="1" s="1"/>
  <c r="AD78" i="1"/>
  <c r="AN78" i="1" s="1"/>
  <c r="AO79" i="1"/>
  <c r="AO81" i="1"/>
  <c r="AJ72" i="1" l="1"/>
  <c r="AH72" i="1"/>
  <c r="AF72" i="1"/>
  <c r="AC72" i="1"/>
  <c r="AJ71" i="1"/>
  <c r="AH71" i="1"/>
  <c r="AK71" i="1" s="1"/>
  <c r="AL71" i="1" s="1"/>
  <c r="AF71" i="1"/>
  <c r="AD71" i="1"/>
  <c r="AC71" i="1"/>
  <c r="AJ70" i="1"/>
  <c r="AH70" i="1"/>
  <c r="AK70" i="1" s="1"/>
  <c r="AL70" i="1" s="1"/>
  <c r="AM70" i="1" s="1"/>
  <c r="AF70" i="1"/>
  <c r="AC70" i="1"/>
  <c r="AJ69" i="1"/>
  <c r="AH69" i="1"/>
  <c r="AF69" i="1"/>
  <c r="AC69" i="1"/>
  <c r="AJ68" i="1"/>
  <c r="AH68" i="1"/>
  <c r="AF68" i="1"/>
  <c r="AC68" i="1"/>
  <c r="AK68" i="1" l="1"/>
  <c r="AL68" i="1" s="1"/>
  <c r="AM68" i="1" s="1"/>
  <c r="AK69" i="1"/>
  <c r="AL69" i="1" s="1"/>
  <c r="AM69" i="1" s="1"/>
  <c r="AO69" i="1"/>
  <c r="AK72" i="1"/>
  <c r="AL72" i="1" s="1"/>
  <c r="AM72" i="1" s="1"/>
  <c r="AO68" i="1"/>
  <c r="AO71" i="1"/>
  <c r="AM71" i="1"/>
  <c r="AN71" i="1" s="1"/>
  <c r="AO70" i="1"/>
  <c r="AD69" i="1"/>
  <c r="AN69" i="1" s="1"/>
  <c r="AD70" i="1"/>
  <c r="AN70" i="1" s="1"/>
  <c r="AD68" i="1"/>
  <c r="AN68" i="1" s="1"/>
  <c r="AD72" i="1"/>
  <c r="AO72" i="1" l="1"/>
  <c r="AN72" i="1"/>
  <c r="AJ66" i="1"/>
  <c r="AH66" i="1"/>
  <c r="AF66" i="1"/>
  <c r="AC66" i="1"/>
  <c r="AM65" i="1"/>
  <c r="AC65" i="1"/>
  <c r="AD65" i="1" s="1"/>
  <c r="AN65" i="1" s="1"/>
  <c r="AM64" i="1"/>
  <c r="AC64" i="1"/>
  <c r="AO64" i="1" s="1"/>
  <c r="AM63" i="1"/>
  <c r="AC63" i="1"/>
  <c r="AO63" i="1" s="1"/>
  <c r="AM62" i="1"/>
  <c r="AC62" i="1"/>
  <c r="AD62" i="1" s="1"/>
  <c r="AN62" i="1" s="1"/>
  <c r="AM61" i="1"/>
  <c r="AC61" i="1"/>
  <c r="AO61" i="1" s="1"/>
  <c r="AK66" i="1" l="1"/>
  <c r="AL66" i="1" s="1"/>
  <c r="AM66" i="1" s="1"/>
  <c r="AO62" i="1"/>
  <c r="AO65" i="1"/>
  <c r="AD64" i="1"/>
  <c r="AN64" i="1" s="1"/>
  <c r="AD61" i="1"/>
  <c r="AN61" i="1" s="1"/>
  <c r="AD66" i="1"/>
  <c r="AN66" i="1" s="1"/>
  <c r="AD63" i="1"/>
  <c r="AN63" i="1" s="1"/>
  <c r="AO66" i="1" l="1"/>
  <c r="AJ59" i="1"/>
  <c r="AH59" i="1"/>
  <c r="AK59" i="1" s="1"/>
  <c r="AL59" i="1" s="1"/>
  <c r="AM59" i="1" s="1"/>
  <c r="AF59" i="1"/>
  <c r="AC59" i="1"/>
  <c r="AJ58" i="1"/>
  <c r="AH58" i="1"/>
  <c r="AF58" i="1"/>
  <c r="AC58" i="1"/>
  <c r="AJ57" i="1"/>
  <c r="AH57" i="1"/>
  <c r="AF57" i="1"/>
  <c r="AC57" i="1"/>
  <c r="AJ56" i="1"/>
  <c r="AH56" i="1"/>
  <c r="AK56" i="1" s="1"/>
  <c r="AL56" i="1" s="1"/>
  <c r="AM56" i="1" s="1"/>
  <c r="AF56" i="1"/>
  <c r="AC56" i="1"/>
  <c r="AO56" i="1" s="1"/>
  <c r="AJ55" i="1"/>
  <c r="AH55" i="1"/>
  <c r="AK55" i="1" s="1"/>
  <c r="AL55" i="1" s="1"/>
  <c r="AM55" i="1" s="1"/>
  <c r="AF55" i="1"/>
  <c r="AC55" i="1"/>
  <c r="AO55" i="1" s="1"/>
  <c r="AJ54" i="1"/>
  <c r="AH54" i="1"/>
  <c r="AF54" i="1"/>
  <c r="AC54" i="1"/>
  <c r="AJ53" i="1"/>
  <c r="AH53" i="1"/>
  <c r="AF53" i="1"/>
  <c r="AC53" i="1"/>
  <c r="AJ52" i="1"/>
  <c r="AH52" i="1"/>
  <c r="AK52" i="1" s="1"/>
  <c r="AL52" i="1" s="1"/>
  <c r="AM52" i="1" s="1"/>
  <c r="AF52" i="1"/>
  <c r="AC52" i="1"/>
  <c r="AJ51" i="1"/>
  <c r="AH51" i="1"/>
  <c r="AK51" i="1" s="1"/>
  <c r="AL51" i="1" s="1"/>
  <c r="AM51" i="1" s="1"/>
  <c r="AF51" i="1"/>
  <c r="AC51" i="1"/>
  <c r="AO51" i="1" s="1"/>
  <c r="AJ50" i="1"/>
  <c r="AH50" i="1"/>
  <c r="AK50" i="1" s="1"/>
  <c r="AL50" i="1" s="1"/>
  <c r="AM50" i="1" s="1"/>
  <c r="AF50" i="1"/>
  <c r="AC50" i="1"/>
  <c r="AO50" i="1" s="1"/>
  <c r="AJ49" i="1"/>
  <c r="AH49" i="1"/>
  <c r="AK49" i="1" s="1"/>
  <c r="AL49" i="1" s="1"/>
  <c r="AM49" i="1" s="1"/>
  <c r="AF49" i="1"/>
  <c r="AC49" i="1"/>
  <c r="AO49" i="1" s="1"/>
  <c r="AJ48" i="1"/>
  <c r="AH48" i="1"/>
  <c r="AK48" i="1" s="1"/>
  <c r="AL48" i="1" s="1"/>
  <c r="AM48" i="1" s="1"/>
  <c r="AF48" i="1"/>
  <c r="AC48" i="1"/>
  <c r="AO48" i="1" s="1"/>
  <c r="AO52" i="1" l="1"/>
  <c r="AK54" i="1"/>
  <c r="AL54" i="1" s="1"/>
  <c r="AM54" i="1" s="1"/>
  <c r="AK58" i="1"/>
  <c r="AL58" i="1" s="1"/>
  <c r="AM58" i="1" s="1"/>
  <c r="AK53" i="1"/>
  <c r="AL53" i="1" s="1"/>
  <c r="AM53" i="1" s="1"/>
  <c r="AK57" i="1"/>
  <c r="AL57" i="1" s="1"/>
  <c r="AM57" i="1" s="1"/>
  <c r="AO59" i="1"/>
  <c r="AD48" i="1"/>
  <c r="AN48" i="1" s="1"/>
  <c r="AD52" i="1"/>
  <c r="AN52" i="1" s="1"/>
  <c r="AD56" i="1"/>
  <c r="AN56" i="1" s="1"/>
  <c r="AD49" i="1"/>
  <c r="AN49" i="1" s="1"/>
  <c r="AD53" i="1"/>
  <c r="AD57" i="1"/>
  <c r="AD50" i="1"/>
  <c r="AN50" i="1" s="1"/>
  <c r="AD54" i="1"/>
  <c r="AN54" i="1" s="1"/>
  <c r="AD58" i="1"/>
  <c r="AN58" i="1" s="1"/>
  <c r="AD51" i="1"/>
  <c r="AN51" i="1" s="1"/>
  <c r="AD55" i="1"/>
  <c r="AN55" i="1" s="1"/>
  <c r="AD59" i="1"/>
  <c r="AN59" i="1" s="1"/>
  <c r="AO53" i="1" l="1"/>
  <c r="AN57" i="1"/>
  <c r="AO57" i="1"/>
  <c r="AN53" i="1"/>
  <c r="AO58" i="1"/>
  <c r="AO54" i="1"/>
  <c r="AL46" i="1"/>
  <c r="AM46" i="1" s="1"/>
  <c r="AC46" i="1"/>
  <c r="AO46" i="1" s="1"/>
  <c r="AL45" i="1"/>
  <c r="AM45" i="1" s="1"/>
  <c r="AC45" i="1"/>
  <c r="AD45" i="1" s="1"/>
  <c r="AN45" i="1" s="1"/>
  <c r="AL44" i="1"/>
  <c r="AM44" i="1" s="1"/>
  <c r="AC44" i="1"/>
  <c r="AD44" i="1" s="1"/>
  <c r="AL43" i="1"/>
  <c r="AM43" i="1" s="1"/>
  <c r="AC43" i="1"/>
  <c r="AD43" i="1" s="1"/>
  <c r="AL42" i="1"/>
  <c r="AM42" i="1" s="1"/>
  <c r="AC42" i="1"/>
  <c r="AL41" i="1"/>
  <c r="AM41" i="1" s="1"/>
  <c r="AC41" i="1"/>
  <c r="AD41" i="1" s="1"/>
  <c r="AN41" i="1" s="1"/>
  <c r="AL40" i="1"/>
  <c r="AM40" i="1" s="1"/>
  <c r="AC40" i="1"/>
  <c r="AD40" i="1" s="1"/>
  <c r="AL39" i="1"/>
  <c r="AM39" i="1" s="1"/>
  <c r="AC39" i="1"/>
  <c r="AO39" i="1" s="1"/>
  <c r="AL38" i="1"/>
  <c r="AM38" i="1" s="1"/>
  <c r="AC38" i="1"/>
  <c r="AL37" i="1"/>
  <c r="AM37" i="1" s="1"/>
  <c r="AC37" i="1"/>
  <c r="AD37" i="1" s="1"/>
  <c r="AL36" i="1"/>
  <c r="AM36" i="1" s="1"/>
  <c r="AC36" i="1"/>
  <c r="AD36" i="1" s="1"/>
  <c r="AM35" i="1"/>
  <c r="AC35" i="1"/>
  <c r="AO35" i="1" s="1"/>
  <c r="AM34" i="1"/>
  <c r="AC34" i="1"/>
  <c r="AD34" i="1" s="1"/>
  <c r="AM32" i="1"/>
  <c r="AC32" i="1"/>
  <c r="AO32" i="1" s="1"/>
  <c r="AM31" i="1"/>
  <c r="AC31" i="1"/>
  <c r="AO31" i="1" s="1"/>
  <c r="AL30" i="1"/>
  <c r="AC30" i="1"/>
  <c r="AD30" i="1" s="1"/>
  <c r="AL29" i="1"/>
  <c r="AM29" i="1" s="1"/>
  <c r="AC29" i="1"/>
  <c r="AL28" i="1"/>
  <c r="AM28" i="1" s="1"/>
  <c r="AC28" i="1"/>
  <c r="AD28" i="1" s="1"/>
  <c r="AN28" i="1" s="1"/>
  <c r="AL27" i="1"/>
  <c r="AM27" i="1" s="1"/>
  <c r="AC27" i="1"/>
  <c r="AO27" i="1" s="1"/>
  <c r="AO26" i="1"/>
  <c r="AO25" i="1"/>
  <c r="AM25" i="1"/>
  <c r="AD25" i="1"/>
  <c r="AL24" i="1"/>
  <c r="AO24" i="1" s="1"/>
  <c r="AD24" i="1"/>
  <c r="AO29" i="1" l="1"/>
  <c r="AN34" i="1"/>
  <c r="AO42" i="1"/>
  <c r="AO45" i="1"/>
  <c r="AN40" i="1"/>
  <c r="AO30" i="1"/>
  <c r="AD27" i="1"/>
  <c r="AN27" i="1" s="1"/>
  <c r="AO28" i="1"/>
  <c r="AD31" i="1"/>
  <c r="AN31" i="1" s="1"/>
  <c r="AO37" i="1"/>
  <c r="AN25" i="1"/>
  <c r="AO34" i="1"/>
  <c r="AO38" i="1"/>
  <c r="AO41" i="1"/>
  <c r="AN37" i="1"/>
  <c r="AN44" i="1"/>
  <c r="AN36" i="1"/>
  <c r="AN43" i="1"/>
  <c r="AD29" i="1"/>
  <c r="AN29" i="1" s="1"/>
  <c r="AD35" i="1"/>
  <c r="AN35" i="1" s="1"/>
  <c r="AM30" i="1"/>
  <c r="AN30" i="1" s="1"/>
  <c r="AD32" i="1"/>
  <c r="AN32" i="1" s="1"/>
  <c r="AO36" i="1"/>
  <c r="AD38" i="1"/>
  <c r="AN38" i="1" s="1"/>
  <c r="AO40" i="1"/>
  <c r="AD42" i="1"/>
  <c r="AN42" i="1" s="1"/>
  <c r="AO44" i="1"/>
  <c r="AD46" i="1"/>
  <c r="AN46" i="1" s="1"/>
  <c r="AD39" i="1"/>
  <c r="AN39" i="1" s="1"/>
  <c r="AM24" i="1"/>
  <c r="AN24" i="1" s="1"/>
  <c r="AO43" i="1"/>
  <c r="AJ22" i="1" l="1"/>
  <c r="AH22" i="1"/>
  <c r="AK22" i="1" s="1"/>
  <c r="AL22" i="1" s="1"/>
  <c r="AM22" i="1" s="1"/>
  <c r="AF22" i="1"/>
  <c r="AC22" i="1"/>
  <c r="AO22" i="1" l="1"/>
  <c r="AD22" i="1"/>
  <c r="AN22" i="1" s="1"/>
  <c r="AJ20" i="1" l="1"/>
  <c r="AH20" i="1"/>
  <c r="AK20" i="1" s="1"/>
  <c r="AL20" i="1" s="1"/>
  <c r="AM20" i="1" s="1"/>
  <c r="AF20" i="1"/>
  <c r="AC20" i="1"/>
  <c r="AO20" i="1" s="1"/>
  <c r="AJ19" i="1"/>
  <c r="AH19" i="1"/>
  <c r="AF19" i="1"/>
  <c r="AC19" i="1"/>
  <c r="AJ18" i="1"/>
  <c r="AH18" i="1"/>
  <c r="AF18" i="1"/>
  <c r="AC18" i="1"/>
  <c r="AJ17" i="1"/>
  <c r="AH17" i="1"/>
  <c r="AF17" i="1"/>
  <c r="AC17" i="1"/>
  <c r="AD17" i="1" s="1"/>
  <c r="AK19" i="1" l="1"/>
  <c r="AL19" i="1" s="1"/>
  <c r="AM19" i="1" s="1"/>
  <c r="AK17" i="1"/>
  <c r="AL17" i="1" s="1"/>
  <c r="AM17" i="1" s="1"/>
  <c r="AN17" i="1" s="1"/>
  <c r="AK18" i="1"/>
  <c r="AL18" i="1" s="1"/>
  <c r="AM18" i="1" s="1"/>
  <c r="AO19" i="1"/>
  <c r="AD19" i="1"/>
  <c r="AN19" i="1" s="1"/>
  <c r="AD18" i="1"/>
  <c r="AD20" i="1"/>
  <c r="AN20" i="1" s="1"/>
  <c r="AN18" i="1" l="1"/>
  <c r="AO17" i="1"/>
  <c r="AO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cortes</author>
    <author>Lourdes Maria Acuña Acuña</author>
    <author>Tania Barrera Rodriguez</author>
    <author/>
    <author>jzarate</author>
    <author>OSCAR GALLO</author>
    <author>Luz Mery Cotrina Romero</author>
    <author>tc={C16B5C3D-C1DB-40E6-A6BD-D90990BCD05F}</author>
    <author>tc={6CAEF22A-8096-4C36-AB02-918D36F966F4}</author>
    <author>tc={7397A84D-9F38-4F5C-94F8-06D2E88FCB88}</author>
    <author>tc={790577DC-1964-4B5F-957D-6E47912FD17A}</author>
    <author>tc={D745E1A0-66B4-4BD0-B3E9-7DC900B877A9}</author>
    <author>Francisco Espitia Lopez</author>
    <author>tc={54FC5BF8-7130-4228-839F-78D4451FE13A}</author>
    <author>tc={F7847F65-FB90-4EF7-B5A3-3A7BF2C9C1CC}</author>
    <author>tc={BFA4F361-5D9A-41A1-876B-57C6C117F1BA}</author>
    <author>tc={00E0D27C-C3E2-4B4B-BBD6-07BA919137CD}</author>
    <author>tc={09EF232C-DE72-4282-A22A-4246EA292AFA}</author>
    <author>tc={05D03690-F25E-4042-B4BD-4E8A60E0DC47}</author>
    <author>tc={D42FA2AE-BAC5-4138-A6DC-D75EB488B40E}</author>
    <author>tc={D1B915BD-9598-4B54-9648-C93B8C27DD07}</author>
    <author>tc={746A8881-838B-47E7-A6AE-15459B6FB494}</author>
    <author>tc={98FB90BB-D820-4D7D-AF87-94B1BFC11688}</author>
    <author>tc={BB6DA8FC-2A62-4E32-ACF8-E8EFBFF11E5F}</author>
    <author>tc={56C1F2EF-CD81-47F9-B714-5CC133E14F59}</author>
    <author>tc={34DFE784-C690-4A65-9C53-57E7CAFB862C}</author>
    <author>tc={E0936C8A-26DE-4FA7-857E-7F0A5F7264D2}</author>
    <author>tc={AE2C4BEE-B1DD-4793-A3A7-F36DE6219422}</author>
  </authors>
  <commentList>
    <comment ref="A5" authorId="0" shapeId="0" xr:uid="{E0097C84-9779-404F-9FF0-EB9AEF56BAE3}">
      <text>
        <r>
          <rPr>
            <b/>
            <sz val="9"/>
            <color indexed="81"/>
            <rFont val="Tahoma"/>
          </rPr>
          <t>Fecha de la aprobación de la actualización de los activos de información por parte del Propietario del activo o responsable de cada dependencia/proceso.</t>
        </r>
      </text>
    </comment>
    <comment ref="A13" authorId="1" shapeId="0" xr:uid="{2E885997-5A60-4ADB-9540-27D2C1585934}">
      <text>
        <r>
          <rPr>
            <sz val="10"/>
            <color indexed="81"/>
            <rFont val="Tahoma"/>
            <family val="2"/>
          </rPr>
          <t xml:space="preserve">ID: escriba el consecutivo del activo de información iniciando con las letras AI
Posterior la Primera Letra que identifica el tipo de Proceso de acuerdo a lo siguiente:
E:Estrátegico
M:Misional
A:Apoyo
EC:Evaluación y Control
DIES-DIRECCIONAMIENTO ESTRATÉGICO
GESP-GESTIÓN ESTRATEGICA DE PERSONAS
GCIN-GESTIÓN DE CONOCIMIENTO E INNOVACIÓN
REES-RELACIONAMIENTO ESTRATÉGICO
GEST-GESTIÓN ESTRATÉGICA DE TECNOLOGÍA
GICV-GESTIÓN DE INFORMACIÓN CATASTRAL Y VALUATORIA
GIGE-GESTIÓN DE INFORMACIÓN GEOGRÁFICA
GPFI-GESTIÓN PRESUPUESTA Y FINANCIERA
GDOC-GESTIÓN DOCUMENTAL
GSAD-GESTIÓN DE SERVICIOS ADMINISTRATIVOS
GCON-GESTIÓN CONTRACTUAL
GJUR-GESTIÓN JURÍDICA
GOTI-GESTIÓN Y OPERACIÓN DE TI
EIGE-EVALUACIÓN INDEPENDIENTE DE LA GESTIÓN
GDIS-GESTIÓN DISCIPLINARIA
TRVS- TRANSVERSAL
Para Finalizar indicar con la codificación (Sigla) del Proceso
Ej:  AIEDIES01
      AIMGICV01
</t>
        </r>
      </text>
    </comment>
    <comment ref="W13" authorId="2" shapeId="0" xr:uid="{00000000-0006-0000-0000-000004000000}">
      <text>
        <r>
          <rPr>
            <b/>
            <sz val="11"/>
            <color indexed="8"/>
            <rFont val="Tahoma"/>
            <family val="2"/>
          </rPr>
          <t>Objeto legítimo de la excepción:</t>
        </r>
        <r>
          <rPr>
            <sz val="11"/>
            <color indexed="8"/>
            <rFont val="Tahoma"/>
            <family val="2"/>
          </rPr>
          <t xml:space="preserve">
La identificación de la excepción que, dentro de las previstas en los artículos 18 y 19 de la Ley 1712 de 2014, cobija la calificación de información reservada o clasificada.
</t>
        </r>
      </text>
    </comment>
    <comment ref="X13" authorId="2" shapeId="0" xr:uid="{00000000-0006-0000-0000-000005000000}">
      <text>
        <r>
          <rPr>
            <b/>
            <sz val="11"/>
            <color indexed="8"/>
            <rFont val="Tahoma"/>
            <family val="2"/>
          </rPr>
          <t>Fundamento constitucional o legal:</t>
        </r>
        <r>
          <rPr>
            <sz val="11"/>
            <color indexed="8"/>
            <rFont val="Tahoma"/>
            <family val="2"/>
          </rPr>
          <t xml:space="preserve">
Indicar el fundamento constitucional o legal que justifican la clasificación o la reserva, señalando expresamente la norma, artículo, inciso o párrafo que la ampara.</t>
        </r>
      </text>
    </comment>
    <comment ref="Y13" authorId="2" shapeId="0" xr:uid="{00000000-0006-0000-0000-000006000000}">
      <text>
        <r>
          <rPr>
            <b/>
            <sz val="11"/>
            <color indexed="8"/>
            <rFont val="Tahoma"/>
            <family val="2"/>
          </rPr>
          <t>Fundamento jurídico de la excepción:</t>
        </r>
        <r>
          <rPr>
            <sz val="11"/>
            <color indexed="8"/>
            <rFont val="Tahoma"/>
            <family val="2"/>
          </rPr>
          <t xml:space="preserve">
Mención de la norma jurídica que sirve como fundamento jurídico para la clasificación o reserva de la información.</t>
        </r>
        <r>
          <rPr>
            <sz val="9"/>
            <color indexed="8"/>
            <rFont val="Tahoma"/>
            <family val="2"/>
          </rPr>
          <t xml:space="preserve">
</t>
        </r>
      </text>
    </comment>
    <comment ref="Z13" authorId="2" shapeId="0" xr:uid="{00000000-0006-0000-0000-000007000000}">
      <text>
        <r>
          <rPr>
            <b/>
            <sz val="11"/>
            <color indexed="8"/>
            <rFont val="Tahoma"/>
            <family val="2"/>
          </rPr>
          <t>Excepción total o parcial:</t>
        </r>
        <r>
          <rPr>
            <sz val="11"/>
            <color indexed="8"/>
            <rFont val="Tahoma"/>
            <family val="2"/>
          </rPr>
          <t xml:space="preserve">
Según sea integral o parcial la calificación, las partes o secciones clasificadas o reservadas.
Indicar si la totalidad del activo de información es clasificado o reservado o si solo una parte corresponde a esta calificación.
</t>
        </r>
      </text>
    </comment>
    <comment ref="AA13" authorId="2" shapeId="0" xr:uid="{00000000-0006-0000-0000-000008000000}">
      <text>
        <r>
          <rPr>
            <b/>
            <sz val="11"/>
            <color indexed="8"/>
            <rFont val="Tahoma"/>
            <family val="2"/>
          </rPr>
          <t>Fecha de la calificación:</t>
        </r>
        <r>
          <rPr>
            <sz val="11"/>
            <color indexed="8"/>
            <rFont val="Tahoma"/>
            <family val="2"/>
          </rPr>
          <t xml:space="preserve">
Es la fecha de la calificación de la información como reservada o clasificada.</t>
        </r>
      </text>
    </comment>
    <comment ref="AB13" authorId="2" shapeId="0" xr:uid="{00000000-0006-0000-0000-000009000000}">
      <text>
        <r>
          <rPr>
            <b/>
            <sz val="11"/>
            <color rgb="FF000000"/>
            <rFont val="Tahoma"/>
            <family val="2"/>
          </rPr>
          <t>Plazo de la clasificación o reserva.</t>
        </r>
        <r>
          <rPr>
            <sz val="11"/>
            <color rgb="FF000000"/>
            <rFont val="Tahoma"/>
            <family val="2"/>
          </rPr>
          <t xml:space="preserve">
El tiempo que cobija la clasificación o reserva.
La clasificación es ilimitada en años, la reserva solo puede durar como máximo por 15 años desde la creación del documento</t>
        </r>
      </text>
    </comment>
    <comment ref="AC13" authorId="1" shapeId="0" xr:uid="{00000000-0006-0000-0000-00000A000000}">
      <text>
        <r>
          <rPr>
            <b/>
            <sz val="11"/>
            <color indexed="81"/>
            <rFont val="Calibri "/>
          </rPr>
          <t>Confidencialidad:</t>
        </r>
        <r>
          <rPr>
            <sz val="11"/>
            <color indexed="81"/>
            <rFont val="Calibri "/>
          </rPr>
          <t xml:space="preserve"> propiedad de la información que la hace no disponible, es decir divulgada a individuos, entidades o procesos no autorizados.
El impacto que tendría para la entidad la pérdida de confidencialidad de la información del activo identificado, teniendo en cuenta las siguientes opciones:
Alta: el conocimiento o divulgación no autorizada de este activo de información impacta negativamente a toda la entidad. 
Media: el conocimiento o divulgación no autorizada de este activo de información impacta negativamente a algunos procesos de la entidad. 
Baja: el conocimiento o divulgación no autorizada de este activo de información no tiene ningún impacto negativo en el proceso</t>
        </r>
        <r>
          <rPr>
            <b/>
            <sz val="9"/>
            <color indexed="81"/>
            <rFont val="Tahoma"/>
            <family val="2"/>
          </rPr>
          <t xml:space="preserve">
</t>
        </r>
      </text>
    </comment>
    <comment ref="AE13" authorId="1" shapeId="0" xr:uid="{6EE4B301-7B06-4CCF-A498-DC9D73B6D8E2}">
      <text>
        <r>
          <rPr>
            <b/>
            <sz val="11"/>
            <color indexed="81"/>
            <rFont val="Tahoma"/>
            <family val="2"/>
          </rPr>
          <t xml:space="preserve">Integridad: </t>
        </r>
        <r>
          <rPr>
            <sz val="11"/>
            <color indexed="81"/>
            <rFont val="Tahoma"/>
            <family val="2"/>
          </rPr>
          <t xml:space="preserve">propiedad de exactitud y completitud de la información de la Unidad.
El impacto que tendría para la entidad la pérdida de integridad de la información del activo identificado, teniendo en cuenta las siguientes opciones :
Alta: información cuya pérdida de exactitud y completitud puede conllevar un impacto negativo de índole legal o económico, retrasar sus funciones, o generar pérdidas de imagen severas de la entidad.
Media: información cuya pérdida de exactitud y completitud puede conllevar un impacto negativo de índole legal o económico, retrasar sus funciones, o generar pérdida de imagen moderado a funcionarios de la entidad.
Baja: información cuya pérdida de exactitud y completitud conlleva un impacto no significativo para la entidad
</t>
        </r>
      </text>
    </comment>
    <comment ref="AG13" authorId="1" shapeId="0" xr:uid="{00000000-0006-0000-0000-00000C000000}">
      <text>
        <r>
          <rPr>
            <b/>
            <sz val="11"/>
            <color indexed="81"/>
            <rFont val="Tahoma"/>
            <family val="2"/>
          </rPr>
          <t xml:space="preserve">Disponibilidad: </t>
        </r>
        <r>
          <rPr>
            <sz val="11"/>
            <color indexed="81"/>
            <rFont val="Tahoma"/>
            <family val="2"/>
          </rPr>
          <t>propiedad de  la información de ser accesible y utilizable a demanda por la entidad o la ciudadanía.
El impacto que tendría para la entidad la pérdida de disponibilidad de la información del activo identificado, teniendo en cuenta las siguientes opciones :
Alta: la no disponibilidad de la información puede conllevar un impacto negativo de índole legal o económico, retrasar sus funciones, o generar pérdidas de imagen severas a la entidad.
Media: la no disponibilidad de la información puede conllevar un impacto negativo de índole legal o económico, retrasar sus funciones, o generar pérdida de imagen moderado a la entidad.
Baja: la no disponibilidad de la información puede afectar la operación normal de la entidad o entes externos, pero no conlleva implicaciones legales, económicas o de pérdida de imagen.</t>
        </r>
      </text>
    </comment>
    <comment ref="AO13" authorId="1" shapeId="0" xr:uid="{00000000-0006-0000-0000-00000D000000}">
      <text>
        <r>
          <rPr>
            <b/>
            <sz val="11"/>
            <color indexed="81"/>
            <rFont val="Tahoma"/>
            <family val="2"/>
          </rPr>
          <t xml:space="preserve">Importancia del activo: </t>
        </r>
        <r>
          <rPr>
            <sz val="11"/>
            <color indexed="81"/>
            <rFont val="Tahoma"/>
            <family val="2"/>
          </rPr>
          <t>campo automatico no diligenciar.este campo se calcula automáticamente, de acuerdo con los criterios seleccionados en la Confidencialidad, Integridad y Disponibilidad
Concepto tomado de Guía para la orientación de la GRSD</t>
        </r>
      </text>
    </comment>
    <comment ref="D14" authorId="1" shapeId="0" xr:uid="{00000000-0006-0000-0000-00000E000000}">
      <text>
        <r>
          <rPr>
            <b/>
            <sz val="11"/>
            <color indexed="81"/>
            <rFont val="Tahoma"/>
            <family val="2"/>
          </rPr>
          <t xml:space="preserve">Serie Documental:
</t>
        </r>
        <r>
          <rPr>
            <sz val="11"/>
            <color indexed="81"/>
            <rFont val="Tahoma"/>
            <family val="2"/>
          </rPr>
          <t>Registrar el nombre asignado en la tabla de retención documental para la serie .
En caso de no contar con una clasificación documental, en este campo se registra la expresión “sin establecer”.</t>
        </r>
        <r>
          <rPr>
            <sz val="9"/>
            <color indexed="81"/>
            <rFont val="Tahoma"/>
            <family val="2"/>
          </rPr>
          <t xml:space="preserve">
</t>
        </r>
      </text>
    </comment>
    <comment ref="E14" authorId="3" shapeId="0" xr:uid="{00000000-0006-0000-0000-00000F000000}">
      <text>
        <r>
          <rPr>
            <b/>
            <sz val="11"/>
            <color rgb="FF000000"/>
            <rFont val="Tahoma"/>
            <family val="2"/>
          </rPr>
          <t xml:space="preserve">Activo de información:
</t>
        </r>
        <r>
          <rPr>
            <sz val="11"/>
            <color rgb="FF000000"/>
            <rFont val="Tahoma"/>
            <family val="2"/>
          </rPr>
          <t>Es todo lo que representa valor para la entidad (</t>
        </r>
        <r>
          <rPr>
            <b/>
            <i/>
            <sz val="11"/>
            <color rgb="FF000000"/>
            <rFont val="Tahoma"/>
            <family val="2"/>
          </rPr>
          <t>información de valor que produce, recolecta y gestiona cada proceso de la unidad.</t>
        </r>
        <r>
          <rPr>
            <sz val="11"/>
            <color rgb="FF000000"/>
            <rFont val="Tahoma"/>
            <family val="2"/>
          </rPr>
          <t xml:space="preserve">)y por lo tanto se debe proteger de los riesgos a los que estos puedan estar expuestos, 
Considere las siguientes premisas para su identificación:
1. El activo de información puede llamarse como la serie o la subserie documental o podría identificarse con un nombre diferente.
2. El activo de información tipo información puede ser física, digital o electrónica o tener 2 o 3 conbinaciones (física, digital / física , digital y electrónica)
3. Teniendo en cuenta la premisa anterior, todos los activos tipo información </t>
        </r>
        <r>
          <rPr>
            <b/>
            <sz val="11"/>
            <color rgb="FF000000"/>
            <rFont val="Tahoma"/>
            <family val="2"/>
          </rPr>
          <t>deberían</t>
        </r>
        <r>
          <rPr>
            <sz val="11"/>
            <color rgb="FF000000"/>
            <rFont val="Tahoma"/>
            <family val="2"/>
          </rPr>
          <t xml:space="preserve"> estar asociados a una serie / subserie en las TRD de cada proceso.
4. Si el activo de información no está asociado a las TRD, debe identificar el mismo y en la columna de caracterización documental escribir "Sin Establecer".
5. No debe identificar cada registro de las TRD como un activo de información. Esto no genera valor para el proceso.</t>
        </r>
        <r>
          <rPr>
            <sz val="9"/>
            <color rgb="FF000000"/>
            <rFont val="Tahoma"/>
            <family val="2"/>
          </rPr>
          <t xml:space="preserve">
</t>
        </r>
      </text>
    </comment>
    <comment ref="F14" authorId="3" shapeId="0" xr:uid="{00000000-0006-0000-0000-000010000000}">
      <text>
        <r>
          <rPr>
            <b/>
            <sz val="11"/>
            <color rgb="FF000000"/>
            <rFont val="Calibri "/>
          </rPr>
          <t>Definición del registro o documento de archivo</t>
        </r>
        <r>
          <rPr>
            <sz val="11"/>
            <color rgb="FF000000"/>
            <rFont val="Calibri "/>
          </rPr>
          <t>:
Realizar la descripción general del activo de información, especificando la información que contiene.</t>
        </r>
      </text>
    </comment>
    <comment ref="G14" authorId="3" shapeId="0" xr:uid="{00000000-0006-0000-0000-000011000000}">
      <text>
        <r>
          <rPr>
            <b/>
            <sz val="11"/>
            <color rgb="FF000000"/>
            <rFont val="Tahoma"/>
            <family val="2"/>
          </rPr>
          <t>Idioma:</t>
        </r>
        <r>
          <rPr>
            <sz val="11"/>
            <color rgb="FF000000"/>
            <rFont val="Tahoma"/>
            <family val="2"/>
          </rPr>
          <t xml:space="preserve">
Establecer el idioma, lengua o dialecto en que se encuentra la información consignada en el activo de información.</t>
        </r>
      </text>
    </comment>
    <comment ref="H14" authorId="3" shapeId="0" xr:uid="{00000000-0006-0000-0000-000012000000}">
      <text>
        <r>
          <rPr>
            <b/>
            <sz val="11"/>
            <color rgb="FF000000"/>
            <rFont val="Tahoma"/>
            <family val="2"/>
          </rPr>
          <t>Análogo:</t>
        </r>
        <r>
          <rPr>
            <sz val="11"/>
            <color rgb="FF000000"/>
            <rFont val="Tahoma"/>
            <family val="2"/>
          </rPr>
          <t xml:space="preserve">
Marcar con una “X” si el activo de información se encuentra elaborado en soporte papel y cinta (video, casete, película, microfilm, entre otros).</t>
        </r>
      </text>
    </comment>
    <comment ref="I14" authorId="1" shapeId="0" xr:uid="{EC6C54E8-E2CD-4CEE-91DC-29F2F9510791}">
      <text>
        <r>
          <rPr>
            <sz val="11"/>
            <color indexed="81"/>
            <rFont val="Tahoma"/>
            <family val="2"/>
          </rPr>
          <t>Digital:
Marcar con una “X” en caso que el activo de información  haya sido digitalizado  o haya sufrido un proceso de conversión de una señal o soporte analógico a una representación digital (Acuerdo 027 de 2006 de Archivo General de la Nación).
Si el activo de información  se digitaliza y el activo de información  en papel se conserva, se deben marcar con X las dos opciones: Análogo y Digital.</t>
        </r>
      </text>
    </comment>
    <comment ref="J14" authorId="3" shapeId="0" xr:uid="{00000000-0006-0000-0000-000014000000}">
      <text>
        <r>
          <rPr>
            <b/>
            <sz val="11"/>
            <color rgb="FF000000"/>
            <rFont val="Tahoma"/>
            <family val="2"/>
          </rPr>
          <t>Electrónico:</t>
        </r>
        <r>
          <rPr>
            <sz val="11"/>
            <color rgb="FF000000"/>
            <rFont val="Tahoma"/>
            <family val="2"/>
          </rPr>
          <t xml:space="preserve">
Marcar con una “X” si el activo de información generado, recibido, almacenado, y /o comunicado se encuentra en medios electrónicos, y permanece en estos medios durante su ciclo vital. (Acuerdo 027 de 2006 de Archivo General de la Nación). </t>
        </r>
      </text>
    </comment>
    <comment ref="K14" authorId="3" shapeId="0" xr:uid="{00000000-0006-0000-0000-000015000000}">
      <text>
        <r>
          <rPr>
            <b/>
            <sz val="11"/>
            <color rgb="FF000000"/>
            <rFont val="Tahoma"/>
            <family val="2"/>
          </rPr>
          <t>Descripción del soporte:</t>
        </r>
        <r>
          <rPr>
            <sz val="11"/>
            <color rgb="FF000000"/>
            <rFont val="Tahoma"/>
            <family val="2"/>
          </rPr>
          <t xml:space="preserve">
En este se debe Indicar el soporte específico de la información: papel; cintas, películas y casetes (cine, video, audio, microfilm, etc.); discos duros; discos ópticos (CD, DVD, Blu Ray, etc.), entre otros.</t>
        </r>
      </text>
    </comment>
    <comment ref="L14" authorId="3" shapeId="0" xr:uid="{00000000-0006-0000-0000-000016000000}">
      <text>
        <r>
          <rPr>
            <b/>
            <sz val="9"/>
            <color rgb="FF000000"/>
            <rFont val="Tahoma"/>
            <family val="2"/>
          </rPr>
          <t>Presentación de la información (formato):</t>
        </r>
        <r>
          <rPr>
            <sz val="9"/>
            <color rgb="FF000000"/>
            <rFont val="Tahoma"/>
            <family val="2"/>
          </rPr>
          <t xml:space="preserve">
</t>
        </r>
        <r>
          <rPr>
            <sz val="9"/>
            <color rgb="FF000000"/>
            <rFont val="Tahoma"/>
            <family val="2"/>
          </rPr>
          <t xml:space="preserve">Se debe identificar la forma, tamaño o modo en la que se presenta la información o se permite su visualización o consulta, tales como: hoja de cálculo, imagen, video, documento de texto, etc. Asimismo, si es necesario, especificar la extensión del archivo en el que se encuentra dicho documento, por ejemplo .jpg, .odt, .xls. 
</t>
        </r>
        <r>
          <rPr>
            <sz val="9"/>
            <color rgb="FF000000"/>
            <rFont val="Tahoma"/>
            <family val="2"/>
          </rPr>
          <t xml:space="preserve">Nota: Si el documento es análogo se debe diligenciar "No aplica"
</t>
        </r>
      </text>
    </comment>
    <comment ref="M14" authorId="3" shapeId="0" xr:uid="{00000000-0006-0000-0000-000017000000}">
      <text>
        <r>
          <rPr>
            <b/>
            <sz val="11"/>
            <color rgb="FF000000"/>
            <rFont val="Tahoma"/>
            <family val="2"/>
          </rPr>
          <t>Interno:</t>
        </r>
        <r>
          <rPr>
            <sz val="11"/>
            <color rgb="FF000000"/>
            <rFont val="Tahoma"/>
            <family val="2"/>
          </rPr>
          <t xml:space="preserve">
Seleccionar interno cuando la información es generada por la entidad u organismo distrital.
</t>
        </r>
        <r>
          <rPr>
            <b/>
            <sz val="11"/>
            <color rgb="FF000000"/>
            <rFont val="Tahoma"/>
            <family val="2"/>
          </rPr>
          <t>Externo:</t>
        </r>
        <r>
          <rPr>
            <sz val="11"/>
            <color rgb="FF000000"/>
            <rFont val="Tahoma"/>
            <family val="2"/>
          </rPr>
          <t xml:space="preserve">
Seleccionar externo cuando la información es generada por una persona natural o jurídica diferente a la entidad u organismo distrital y hace parte de las actividades de ésta.</t>
        </r>
      </text>
    </comment>
    <comment ref="N14" authorId="4" shapeId="0" xr:uid="{00000000-0006-0000-0000-000018000000}">
      <text>
        <r>
          <rPr>
            <b/>
            <sz val="9"/>
            <color rgb="FF000000"/>
            <rFont val="Tahoma"/>
            <family val="2"/>
          </rPr>
          <t>Custodio de la información:</t>
        </r>
        <r>
          <rPr>
            <sz val="9"/>
            <color rgb="FF000000"/>
            <rFont val="Tahoma"/>
            <family val="2"/>
          </rPr>
          <t xml:space="preserve">
Indicar la dependencia y el cargo del custodio de la información. En caso de que el custodio sea un tercero, indicar la empresa y cargo del mismo. 
La  responsabilidad del custodio es aplicar las políticas, procedimientos y protocolos asociados al acceso a la información que se establezcan por parte de la entidad y del propietario de la información (propietario de los activos), así como los relacionados con su trámite y conservación. Para definir esta persona es necesario tener en cuenta la localización del documento de archivo (registro).</t>
        </r>
      </text>
    </comment>
    <comment ref="O14" authorId="4" shapeId="0" xr:uid="{00000000-0006-0000-0000-000019000000}">
      <text>
        <r>
          <rPr>
            <b/>
            <sz val="11"/>
            <color rgb="FF000000"/>
            <rFont val="Tahoma"/>
            <family val="2"/>
          </rPr>
          <t>Estado de la información:</t>
        </r>
        <r>
          <rPr>
            <sz val="11"/>
            <color rgb="FF000000"/>
            <rFont val="Tahoma"/>
            <family val="2"/>
          </rPr>
          <t xml:space="preserve">
Indicar si el activo de información se encuentra :
</t>
        </r>
        <r>
          <rPr>
            <b/>
            <sz val="11"/>
            <color rgb="FF000000"/>
            <rFont val="Tahoma"/>
            <family val="2"/>
          </rPr>
          <t>Disponible</t>
        </r>
        <r>
          <rPr>
            <sz val="11"/>
            <color rgb="FF000000"/>
            <rFont val="Tahoma"/>
            <family val="2"/>
          </rPr>
          <t xml:space="preserve"> (los usuarios pueden acceder a él en el lugar donde se ubica el documento original), 
</t>
        </r>
        <r>
          <rPr>
            <b/>
            <sz val="11"/>
            <color rgb="FF000000"/>
            <rFont val="Tahoma"/>
            <family val="2"/>
          </rPr>
          <t>Publicado</t>
        </r>
        <r>
          <rPr>
            <sz val="11"/>
            <color rgb="FF000000"/>
            <rFont val="Tahoma"/>
            <family val="2"/>
          </rPr>
          <t xml:space="preserve"> (los usuarios pueden acceder en línea al documento, es decir, a través de la página web u otro medio habilitado para tal fin),.
</t>
        </r>
        <r>
          <rPr>
            <b/>
            <sz val="11"/>
            <color rgb="FF000000"/>
            <rFont val="Tahoma"/>
            <family val="2"/>
          </rPr>
          <t>Disponible y publicado</t>
        </r>
        <r>
          <rPr>
            <sz val="11"/>
            <color rgb="FF000000"/>
            <rFont val="Tahoma"/>
            <family val="2"/>
          </rPr>
          <t xml:space="preserve"> (puede presentarse que el original del documento de archivo (registro) se encuentre disponible, pero que exista publicada una copia del mismo).</t>
        </r>
      </text>
    </comment>
    <comment ref="P14" authorId="4" shapeId="0" xr:uid="{00000000-0006-0000-0000-00001A000000}">
      <text>
        <r>
          <rPr>
            <b/>
            <sz val="11"/>
            <color rgb="FF000000"/>
            <rFont val="Tahoma"/>
            <family val="2"/>
          </rPr>
          <t>Localización del documento/activo de información o lugar de consulta:</t>
        </r>
        <r>
          <rPr>
            <sz val="11"/>
            <color rgb="FF000000"/>
            <rFont val="Tahoma"/>
            <family val="2"/>
          </rPr>
          <t xml:space="preserve">
indicar el archivo de gestión o el lugar donde reposa el original
del activo de información.</t>
        </r>
      </text>
    </comment>
    <comment ref="Q14" authorId="4" shapeId="0" xr:uid="{00000000-0006-0000-0000-00001B000000}">
      <text>
        <r>
          <rPr>
            <b/>
            <sz val="11"/>
            <color rgb="FF000000"/>
            <rFont val="Tahoma"/>
            <family val="2"/>
          </rPr>
          <t>Publicada en (link página web):</t>
        </r>
        <r>
          <rPr>
            <sz val="11"/>
            <color rgb="FF000000"/>
            <rFont val="Tahoma"/>
            <family val="2"/>
          </rPr>
          <t xml:space="preserve">
Incluir el link de consulta del activo de información en el caso en que se encuentre en línea, es decir, a través de la página web u otro medio habilitado para tal fin. De lo contrario escriba “No aplica”.</t>
        </r>
      </text>
    </comment>
    <comment ref="R14" authorId="4" shapeId="0" xr:uid="{00000000-0006-0000-0000-00001C000000}">
      <text>
        <r>
          <rPr>
            <b/>
            <sz val="11"/>
            <color rgb="FF000000"/>
            <rFont val="Tahoma"/>
            <family val="2"/>
          </rPr>
          <t>Área/dependencia:</t>
        </r>
        <r>
          <rPr>
            <sz val="11"/>
            <color rgb="FF000000"/>
            <rFont val="Tahoma"/>
            <family val="2"/>
          </rPr>
          <t xml:space="preserve">
Es el nombre de la dependencia responsable de
la producción del activo de información  en virtud al cumplimiento de sus funciones, procesos y procedimientos.</t>
        </r>
      </text>
    </comment>
    <comment ref="S14" authorId="5" shapeId="0" xr:uid="{00000000-0006-0000-0000-00001D000000}">
      <text>
        <r>
          <rPr>
            <b/>
            <sz val="11"/>
            <color indexed="81"/>
            <rFont val="Tahoma"/>
            <family val="2"/>
          </rPr>
          <t xml:space="preserve">¿El Activo contiene datos personales?
</t>
        </r>
        <r>
          <rPr>
            <sz val="11"/>
            <color indexed="81"/>
            <rFont val="Tahoma"/>
            <family val="2"/>
          </rPr>
          <t>Seleccione Si, si el activo de información tiene registrado datos personales.
Dato Personal: Es cualquier información que pude ser relacionada con una persona. Ejemplo: nombres y apellidos, dirección de la casa, fotografias, videos, habitos de compra, número de identificación.</t>
        </r>
        <r>
          <rPr>
            <sz val="9"/>
            <color indexed="81"/>
            <rFont val="Tahoma"/>
            <family val="2"/>
          </rPr>
          <t xml:space="preserve">
</t>
        </r>
      </text>
    </comment>
    <comment ref="T14" authorId="5" shapeId="0" xr:uid="{00000000-0006-0000-0000-00001E000000}">
      <text>
        <r>
          <rPr>
            <b/>
            <sz val="11"/>
            <color indexed="81"/>
            <rFont val="Tahoma"/>
            <family val="2"/>
          </rPr>
          <t xml:space="preserve">¿El Activo contiene datos personales de carácter sensible?
</t>
        </r>
        <r>
          <rPr>
            <sz val="11"/>
            <color indexed="81"/>
            <rFont val="Tahoma"/>
            <family val="2"/>
          </rPr>
          <t xml:space="preserve">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r>
      </text>
    </comment>
    <comment ref="U14" authorId="5" shapeId="0" xr:uid="{00000000-0006-0000-0000-00001F000000}">
      <text>
        <r>
          <rPr>
            <b/>
            <sz val="11"/>
            <color indexed="81"/>
            <rFont val="Tahoma"/>
            <family val="2"/>
          </rPr>
          <t xml:space="preserve">¿El Activo contiene datos personales de niños, niñas o adolescentes?
</t>
        </r>
        <r>
          <rPr>
            <sz val="11"/>
            <color indexed="81"/>
            <rFont val="Tahoma"/>
            <family val="2"/>
          </rPr>
          <t>Seleccione Si, si el activo de información tiene registrado datos personales de menores de 18 años</t>
        </r>
      </text>
    </comment>
    <comment ref="V14" authorId="1" shapeId="0" xr:uid="{00000000-0006-0000-0000-000020000000}">
      <text>
        <r>
          <rPr>
            <b/>
            <sz val="11"/>
            <color indexed="81"/>
            <rFont val="Tahoma"/>
            <family val="2"/>
          </rPr>
          <t>Información pública</t>
        </r>
        <r>
          <rPr>
            <sz val="11"/>
            <color indexed="81"/>
            <rFont val="Tahoma"/>
            <family val="2"/>
          </rPr>
          <t xml:space="preserve">: “Información que puede ser entregada o publicada sin restricciones a cualquier persona dentro y fuera de la entidad, sin que esto implique daños a terceros ni a las actividades y procesos de la entidad.” 
Por la naturaleza de la Unidad, acá se encuentra toda la información que esta posea o custodie y no cumpla con alguna de las características mencionadas en la definición de los niveles “Pública Clasificada” o “Pública Reservada” de esta misma tabla.
</t>
        </r>
        <r>
          <rPr>
            <b/>
            <sz val="11"/>
            <color indexed="81"/>
            <rFont val="Tahoma"/>
            <family val="2"/>
          </rPr>
          <t>Información pública clasificada</t>
        </r>
        <r>
          <rPr>
            <sz val="11"/>
            <color indexed="81"/>
            <rFont val="Tahoma"/>
            <family val="2"/>
          </rPr>
          <t xml:space="preserve">: “Esta información es propia de la entidad o de terceros y puede ser utilizada por los funcionarios de la entidad para realizar labores propias de los procesos, pero no puede ser conocida por personal no autorizado o por terceros sin autorización del propietario.” 
En esta categoría se encuentra:
1. Aquella información a la cual debe restringirse su acceso por parte de la ciudadanía para evitar que se vulneren los siguientes derechos :
a. “El derecho de toda persona a la intimidad, bajo las limitaciones propias que impone la condición de servidor público, en concordancia con lo estipulado;
b. El derecho de toda persona a la vida, la salud o la seguridad;
c. Los secretos comerciales, industriales y profesionales”.
2. Datos Personales Sensibles de acuerdo a lo establecido en la Ley 1581 de 2012  definidos como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3. Datos Personales Semiprivado de acuerdo con lo establecido en la Ley 1581 de 2012 (Referenciada en el numeral anterior) definidos como aquellos datos que no tienen naturaleza íntima, reservada, ni pública y cuyo conocimiento o divulgación puede interesar no sólo a su titular, si no a cierto sector o grupo de personas o a la sociedad en general. Su tratamiento no se encuentra prohibido, pero sí requiere de autorización previa y expresa del titular del dato. 
</t>
        </r>
        <r>
          <rPr>
            <b/>
            <sz val="11"/>
            <color indexed="81"/>
            <rFont val="Tahoma"/>
            <family val="2"/>
          </rPr>
          <t>Información pública reservada</t>
        </r>
        <r>
          <rPr>
            <sz val="11"/>
            <color indexed="81"/>
            <rFont val="Tahoma"/>
            <family val="2"/>
          </rPr>
          <t xml:space="preserve">: En esta categoría se encuentra aquella información que esté en poder o custodia de la Unidad y a la cual deba restringirse su acceso por parte de la ciudadanía o personas no autorizadas, para evitar daños a intereses públicos por tener el potencial de afectar lo siguiente :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
</t>
        </r>
      </text>
    </comment>
    <comment ref="B15" authorId="1" shapeId="0" xr:uid="{00000000-0006-0000-0000-000002000000}">
      <text>
        <r>
          <rPr>
            <b/>
            <sz val="11"/>
            <color indexed="81"/>
            <rFont val="Tahoma"/>
            <family val="2"/>
          </rPr>
          <t xml:space="preserve">Tipo de Proceso: </t>
        </r>
        <r>
          <rPr>
            <sz val="11"/>
            <color indexed="81"/>
            <rFont val="Tahoma"/>
            <family val="2"/>
          </rPr>
          <t xml:space="preserve">Seleccione el tipo de proceso al que corresponde el registro.
</t>
        </r>
      </text>
    </comment>
    <comment ref="C15" authorId="4" shapeId="0" xr:uid="{00000000-0006-0000-0000-000003000000}">
      <text>
        <r>
          <rPr>
            <b/>
            <sz val="11"/>
            <color rgb="FF000000"/>
            <rFont val="Calibr"/>
          </rPr>
          <t>Proceso</t>
        </r>
        <r>
          <rPr>
            <sz val="11"/>
            <color rgb="FF000000"/>
            <rFont val="Calibr"/>
          </rPr>
          <t xml:space="preserve">
Seleccione el proceso al que esta asociado el activo de información</t>
        </r>
      </text>
    </comment>
    <comment ref="AG15" authorId="1" shapeId="0" xr:uid="{00000000-0006-0000-0000-000021000000}">
      <text>
        <r>
          <rPr>
            <sz val="11"/>
            <color indexed="81"/>
            <rFont val="Tahoma"/>
            <family val="2"/>
          </rPr>
          <t>Si el activo de información identificado es crítico para las operaciones internas, es decir para el normal desarrollo de los procesos de la entidad, teniendo en cuenta las siguientes opciones:
Alto: se refiere a que el activo de información es usado para el desarrollo de todos los procesos de la entidad.
Medio: se refiere a que el activo de información es usado para el desarrollo de varios procesos de la entidad.
Bajo: se refiere a que el activo de información es usado para el desarrollo de un proceso de la entidad.</t>
        </r>
      </text>
    </comment>
    <comment ref="AI15" authorId="1" shapeId="0" xr:uid="{00000000-0006-0000-0000-000022000000}">
      <text>
        <r>
          <rPr>
            <sz val="11"/>
            <color indexed="81"/>
            <rFont val="Tahoma"/>
            <family val="2"/>
          </rPr>
          <t>si el activo de información identificado es crítico para el servicio a terceros teniendo en cuenta las siguientes opciones:
Alto: se refiere a que el activo de información es usado para la prestación de servicios a todos los ciudadanos y partes interesadas de la entidad.
Medio: se refiere a que el activo de información es usado para la prestación de servicios a algunos ciudadanos y partes interesadas.
Bajo: se refiere a que el activo no es usado para la prestación de servicios a ciudadanos y partes interesados.</t>
        </r>
      </text>
    </comment>
    <comment ref="V70" authorId="1" shapeId="0" xr:uid="{C7DF52A7-440D-4FC0-A442-B3F5A5B957E3}">
      <text>
        <r>
          <rPr>
            <b/>
            <sz val="9"/>
            <color indexed="81"/>
            <rFont val="Tahoma"/>
            <family val="2"/>
          </rPr>
          <t>Lourdes Maria Acuña Acuña:</t>
        </r>
        <r>
          <rPr>
            <sz val="9"/>
            <color indexed="81"/>
            <rFont val="Tahoma"/>
            <family val="2"/>
          </rPr>
          <t xml:space="preserve">
se debe cambiar clasificacion en la actualizacion de riesgos 2024</t>
        </r>
      </text>
    </comment>
    <comment ref="Y123" authorId="6" shapeId="0" xr:uid="{8C5EA550-6429-4271-ABBB-D64443207051}">
      <text>
        <r>
          <rPr>
            <b/>
            <sz val="9"/>
            <color indexed="81"/>
            <rFont val="Tahoma"/>
            <family val="2"/>
          </rPr>
          <t>Luz Mery Cotrina Romero:</t>
        </r>
        <r>
          <rPr>
            <sz val="9"/>
            <color indexed="81"/>
            <rFont val="Tahoma"/>
            <family val="2"/>
          </rPr>
          <t xml:space="preserve">
esto lo define juridica</t>
        </r>
      </text>
    </comment>
    <comment ref="E132" authorId="6" shapeId="0" xr:uid="{2CAB2FAF-63E6-4E29-BD9A-816D87B8E236}">
      <text>
        <r>
          <rPr>
            <b/>
            <sz val="9"/>
            <color indexed="81"/>
            <rFont val="Tahoma"/>
            <family val="2"/>
          </rPr>
          <t>Luz Mery Cotrina Romero:</t>
        </r>
        <r>
          <rPr>
            <sz val="9"/>
            <color indexed="81"/>
            <rFont val="Tahoma"/>
            <family val="2"/>
          </rPr>
          <t xml:space="preserve">
RTA DEFINITIVA Y FIRMADA DESDE LA DIRECCION EN COORDINACION CON LA OCI </t>
        </r>
      </text>
    </comment>
    <comment ref="F132" authorId="6" shapeId="0" xr:uid="{B76DCAFB-86AE-4078-B62B-47069E7E5283}">
      <text>
        <r>
          <rPr>
            <b/>
            <sz val="9"/>
            <color indexed="81"/>
            <rFont val="Tahoma"/>
            <family val="2"/>
          </rPr>
          <t>Luz Mery Cotrina Romero:</t>
        </r>
        <r>
          <rPr>
            <sz val="9"/>
            <color indexed="81"/>
            <rFont val="Tahoma"/>
            <family val="2"/>
          </rPr>
          <t xml:space="preserve">
La rta final se genera desde la direcciòn con firmas y revision por parte de la OCI</t>
        </r>
      </text>
    </comment>
    <comment ref="E133" authorId="6" shapeId="0" xr:uid="{B5F90684-B182-496E-BE4D-5394CCA6A653}">
      <text>
        <r>
          <rPr>
            <b/>
            <sz val="9"/>
            <color indexed="81"/>
            <rFont val="Tahoma"/>
            <family val="2"/>
          </rPr>
          <t>Luz Mery Cotrina Romero:</t>
        </r>
        <r>
          <rPr>
            <sz val="9"/>
            <color indexed="81"/>
            <rFont val="Tahoma"/>
            <family val="2"/>
          </rPr>
          <t xml:space="preserve">
Aclarar de quien es la competencia, por ser una parte de la rta final de informe de gestion</t>
        </r>
      </text>
    </comment>
    <comment ref="W156" authorId="7" shapeId="0" xr:uid="{C16B5C3D-C1DB-40E6-A6BD-D90990BCD05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t>
        </r>
      </text>
    </comment>
    <comment ref="X156" authorId="8" shapeId="0" xr:uid="{6CAEF22A-8096-4C36-AB02-918D36F966F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t>
        </r>
      </text>
    </comment>
    <comment ref="W159" authorId="9" shapeId="0" xr:uid="{7397A84D-9F38-4F5C-94F8-06D2E88FCB8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t>
        </r>
      </text>
    </comment>
    <comment ref="X159" authorId="10" shapeId="0" xr:uid="{790577DC-1964-4B5F-957D-6E47912FD17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t>
        </r>
      </text>
    </comment>
    <comment ref="W173" authorId="11" shapeId="0" xr:uid="{D745E1A0-66B4-4BD0-B3E9-7DC900B877A9}">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
</t>
        </r>
      </text>
    </comment>
    <comment ref="E180" authorId="12" shapeId="0" xr:uid="{7225A7FC-B7C4-4C45-90C9-49942DC7AC85}">
      <text>
        <r>
          <rPr>
            <b/>
            <sz val="9"/>
            <color indexed="81"/>
            <rFont val="Tahoma"/>
            <family val="2"/>
          </rPr>
          <t>Francisco Espitia Lopez:</t>
        </r>
        <r>
          <rPr>
            <sz val="9"/>
            <color indexed="81"/>
            <rFont val="Tahoma"/>
            <family val="2"/>
          </rPr>
          <t xml:space="preserve">
Se incluye el renglón. Hace parte de las TRD SAF
</t>
        </r>
      </text>
    </comment>
    <comment ref="E181" authorId="12" shapeId="0" xr:uid="{9315B0DC-E182-4A22-9F24-0099647975B2}">
      <text>
        <r>
          <rPr>
            <b/>
            <sz val="9"/>
            <color indexed="81"/>
            <rFont val="Tahoma"/>
            <family val="2"/>
          </rPr>
          <t>Francisco Espitia Lopez:</t>
        </r>
        <r>
          <rPr>
            <sz val="9"/>
            <color indexed="81"/>
            <rFont val="Tahoma"/>
            <family val="2"/>
          </rPr>
          <t xml:space="preserve">
Se incluye el renglón. Hace parte de la TRD SAF</t>
        </r>
      </text>
    </comment>
    <comment ref="K183" authorId="1" shapeId="0" xr:uid="{94CE27FD-597E-4C29-968F-09296B7848AC}">
      <text>
        <r>
          <rPr>
            <b/>
            <sz val="9"/>
            <color indexed="81"/>
            <rFont val="Tahoma"/>
            <family val="2"/>
          </rPr>
          <t>Ver mensaje anterior</t>
        </r>
        <r>
          <rPr>
            <sz val="9"/>
            <color indexed="81"/>
            <rFont val="Tahoma"/>
            <family val="2"/>
          </rPr>
          <t xml:space="preserve">
</t>
        </r>
      </text>
    </comment>
    <comment ref="S207" authorId="13" shapeId="0" xr:uid="{54FC5BF8-7130-4228-839F-78D4451FE13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08" authorId="14" shapeId="0" xr:uid="{F7847F65-FB90-4EF7-B5A3-3A7BF2C9C1CC}">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09" authorId="15" shapeId="0" xr:uid="{BFA4F361-5D9A-41A1-876B-57C6C117F1B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10" authorId="16" shapeId="0" xr:uid="{00E0D27C-C3E2-4B4B-BBD6-07BA919137CD}">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11" authorId="17" shapeId="0" xr:uid="{09EF232C-DE72-4282-A22A-4246EA292AF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12" authorId="18" shapeId="0" xr:uid="{05D03690-F25E-4042-B4BD-4E8A60E0DC4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13" authorId="19" shapeId="0" xr:uid="{D42FA2AE-BAC5-4138-A6DC-D75EB488B40E}">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14" authorId="20" shapeId="0" xr:uid="{D1B915BD-9598-4B54-9648-C93B8C27DD0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15" authorId="21" shapeId="0" xr:uid="{746A8881-838B-47E7-A6AE-15459B6FB49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16" authorId="22" shapeId="0" xr:uid="{98FB90BB-D820-4D7D-AF87-94B1BFC1168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17" authorId="23" shapeId="0" xr:uid="{BB6DA8FC-2A62-4E32-ACF8-E8EFBFF11E5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18" authorId="24" shapeId="0" xr:uid="{56C1F2EF-CD81-47F9-B714-5CC133E14F5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19" authorId="25" shapeId="0" xr:uid="{34DFE784-C690-4A65-9C53-57E7CAFB862C}">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20" authorId="26" shapeId="0" xr:uid="{E0936C8A-26DE-4FA7-857E-7F0A5F7264D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221" authorId="27" shapeId="0" xr:uid="{AE2C4BEE-B1DD-4793-A3A7-F36DE621942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List>
</comments>
</file>

<file path=xl/sharedStrings.xml><?xml version="1.0" encoding="utf-8"?>
<sst xmlns="http://schemas.openxmlformats.org/spreadsheetml/2006/main" count="6640" uniqueCount="1416">
  <si>
    <t>INSTRUMENTO DE GESTIÓN DE LA INFORMACIÓN PÚBLICA - UNIDAD ADMINISTRATIVA ESPECIAL DE CATASTRO DISTRITAL</t>
  </si>
  <si>
    <t>FECHA DE ELABORACIÓN/VALIDACIÓN:</t>
  </si>
  <si>
    <t>X</t>
  </si>
  <si>
    <t>Disponible</t>
  </si>
  <si>
    <t>Frecuencia</t>
  </si>
  <si>
    <t>Publicado</t>
  </si>
  <si>
    <t>demanda</t>
  </si>
  <si>
    <r>
      <t>&lt;En este instrumento se deben registrar todas las categorías de información</t>
    </r>
    <r>
      <rPr>
        <vertAlign val="superscript"/>
        <sz val="11"/>
        <rFont val="Calibri"/>
        <family val="2"/>
      </rPr>
      <t>1</t>
    </r>
    <r>
      <rPr>
        <sz val="11"/>
        <rFont val="Calibri"/>
        <family val="2"/>
      </rPr>
      <t>, todo registro publicado en el sitio Web de la Unidad, todo registro disponible para ser solicitado por el público de la UAECD y debe ser diligenciado de acuerdo con los procedimientos y lineamientos definidos en su Programa de Gestión Documental</t>
    </r>
    <r>
      <rPr>
        <vertAlign val="superscript"/>
        <sz val="11"/>
        <rFont val="Calibri"/>
        <family val="2"/>
      </rPr>
      <t>2</t>
    </r>
    <r>
      <rPr>
        <sz val="11"/>
        <rFont val="Calibri"/>
        <family val="2"/>
      </rPr>
      <t>.</t>
    </r>
  </si>
  <si>
    <t>Disponible y publicado</t>
  </si>
  <si>
    <t>diaria</t>
  </si>
  <si>
    <r>
      <rPr>
        <vertAlign val="superscript"/>
        <sz val="11"/>
        <rFont val="Calibri"/>
        <family val="2"/>
      </rPr>
      <t>1</t>
    </r>
    <r>
      <rPr>
        <sz val="11"/>
        <rFont val="Calibri"/>
        <family val="2"/>
      </rPr>
      <t xml:space="preserve"> A nivel archivístico distrital, dicha categoría se reconoce como serie y subserie documental.</t>
    </r>
  </si>
  <si>
    <t>semanal</t>
  </si>
  <si>
    <r>
      <rPr>
        <vertAlign val="superscript"/>
        <sz val="11"/>
        <rFont val="Calibri"/>
        <family val="2"/>
      </rPr>
      <t>2</t>
    </r>
    <r>
      <rPr>
        <sz val="11"/>
        <rFont val="Calibri"/>
        <family val="2"/>
      </rPr>
      <t xml:space="preserve"> Programa de Gestión Documental: programa en el cual se establecen los procedimientos y lineamientos necesarios para la producción, distribución, organización, consulta y conservación de los documentos públicos. Este Programa debe integrarse con las funciones administrativas de la Unidad. Deben observarse los lineamientos y recomendaciones que el Archivo General de la Nación y demás entidades competentes expidan en la materia.</t>
    </r>
  </si>
  <si>
    <t>mensual</t>
  </si>
  <si>
    <t>bimestral</t>
  </si>
  <si>
    <t>Este instrumento es generado para dar cumplimiento a la Ley de Transparencia 1712 de 2014.</t>
  </si>
  <si>
    <t>trimestral</t>
  </si>
  <si>
    <t>INFORMACIÓN ASOCIADA  - TABLA DE RETENCIÓN DOCUMENTAL</t>
  </si>
  <si>
    <t>DATOS PERSONALES</t>
  </si>
  <si>
    <t>INDICE DE INFORMACIÓN CLASIFICADA Y RESERVADA</t>
  </si>
  <si>
    <t>CLASIFICACIÓN DEL ACTIVO EN EL MARCO DE LA SEGURIDAD DE LA INFORMACIÓN</t>
  </si>
  <si>
    <t>Tipo de Proceso</t>
  </si>
  <si>
    <t>Proceso</t>
  </si>
  <si>
    <t>Tipo documental</t>
  </si>
  <si>
    <t>Tipo de Soporte 
(medio de conservación y/o soporte)</t>
  </si>
  <si>
    <t>Tipo de Origen</t>
  </si>
  <si>
    <t>Estado y Custodia de la información (Disponibilidad)</t>
  </si>
  <si>
    <t>Ley 1581 de 2012
(Datos Personales)</t>
  </si>
  <si>
    <t>Ley 1712 de 2014</t>
  </si>
  <si>
    <t>Objeto legítimo de la excepción</t>
  </si>
  <si>
    <t>Fundamento constitucional o legal</t>
  </si>
  <si>
    <t>Fundamento jurídico de la excepción</t>
  </si>
  <si>
    <t>Excepción total o parcial</t>
  </si>
  <si>
    <t>Fecha de la calificación</t>
  </si>
  <si>
    <t>Plazo de la clasificación o reserva</t>
  </si>
  <si>
    <t>Confidencialidad</t>
  </si>
  <si>
    <t>Integridad</t>
  </si>
  <si>
    <t>Disponibilidad</t>
  </si>
  <si>
    <t>Criticidad/
Importancia del Activo</t>
  </si>
  <si>
    <t>Categoría de Información
(Serie Documental)</t>
  </si>
  <si>
    <t xml:space="preserve">Activo de información
(Nombre o título de la información)
</t>
  </si>
  <si>
    <t>Definición</t>
  </si>
  <si>
    <t>Idioma</t>
  </si>
  <si>
    <t xml:space="preserve">Análogo </t>
  </si>
  <si>
    <t>Digital</t>
  </si>
  <si>
    <t>Electrónico</t>
  </si>
  <si>
    <t>Descripción del Soporte</t>
  </si>
  <si>
    <t>Presentación de la información (formato)</t>
  </si>
  <si>
    <t>Interno/Externo</t>
  </si>
  <si>
    <t>Custodio 
de la información</t>
  </si>
  <si>
    <t xml:space="preserve">Estado de la información </t>
  </si>
  <si>
    <t>Localización del documento/activo de información o Lugar de consulta</t>
  </si>
  <si>
    <t>Publicada en 
(link página web)</t>
  </si>
  <si>
    <t>Propietario del activo
Área / Dependencia
Responsable de la Producción de la Información</t>
  </si>
  <si>
    <t>¿El Activo contiene datos personales?</t>
  </si>
  <si>
    <t>¿El Activo contiene datos personales de carácter sensible?</t>
  </si>
  <si>
    <t>¿El Activo contiene datos personales de niños, niñas o adolescentes?</t>
  </si>
  <si>
    <t>La Información es Reservada, Clasificada o Pública?</t>
  </si>
  <si>
    <t>Critico para 
la entidad</t>
  </si>
  <si>
    <t>Crítico para 
el servicio a terceros</t>
  </si>
  <si>
    <t>Ver Disponibilidad</t>
  </si>
  <si>
    <t>Total 
Disponibilidad</t>
  </si>
  <si>
    <t>Misional</t>
  </si>
  <si>
    <t>Comunicaciones</t>
  </si>
  <si>
    <t>Información Pública Reservada</t>
  </si>
  <si>
    <t>Codificación alfa</t>
  </si>
  <si>
    <t>Dependencias</t>
  </si>
  <si>
    <t>Tipo de Activo</t>
  </si>
  <si>
    <t>Clasificación de la información</t>
  </si>
  <si>
    <t>Estratégico</t>
  </si>
  <si>
    <t>DIRECCIONAMIENTO ESTRATÉGICO</t>
  </si>
  <si>
    <t>Dirección</t>
  </si>
  <si>
    <t>Software</t>
  </si>
  <si>
    <t>Información Pública</t>
  </si>
  <si>
    <t>Hardware</t>
  </si>
  <si>
    <t>Información Pública Clasificada</t>
  </si>
  <si>
    <t>Oficina Asesora de Planeación y Aseguramiento de Procesos</t>
  </si>
  <si>
    <t>Apoyo</t>
  </si>
  <si>
    <t>Servicio</t>
  </si>
  <si>
    <t>GESTIÓN DE INFORMACIÓN GEOGRÁFICA</t>
  </si>
  <si>
    <t>Oficina Control Interno</t>
  </si>
  <si>
    <t>Evaluación_y_Control</t>
  </si>
  <si>
    <t>Recurso Humano</t>
  </si>
  <si>
    <t>Oficina de Control Disciplinario Interno</t>
  </si>
  <si>
    <t>Transversal</t>
  </si>
  <si>
    <t>Instalaciones</t>
  </si>
  <si>
    <t>Oficina Observatorio Técnico Catastral</t>
  </si>
  <si>
    <t>Bases de Datos</t>
  </si>
  <si>
    <t>Gerencia de Infraestructura de Datos Espaciales IDECA</t>
  </si>
  <si>
    <t>Subgerencia de Operaciones</t>
  </si>
  <si>
    <t>GESTIÓN JURÍDICA</t>
  </si>
  <si>
    <t>Subgerencia de Analítica de Datos</t>
  </si>
  <si>
    <t>Gerencia de Información Catastral</t>
  </si>
  <si>
    <t>Subgerencia de Información Física y Jurídica</t>
  </si>
  <si>
    <t>GESTIÓN CONTRACTUAL</t>
  </si>
  <si>
    <t>Subgerencia de Información Económica</t>
  </si>
  <si>
    <t>Gerencia Comercial y de Atención al Ciudadano</t>
  </si>
  <si>
    <t>Evaluación y Control</t>
  </si>
  <si>
    <t>Subgerencia de Participación y Atención al Ciudadano</t>
  </si>
  <si>
    <t>TRANSVERSAL</t>
  </si>
  <si>
    <t>Gerencia Jurídica</t>
  </si>
  <si>
    <t>Subgerencia de Gestión Jurídica</t>
  </si>
  <si>
    <t>Gerencia de Tecnología</t>
  </si>
  <si>
    <t>Subgerencia de Infraestructura Tecnológica</t>
  </si>
  <si>
    <t>Subgerencia de Ingeniería de Software</t>
  </si>
  <si>
    <t>Gerencia Corporativa</t>
  </si>
  <si>
    <t>Subgerencia Administrativa y Financiera</t>
  </si>
  <si>
    <t>Subgerencia de Talento Humano</t>
  </si>
  <si>
    <t>Subgerencia de Contratación</t>
  </si>
  <si>
    <t>GESTIÓN DOCUMENTAL</t>
  </si>
  <si>
    <t>GESTIÓN ESTRATEGICA DE PERSONAS</t>
  </si>
  <si>
    <t>GESTIÓN DE CONOCIMIENTO E INNOVACIÓN</t>
  </si>
  <si>
    <t>RELACIONAMIENTO ESTRATÉGICO</t>
  </si>
  <si>
    <t>GESTIÓN ESTRATÉGICA DE TECNOLOGÍA</t>
  </si>
  <si>
    <t>GESTIÓN DE INFORMACIÓN CATASTRAL Y VALUATORIA</t>
  </si>
  <si>
    <t>GESTIÓN PRESUPUESTA Y FINANCIERA</t>
  </si>
  <si>
    <t>GESTIÓN DE SERVICIOS ADMINISTRATIVOS</t>
  </si>
  <si>
    <t>GESTIÓN Y OPERACIÓN DE TI</t>
  </si>
  <si>
    <t>EVALUACIÓN INDEPENDIENTE DE LA GESTIÓN</t>
  </si>
  <si>
    <t>DIES</t>
  </si>
  <si>
    <t>GESP</t>
  </si>
  <si>
    <t>GCIN</t>
  </si>
  <si>
    <t>REES</t>
  </si>
  <si>
    <t>GEST</t>
  </si>
  <si>
    <t>GICV</t>
  </si>
  <si>
    <t>GIGE</t>
  </si>
  <si>
    <t>GPFI</t>
  </si>
  <si>
    <t>GDOC</t>
  </si>
  <si>
    <t>GSAD</t>
  </si>
  <si>
    <t>GCON</t>
  </si>
  <si>
    <t>GJUR</t>
  </si>
  <si>
    <t>GOTI</t>
  </si>
  <si>
    <t>EIGE</t>
  </si>
  <si>
    <t>GDIS</t>
  </si>
  <si>
    <t>TRVS</t>
  </si>
  <si>
    <t>GESTIÓN DISCIPLINARIA</t>
  </si>
  <si>
    <t>CIRCULARES</t>
  </si>
  <si>
    <t>Circulares</t>
  </si>
  <si>
    <t>Documentos que se expiden por parte de la Dirección para conocimiento de toda la entidad y de la ciudadanía.</t>
  </si>
  <si>
    <t>Español</t>
  </si>
  <si>
    <t>Disco Duro</t>
  </si>
  <si>
    <t xml:space="preserve">Documentos de Texto - PDF </t>
  </si>
  <si>
    <t>Interno</t>
  </si>
  <si>
    <t xml:space="preserve"> Dirección / Gestión Documental / Gerencia Tecnologia</t>
  </si>
  <si>
    <t>Disponible y Publicada</t>
  </si>
  <si>
    <t>Fileserver temporal/ WCC/ SharePon¡int</t>
  </si>
  <si>
    <t>https://www.catastrobogota.gov.co/ algunas en la Gaceta Distrital / WCC/ https://catastrobogotacol.sharepoint.com/sites/DG</t>
  </si>
  <si>
    <t>NO</t>
  </si>
  <si>
    <t>No Aplica</t>
  </si>
  <si>
    <t>Baja</t>
  </si>
  <si>
    <t>RESOLUCIONES</t>
  </si>
  <si>
    <t>Resoluciones</t>
  </si>
  <si>
    <t>Actos administrativos que se expiden por parte de la Dirección para conocimiento de toda la entidad y de la ciudadanía.</t>
  </si>
  <si>
    <t xml:space="preserve"> Disco Duro</t>
  </si>
  <si>
    <t>https://www.catastrobogota.gov.co/ y algunas en la Gaceta Distrital / WCC</t>
  </si>
  <si>
    <t>SI</t>
  </si>
  <si>
    <t>Media</t>
  </si>
  <si>
    <t>AUTOS</t>
  </si>
  <si>
    <t>Fileserver temporal/SharePon¡int</t>
  </si>
  <si>
    <t>https://www.personeriabogota.gov.co/ https://catastrobogotacol.sharepoint.com/sites/DG</t>
  </si>
  <si>
    <t>Sin Establecer</t>
  </si>
  <si>
    <t>Respuestas a Requerimientos</t>
  </si>
  <si>
    <t>Documentos (oficios, memorandos, comunicados)que se expiden por parte de la Dirección en respuesta a los requerimientos previos. Requerimientos tanto internos como externos . En esta carpeta se incluyen información de desempeño laboral</t>
  </si>
  <si>
    <t>Documentos de Texto - PDF - Hojas de Cálculo</t>
  </si>
  <si>
    <t xml:space="preserve"> Dirección/ Gerencia Tecnoloiga</t>
  </si>
  <si>
    <t xml:space="preserve"> Fileserver temporal /WCC/SharePon¡int</t>
  </si>
  <si>
    <t>NA</t>
  </si>
  <si>
    <t>ARTÍCULO 18. INFORMACIÓN EXCEPTUADA POR DAÑO DE DERECHOS A PERSONAS NATURALES O JURÍDICAS. Literal a y c</t>
  </si>
  <si>
    <t>En los documentos de respuesta a los requerimientos se maneja información de avaluos, cabida y linderos e informacion del ciudadano. Que solo debe ser conocida por este o el ente judicial que lo requiera. Respecto a la información interna se maneja información que debe ser conocida al interior de las dependencias de la Unidad y no debe ser conocida por personal no autorizado. Se incluye información de evaluación de desempeño.</t>
  </si>
  <si>
    <t>Parcial</t>
  </si>
  <si>
    <t>ilimitada</t>
  </si>
  <si>
    <t>AITRVS01</t>
  </si>
  <si>
    <t>AITRVS02</t>
  </si>
  <si>
    <t>AITRVS03</t>
  </si>
  <si>
    <t>AITRVS04</t>
  </si>
  <si>
    <t xml:space="preserve">Autos y Fallos 
</t>
  </si>
  <si>
    <t>Documento escrito que impulsa y/o resuelve de fondo el proceso, mediante la emisión de una sanción o absolución y que contiene de manera exhaustiva y motivada todos los pormenores de la actuación y la inserción de esos considerandos en una parte resolutiva.</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</si>
  <si>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t>
  </si>
  <si>
    <t>Ley 1581 de 2012 Sobre protección de datos personales. 
Ley 1952 de 2019 ARTÍCULO 192. Informaciones y documentos reservados.</t>
  </si>
  <si>
    <t>En algunas ocasiones los expedientes contienen datos personales que no se pueden divulgar sin la autorización previa del titular.</t>
  </si>
  <si>
    <t>DIRECCION</t>
  </si>
  <si>
    <t>Fecha de Elaboración/Validación:</t>
  </si>
  <si>
    <t>AITRVS05</t>
  </si>
  <si>
    <t xml:space="preserve">RESOLUCIONES Y CIRCULARES </t>
  </si>
  <si>
    <t>Actos  Administrativos</t>
  </si>
  <si>
    <t>Corresponde a los documentos  emitidos por la Gerencia de Gestión Corporativa, relacionados con temas de contratación y  Talento Humano; gestión  que afecta a funcionarios de toda la Unidad.</t>
  </si>
  <si>
    <t>Documentos PDF</t>
  </si>
  <si>
    <t>Gestión Documental</t>
  </si>
  <si>
    <t xml:space="preserve">OneDrive de la GGC https://catastrobogotacol.sharepoint.com/sites/GGC/GGC/
</t>
  </si>
  <si>
    <t>No aplica</t>
  </si>
  <si>
    <t>Articulo 18
Literal A</t>
  </si>
  <si>
    <t>Ley 1581 de 2012</t>
  </si>
  <si>
    <t>Las resoluciones administrativas se maneja información personal de funcionarios la cual no debe ser conocida por terceros sin la debida autorización, como es el caso de resoluciones de licencias de maternidad, primas técnicas, vacaciones, comisiones y desplazamientos entre otras.</t>
  </si>
  <si>
    <t>Ilimitado</t>
  </si>
  <si>
    <t>GESTIÓN CORPORATIVA</t>
  </si>
  <si>
    <t>OFICINA ASESORA DE PLANEACION Y ASEGURAMIENTO DE PROCESOS</t>
  </si>
  <si>
    <t>AIEDIES01</t>
  </si>
  <si>
    <t>2_ACTAS</t>
  </si>
  <si>
    <t>2.12_Actas del Comite de Calidad (SGI)</t>
  </si>
  <si>
    <t>Documentos que contienen el registro de la información suministrada y tratada por el asesor de calidad,  responsables de proceso y demás asistentes en los Comités Internos de Calidad.</t>
  </si>
  <si>
    <t>.pdf, hoja de calculo.xlsx</t>
  </si>
  <si>
    <t>OAPAP-Jefe Oficina Asesora de  Planeación</t>
  </si>
  <si>
    <t xml:space="preserve"> \\fileserver.catastrobogota.gov.co\OAP / ISODOC
C:\Users\Usuario\OneDrive - Unidad Administrativa Especial De Catastro Distrital\FileServer_OAP\02_Actas\2_12_ComiteCalidad\2024</t>
  </si>
  <si>
    <t>Oficina Asesora de Planeacion y Aseguramiento de Procesos</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</si>
  <si>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t>
  </si>
  <si>
    <t>Ley 1712 de 2014 y Ley 1581 de 2012, sobre protección de datos personales.</t>
  </si>
  <si>
    <t>Las Actas del Comite de Calidad contienen información personal  que no puede ser divulgada sin la autorización del titular. Tambien pueden contener información de la gestión realizada al interior de la entidad en los procesos relacionados con productos y servicios.</t>
  </si>
  <si>
    <t>18/09/2024</t>
  </si>
  <si>
    <t>Ilimitada</t>
  </si>
  <si>
    <t>AIEDIES02</t>
  </si>
  <si>
    <t>2.22_Actas_CIGD-Comité Institucional de Gestión y Desempeño</t>
  </si>
  <si>
    <t>Documentos que evidencian la realización del Comité Institucional de Gestión y Desempeño con asistentes, desarrollo y compromisos.</t>
  </si>
  <si>
    <t>.pdf, hoja de calculo.xlsx, documento de texto.doc, PowerPoint (.pptx)</t>
  </si>
  <si>
    <t>\\fileserver.catastrobogota.gov.co\OAP</t>
  </si>
  <si>
    <t>Las Actas del Comité Institucional de Gestión y Desempeño-CIGD, contienen información personal  que no puede ser divulgada sin la autorización del titular. Tambien pueden contener información de la gestión realizada al interior de la entidad en los procesos relacionados con productos y servicios.</t>
  </si>
  <si>
    <t>AIEDIES03</t>
  </si>
  <si>
    <t>08_Anteproyecto_Ppto</t>
  </si>
  <si>
    <t>8_Anteproyecto de presupuesto</t>
  </si>
  <si>
    <t>Documentos que contienen la informacíon del anteproyecto de presupuesto</t>
  </si>
  <si>
    <t>.pdf, hoja de calculo.xlsx, documento de texto.doc</t>
  </si>
  <si>
    <t>\Fileserver\OAP</t>
  </si>
  <si>
    <t>AIEDIES04</t>
  </si>
  <si>
    <t>9_AUDITORIAS</t>
  </si>
  <si>
    <t>9.1_Auditorias_Externas
9.3_Auditorias_Internas_Calidad</t>
  </si>
  <si>
    <t>Documentos que contienen el Plan de Auditoría Interna de Calidad,  Papeles de Trabajo, Listado de datos de auditores e Informes Finales de Auditoría Interna y externa.</t>
  </si>
  <si>
    <t>.pdf, hoja de calculo.xlsx, documento de texto.doc,  .pptx, html, .vsd</t>
  </si>
  <si>
    <t>Alguna documentación de las Auditorias_Internas_Calidad y/o Auditorias_Externas, contienen información personal  que no puede ser divulgada sin la autorización del titular. Tambien pueden contener información de la gestión realizada al interior de la entidad en los procesos relacionados con productos y servicios.</t>
  </si>
  <si>
    <t>AIEDIES05</t>
  </si>
  <si>
    <t>42_INDICADORES</t>
  </si>
  <si>
    <t>42.1_Indicadores_Gestion</t>
  </si>
  <si>
    <t>Documentos que contienen la informacíon de los indicadores de gestion.</t>
  </si>
  <si>
    <t>Gerencia Tecnología - OAPAP</t>
  </si>
  <si>
    <t>https://pandora.idartes.gov.co/catastro/</t>
  </si>
  <si>
    <t>AIEDIES06</t>
  </si>
  <si>
    <t>44_INFORMES</t>
  </si>
  <si>
    <t>44.4_Informes_a_otras_entidades
44.15_Informes_seguimiento</t>
  </si>
  <si>
    <t>Documentos que evidencian la realización de la rendición de cuenta ante la Contraloría de Bogotá, y otros informes a otras entidades.</t>
  </si>
  <si>
    <t>AIEDIES07</t>
  </si>
  <si>
    <t>44.21_FURAG</t>
  </si>
  <si>
    <t>Documentos relacionados con el diligenciamiento del Informe Formulario Unico de Reporte de Avances a la Gestión, Formularios Autodiagnóstico, Certificado de Cumplimiento y Plan de Trabajo MIPG</t>
  </si>
  <si>
    <t>AIEDIES08</t>
  </si>
  <si>
    <t>61_PLANES</t>
  </si>
  <si>
    <t xml:space="preserve">61.9_Plan_Estratégico_Institucional
61.10_Planes_Oper_Gest_o_Accion
</t>
  </si>
  <si>
    <t>Documentos que contienen los planes estratégicos institucionales, los planes operativos, de gestión o de acción de la entidad, con sus respectivos soportes.</t>
  </si>
  <si>
    <t>https://www.catastrobogota.gov.co/planeacion</t>
  </si>
  <si>
    <t>AIEDIES09</t>
  </si>
  <si>
    <t>70_PROYECTOS</t>
  </si>
  <si>
    <t>70.2_Proyectos_inversion</t>
  </si>
  <si>
    <t>Documentos que contienen los elementos de formulación, gestión y seguimiento de los proyectos de inversión de la entidad</t>
  </si>
  <si>
    <t>AIEDIES10</t>
  </si>
  <si>
    <t>78_MIPG</t>
  </si>
  <si>
    <t>78.1_Instrumentos del SGC-SIG</t>
  </si>
  <si>
    <t>Documentos del Sistema de Gestión Integral SGI (Documentos Técnicos, Generalidades, Caracterizaciones, Procedimientos, Instructivos, Boletines del SGI, Socializaciones)</t>
  </si>
  <si>
    <t>AIEDIES11</t>
  </si>
  <si>
    <t>78.2_Producto_No_Conforme</t>
  </si>
  <si>
    <t>Documentos del Sistema de Gestión Integral SG, Informes de Producto No Conforme.</t>
  </si>
  <si>
    <t>Alguna documentación de los productos no conformes, contienen información personal  que no puede ser divulgada sin la autorización del titular. Tambien pueden contener información de la gestión realizada al interior de la entidad en los procesos relacionados con productos y servicios.</t>
  </si>
  <si>
    <t>AIEDIES12</t>
  </si>
  <si>
    <t>78.3_Acciones_Mejora</t>
  </si>
  <si>
    <t>Documentos del Sistema de Gestión Integral SGI, Acciones de Mejora</t>
  </si>
  <si>
    <t>AIEDIES13</t>
  </si>
  <si>
    <t>78.5_Riesgos de Procesos</t>
  </si>
  <si>
    <t>Documento que detalla cada uno de los riesgos de Gestión y  de Corrupción de los diferentes procesos de la entidad, con sus correspondientes controles, niveles de riesgo, planes de tratamiento y seguimientos.</t>
  </si>
  <si>
    <t>https://www.catastrobogota.gov.co/planeacion/mapas-de-riesgos</t>
  </si>
  <si>
    <t>AIEDIES14</t>
  </si>
  <si>
    <t>88_GESTION DATOS PERSONALES</t>
  </si>
  <si>
    <t>Gestión de reportes registro nacional de bases de datos personales ante la SIC y solicitudes sobree l tratamiento de datos personales y sus respuestas.</t>
  </si>
  <si>
    <t>Contiene la gestión, revisión y seguimiento del registro de las bases de datos personales ante el RNBD de la  SIC y las solicitudes de consulta, reclamaciones y revocatorias de autorización sobre el tratamiento de datos personales y sus respuestas.</t>
  </si>
  <si>
    <t>hoja de calculo.xlsx, .pdf</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</si>
  <si>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t>
  </si>
  <si>
    <t>Las solicitudes sobre el tratamiento de datos personales contienen información que no puede ser divulgada sin la autorización del titular.</t>
  </si>
  <si>
    <t>AIEGCIN01</t>
  </si>
  <si>
    <t>101_GESTION CONOCIMIENTO E INNOVACIÓN</t>
  </si>
  <si>
    <t>Mapas e inventarios de conocimiento</t>
  </si>
  <si>
    <t>Herramientas básica para el diseño y desarrollo del programa de Gestión del Conocimiento donde se identifica el conocimiento implícito y/o explícito de las dependencias, dónde se encuentra ese conocimiento, quien lo posee, características, activos intangibles entre otra información que sea relevante para la entidad.</t>
  </si>
  <si>
    <t>OneDrive</t>
  </si>
  <si>
    <t>https://catastrobogotacol-my.sharepoint.com/:f:/r/personal/oficina_asesora_planeacion_catastrobogota_gov_co/Documents/FileServer_OAP?csf=1&amp;web=1&amp;e=G6Hxwk</t>
  </si>
  <si>
    <t>Alguna documentación de la Gestion del Conocimiento e Innovación contiene información que puede constituir secretos comerciales, o información personal  que no puede ser divulgada sin la autorización del titular.</t>
  </si>
  <si>
    <t>AIEGCIN02</t>
  </si>
  <si>
    <t>Comunidades de práctica y alianzas estratégicas</t>
  </si>
  <si>
    <t>Documento en el que se identifican grupos de personas que se reúnen con el fin de compartir ideas, encontrar soluciones e innovar, uniendo sus esfuerzos para el desarrollo continuo de un área de conocimiento especializado. Las comunidades de prácticas permiten mantener unidos a sus miembros por un objetivo común, el deseo de compartir experiencias, conocimientos y mejores prácticas dentro de un tema o disciplina, donde colaboran y aprenden unos de otros, cara a cara o de forma virtual.</t>
  </si>
  <si>
    <t>pdf., documento de excel.</t>
  </si>
  <si>
    <t>AIEGCIN03</t>
  </si>
  <si>
    <t>Matriz de Innovación y estrategias</t>
  </si>
  <si>
    <t>Documentación de matrices de innovación y estrategias es una visualización de cómo innovar en la Unidad en función de sus objetivos</t>
  </si>
  <si>
    <t>AIEGCIN04</t>
  </si>
  <si>
    <t xml:space="preserve">Lecciones aprendidas </t>
  </si>
  <si>
    <t>Documentación del conocimiento adquirido sobre un proceso o sobre experiencias de la entidad luego de un análisis crítico sobre sus factores positivos y/o negativos.</t>
  </si>
  <si>
    <t>AIEGCIN05</t>
  </si>
  <si>
    <t>Buenas prácticas</t>
  </si>
  <si>
    <t>Es la documentación de experiencias que se ha implementado con resultados positivos, siendo eficaz y útil en un contexto concreto.</t>
  </si>
  <si>
    <t>documento de excel.</t>
  </si>
  <si>
    <t>AIEGCIN06</t>
  </si>
  <si>
    <t>Riesgos</t>
  </si>
  <si>
    <t>Seguimiento de matrices de riesgo del proceso en formato digitable que permite el análisis y seguimiento de actividades de riesgo</t>
  </si>
  <si>
    <t>AIEGCIN07</t>
  </si>
  <si>
    <t>Plan Acción</t>
  </si>
  <si>
    <t>Es la recopilación y seguimiento de los Planes de Acción del proceso de GCI, en el que se describen las diferentes actividades a realizar para generar una mayor madurez del sistema</t>
  </si>
  <si>
    <t>Documento de excel.</t>
  </si>
  <si>
    <t>AIEGCIN08</t>
  </si>
  <si>
    <t>MicroSitio - Intranet</t>
  </si>
  <si>
    <t>Repositorio de socialización del proceso de Gestión del Conocimiento, en la que se encuentra prublicada la pólitica, Modelo, Componentes del Plan de Trabajo, y herramientas de captura y transferencia del conocimiento existente</t>
  </si>
  <si>
    <t>Intranet</t>
  </si>
  <si>
    <t>html, .pdf</t>
  </si>
  <si>
    <t>OAPAP-Jefe Oficina Asesora de  Planeación / Gerencia de Tecnología</t>
  </si>
  <si>
    <t>http://intranet.catastrobogota.gov.co/recursos/gestion-del-conocimiento-e-innovacion</t>
  </si>
  <si>
    <t>AIEGCIN09</t>
  </si>
  <si>
    <t>Repositorio SharePoint</t>
  </si>
  <si>
    <t>Es el compendio de herramientas y grabaciones de capacitaciones desarrolladas para la implementación del Sistema de Gestión de Conocimiento e Innovación desde el año 2021</t>
  </si>
  <si>
    <t>SUBGERENCIA DE TALENTO HUMANO</t>
  </si>
  <si>
    <t>AIEGESP01</t>
  </si>
  <si>
    <t>ACTAS</t>
  </si>
  <si>
    <t>Actas de la Comisión de Personal, del Comité Paritario de Seguridad y Salud en el Trabajo, del Comité de Convivencia Laboral y de Negociación Sindical</t>
  </si>
  <si>
    <t>Corresponden a las Actas de la Comisión de Personal, del Comité Paritario de Seguridad y Salud en el Trabajo, del Comité de Convivencia Laboral y de Negociación Sindical, que se generan en la STH y que se encuentran en formato electrónico.</t>
  </si>
  <si>
    <t>Disco Duro / Nube</t>
  </si>
  <si>
    <t>Documentos de texto - PDF</t>
  </si>
  <si>
    <t>Sharepoint GGC-STH</t>
  </si>
  <si>
    <t>ARTÍCULO  18. Información exceptuada por daño de derechos a personas naturales o jurídicas. Los literales a y b del artículo 18 de la Ley 1712 de 2014: “a) El derecho de toda persona a la intimidad, bajo las limitaciones propias que impone la condición de servidor público, en concordancia con lo estipulado por el artículo 24 de la Ley 1437 de 2011” y “b) El derecho de toda persona a la vida, la salud o la seguridad</t>
  </si>
  <si>
    <t>Ley 1581 de 2012 - Protección de Datos Personales</t>
  </si>
  <si>
    <t>En las actas de comité de comisión de personal, de comité paritario de seguridad y salud en el trabajo, de convivencia laboral, y de negociación sindical se describen temas relacionados con información que solo debe ser de conocimiento interno de la entidad, reclamaciones de edl,  el seguimiento de salud a los servidores de la Unidad, casos de acoso laboral y sexual, y negociaciones con los sindicatos.</t>
  </si>
  <si>
    <t>16/9/2024</t>
  </si>
  <si>
    <t>AIEGESP02</t>
  </si>
  <si>
    <t>ELECCIONES COMISIÓN DE PERSONAL</t>
  </si>
  <si>
    <t>Expediente de Elecciones de la Comisión de Personal</t>
  </si>
  <si>
    <t>Corresponde a toda la documentación que soporta las elecciones de la comisión de personal.</t>
  </si>
  <si>
    <t>ARTÍCULO  18. Información exceptuada por daño de derechos a personas naturales o jurídicas. A)El derecho de toda persona a la intimidad</t>
  </si>
  <si>
    <t>En  la documentación de las elecciones de la comisión de personal se encuentra información personal de las funcionarios candidatos o electos, así  como los escrutinios, y votos de las elecciones realizadas.</t>
  </si>
  <si>
    <t>AIEGESP03</t>
  </si>
  <si>
    <t>ELECCIONES DEL COMITÉ PARITARIO DE SEGURIDAD Y SALUD EN EL TRABAJO-COPASST</t>
  </si>
  <si>
    <t>Expediente de Elecciones de Comité Paritario de Seguridad y Salud en el Trabajo</t>
  </si>
  <si>
    <t>Corresponde a los documentos que evidencian las actividades relacionadas con la elección y conformación del Comité Paritario de Seguridad y Salud en el Trabajo _ COPASST</t>
  </si>
  <si>
    <t>En  la documentación de las elecciones del Comité Paritario de Seguridad y Salud en el Trabajo se encuentra información personal de las funcionarios candidatos o electos, así  como los escrutinios, y votos de las elecciones realizadas.</t>
  </si>
  <si>
    <t>Alta</t>
  </si>
  <si>
    <t>AIEGESP04</t>
  </si>
  <si>
    <t>HISTORIAS LABORALES</t>
  </si>
  <si>
    <t>Historias Laborales</t>
  </si>
  <si>
    <t>Corresponde a toda la información que se produce sobre la vinculación y trayectoria laboral de  un funcionario o persona en la entidad</t>
  </si>
  <si>
    <t>Papel - Disco Duro / Nube</t>
  </si>
  <si>
    <t>OneDrive de Auxiliar administrativo de la STH encargada del archivo</t>
  </si>
  <si>
    <t xml:space="preserve">ARTÍCULO  18. Información exceptuada por daño de derechos a personas naturales o jurídicas. A)El derecho de toda persona a la intimidad. </t>
  </si>
  <si>
    <t>Ley 1581 de 2012 - Protección de Datos Personales. Artículo 24 de la Ley 1437 de 2011</t>
  </si>
  <si>
    <t>En las historias laborales se encuentra información personal sensible de los funcionarios, la cual no debe ser divulgada sin la debida autorización.</t>
  </si>
  <si>
    <t>AIEGESP05</t>
  </si>
  <si>
    <t>INFORMES</t>
  </si>
  <si>
    <t>Informes a Organismos de Control y de Gestión</t>
  </si>
  <si>
    <t>Reportes a órganos de control externos e internos, rindiendo información frente a un requerimiento especifico.</t>
  </si>
  <si>
    <t>Documentos de texto - Hoja de Cálculo - PDF</t>
  </si>
  <si>
    <t>AIEGESP06</t>
  </si>
  <si>
    <t>LIQUIDACIONES A FONDOS DE CESANTÍAS</t>
  </si>
  <si>
    <t>Expediente de Liquidaciones a Fondos de Cesantías</t>
  </si>
  <si>
    <t>Corresponde a los documentos que evidencian las actividades de  liquidación de cesantías a que tiene derecho todos los servidores públicos.</t>
  </si>
  <si>
    <t>Documento de texto, Hoja de Cálculo</t>
  </si>
  <si>
    <t>En los formatos de la liquidación de las cesantías se maneja información personal.</t>
  </si>
  <si>
    <t>AIEGESP07</t>
  </si>
  <si>
    <t>LIQUIDACIONES Y PAGOS OBLIGACIONES DE PERSONAL</t>
  </si>
  <si>
    <t>Expediente de Liquidaciones y pagos Obligaciones de Personal</t>
  </si>
  <si>
    <t xml:space="preserve">En este expediente se archivan todos los descuentos realizados a los servidores por créditos con cooperativas, embargos de juzgados, Planilla Pila, Reportes de descuentos a Fondos de cesantias, pensiones, FONCEP, Retención en la fuente (DIAN), Certificación pago de cesantías FNA </t>
  </si>
  <si>
    <t>HTML - Hoja de Cálculo - PDF</t>
  </si>
  <si>
    <t>En las liquidaciones y pagos de obligaciones al personal se maneja información personal sensible de los funcionarios, la cual no debe ser divulgada sin la debida autorización.</t>
  </si>
  <si>
    <t>AIEGESP08</t>
  </si>
  <si>
    <t>NÓMINA Y NOVEDADES DE NÓMINA</t>
  </si>
  <si>
    <t>Expedientes de Nómina y Novedades de nómina</t>
  </si>
  <si>
    <t>En este expediente se incluyen todas las novedades que afectan mensualmente la liquidación de la nómina, así como todos los actos administrativos de las situaciones administrativas de los servidores que afectan la liquidación de esta como nombramientos, retiros, encargos, primas técnicas y su ajuste, terminación de encargos, sanciones, vacaciones, suspensión de vacaciones, liquidación seguridad social y aportes parafiscales etc.)</t>
  </si>
  <si>
    <t>Hoja de Cálculo - PDF</t>
  </si>
  <si>
    <t>En la prenomina y en la nomina  se maneja información personal sensible de los funcionarios, la cual no debe ser divulgada sin la debida autorización.</t>
  </si>
  <si>
    <t>AIEGESP09</t>
  </si>
  <si>
    <t>PLANES</t>
  </si>
  <si>
    <t>Plan Institucional de Capacitación, Planes de Emergencia y Evacuación, Plan Estratégico del Talento Humano, Plan de Gestión Preventiva de Conflictos de Intereses, Plan de Bienestar Social e Incentivos Institucionales, Plan de Gestión del Rendimiento, Plan de Seguridad y Salud en el Trabajo</t>
  </si>
  <si>
    <t>En este expediente se archivan los planes de Capacitación, de Emergencia y Evacuación,  Estratégico del Talento Humano, de Gestión Preventiva de Conflictos de Intereses, de Bienestar Social e Incentivos Institucionales, de Gestión del Rendimiento, y de Seguridad y Salud en el Trabajo, así como los soportes de la ejecución de los mismos.</t>
  </si>
  <si>
    <t>https://www.catastrobogota.gov.co/planeacion/planes</t>
  </si>
  <si>
    <t>ARTÍCULO  18. Información exceptuada por daño de derechos a personas naturales o jurídicas. A)El derecho de toda persona a la intimidad y el literal g) Los derechos de la infancia y la adolescencia del artículo 19 de la referida ley.</t>
  </si>
  <si>
    <t>En los Planes de Bienestar, Planes  de Capacitación y de Seguridad y Salud en el Trabajo se maneja información personal sensible de los funcionarios y sus hijos (especialmente en el Plan de Bienestar), la cual no debe ser divulgada sin la debida autorización.</t>
  </si>
  <si>
    <t>AIEGESP10</t>
  </si>
  <si>
    <t>PROVISIÓN DE PERSONAL</t>
  </si>
  <si>
    <t>Expedientes de Provisión de personal: Concurso de Méritos Carrera Administrativa, Procesos de Selección en Provisionalidad y Libre Nombramiento y Remoción, Provisión mediante Encargo, Prácticas Laborales, Pasantías o Judicaturas.</t>
  </si>
  <si>
    <t>En este expedientes se archivan las publicaciones de los procesos de selección por concurso de méritos, encargos, LNR, provisionales y para prácticas laborales.</t>
  </si>
  <si>
    <t>En los expedientes de provisión de personal se maneja información personal sensible de los funcionarios, la cual no debe ser divulgada sin la debida autorización.</t>
  </si>
  <si>
    <t>AIEGESP11</t>
  </si>
  <si>
    <t>COMISIONES DE SERVICIO Y AUTORIZACIONES DE DESPLAZAMIENTO</t>
  </si>
  <si>
    <t>Expedientes de Comisiones de Servicio y Autorizaciones de Desplazamiento</t>
  </si>
  <si>
    <t>Corresponde a toda la documentación referente a la realización de comisiones de servicio y autorizaciones de desplazamiento a servidores y contratistas de la entidad.</t>
  </si>
  <si>
    <t>En los expedientes de comisiones de servicio y autorizaciones de desplazamiento se maneja información personal sensible de los funcionarios y contratistas, la cual no debe ser divulgada sin la debida autorización.</t>
  </si>
  <si>
    <t>AIEGESP12</t>
  </si>
  <si>
    <t>DOTACIONES</t>
  </si>
  <si>
    <t>Expediente de dotaciones de personal</t>
  </si>
  <si>
    <t>Corresponde a la información que se produce sobre las actividades relacionadas a la adquisición de dotaciones para los servidores que tienen el derecho.</t>
  </si>
  <si>
    <t>Documento de texto - Hoja de Cálculo - PDF</t>
  </si>
  <si>
    <t>En este activo de información se maneja información de los servidores que tienen derecho a recibir dotación, lo cual contiene información que no debe ser conocida por terceras personas sin la debida autorización.</t>
  </si>
  <si>
    <t>OBSERVATORIO TÉCNICO CATASTRAL</t>
  </si>
  <si>
    <t>AIEGCIN10</t>
  </si>
  <si>
    <t>INVESTIGACIONES CATASTRALES Y DE CIUDAD</t>
  </si>
  <si>
    <t>Soportes de Investigaciones Catastrales y de Ciudad</t>
  </si>
  <si>
    <t>Información necesaria para desarrollar las investigaciones</t>
  </si>
  <si>
    <t xml:space="preserve">Disco Duro </t>
  </si>
  <si>
    <t>Documentos de Texto - Hojas de Cálculo - PDF</t>
  </si>
  <si>
    <t>OTC/JEFE DE OFICINA</t>
  </si>
  <si>
    <t>Fileserver Temporal OTC</t>
  </si>
  <si>
    <t>ARTÍCULO 18. INFORMACIÓN EXCEPTUADA POR DAÑO DE DERECHOS A PERSONAS NATURALES O JURÍDICAS. A) El derecho de toda persona a la intimidad.</t>
  </si>
  <si>
    <t>En los soportes de las investigaciones catastrales y de ciudad se maneja información de ciudadanos que debe ser protegido su acceso por personal no autorizado.</t>
  </si>
  <si>
    <t>16/07/2020</t>
  </si>
  <si>
    <t>AIEGCIN11</t>
  </si>
  <si>
    <t>Estudio e Investigaciones Catastrales y de ciudad</t>
  </si>
  <si>
    <t>Documentos  que tienen como referente la información catastral y que sirven para la toma de decisiones de ciudad.</t>
  </si>
  <si>
    <t>https://www.catastrobogota.gov.co/ / http://www.inventariobogota.gov.co/</t>
  </si>
  <si>
    <t>AIEGCIN12</t>
  </si>
  <si>
    <t>Actas de OTC</t>
  </si>
  <si>
    <t>Documentos que recopilan los temas tratados y acuerdos o tareas definidos en las reuniones del área</t>
  </si>
  <si>
    <t>Documentos de Texto - PDF</t>
  </si>
  <si>
    <t>En las actas de reunión reposa información de carácter personal a la que no puede tener acceso personal no autorizado</t>
  </si>
  <si>
    <t>22/07/2020</t>
  </si>
  <si>
    <t>AIEGCIN13</t>
  </si>
  <si>
    <t>Convenios</t>
  </si>
  <si>
    <t>Convenios de cooperación para el fomento de actividades científicas y tecnológicas supervisados por el OTC.</t>
  </si>
  <si>
    <t>AIMGICV01</t>
  </si>
  <si>
    <t>INFORMACIÓN CATASTRAL/DINÁMICA URBANA</t>
  </si>
  <si>
    <t>Información Estadistica</t>
  </si>
  <si>
    <t>Corresponde a los diferentes ejecicios estadísticos a cargo del OTC, dentro de los que se destacan ; modelos econométricos; identificación de perdios y manzanas para actualización catastral; puntos muestra; respuestas a requerimientos; archivos estadisticos entre otros.</t>
  </si>
  <si>
    <t>PDF - Hojas de Cálculo - Power point - Bases de datos (DBF, .txt, .SAS) - Documentos de Texto</t>
  </si>
  <si>
    <t>Fileserver Temporal Estadistica</t>
  </si>
  <si>
    <t>ARTÍCULO 18. INFORMACIÓN EXCEPTUADA POR DAÑO DE DERECHOS A PERSONAS NATURALES O JURÍDICAS. Literal c)</t>
  </si>
  <si>
    <t>En los proyectos de estadistica se maneja información de avaluos que corresponde a información que no debe ser conocida por la ciudadania , y solo es utilizada por la UAECD en el core de su misionalidad. (secretos comerciales)</t>
  </si>
  <si>
    <t>24/07/2020</t>
  </si>
  <si>
    <t>AIMGICV02</t>
  </si>
  <si>
    <t>AVALUOS</t>
  </si>
  <si>
    <t>Modelos Estadísticos</t>
  </si>
  <si>
    <t xml:space="preserve">Contiene los documentos técnicos y bases de datos utilizadas para los modelos econométricos </t>
  </si>
  <si>
    <t>Hojas de Cálculo - Bases de datos (DBF, .txt, .SAS) - Documentos de Texto</t>
  </si>
  <si>
    <t>Ley 1712 de 2014. art. 18 literal a)</t>
  </si>
  <si>
    <t>Artículo 8.3 de la resolución 1040 de 2023, expedida por el IGAC</t>
  </si>
  <si>
    <t>En virtud a que en la realización de los modelos estadísticos se utiliza información de la base de datos del catastro y en esta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</si>
  <si>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COMUNICACIONES</t>
  </si>
  <si>
    <t>AIEREES01</t>
  </si>
  <si>
    <t>GESTIÓN DE PROCESOS COMUNICACIONES</t>
  </si>
  <si>
    <t xml:space="preserve">Actas
</t>
  </si>
  <si>
    <t>Registros de las reuniones del Proceso</t>
  </si>
  <si>
    <t>Documento de Texto - PDF</t>
  </si>
  <si>
    <t>Fileserver/ share point</t>
  </si>
  <si>
    <t>AIEREES02</t>
  </si>
  <si>
    <t>Evidencias de Propuestas de Trabajo</t>
  </si>
  <si>
    <t>Registros de los trabajos que se desarrollan por mesas de servicio</t>
  </si>
  <si>
    <t xml:space="preserve">Documento de Texto - PDF - JPG - AI </t>
  </si>
  <si>
    <t>AIEREES03</t>
  </si>
  <si>
    <t>Material Audiovisual</t>
  </si>
  <si>
    <t>Fotos, audios y videos destinados a labores de comunicaciones</t>
  </si>
  <si>
    <t>JPG - PNG - PSD</t>
  </si>
  <si>
    <t>https://www.catastrobogota.gov.co/ o Redes sociales</t>
  </si>
  <si>
    <t>Artículo 18, literal a) ley 1712 de 2014</t>
  </si>
  <si>
    <t>Artículo 18, literal a) ley 1712 de 2014 y ley 1581 de 2012</t>
  </si>
  <si>
    <t>Este archivo contiene fotografias (datos biometricos ) de personas en general que son utilizadas para realizar las piezas gráficas</t>
  </si>
  <si>
    <t xml:space="preserve">Ilimitada </t>
  </si>
  <si>
    <t>AIEREES04</t>
  </si>
  <si>
    <t>Propuestas Gráficas</t>
  </si>
  <si>
    <t>Diseños de piezas gráficas para la comunicación en la entidad</t>
  </si>
  <si>
    <t xml:space="preserve">PDF - JPG - AI </t>
  </si>
  <si>
    <t>https://www.catastrobogota.gov.co/ o Redes sociales / Intranet</t>
  </si>
  <si>
    <t>AIEREES05</t>
  </si>
  <si>
    <t>Planes</t>
  </si>
  <si>
    <t>Plan de Comunicaciones y Plan de Medios de la entidad</t>
  </si>
  <si>
    <t>Hojas de Cálculo - PDF</t>
  </si>
  <si>
    <t>https://www.catastrobogota.gov.co/Intranet</t>
  </si>
  <si>
    <t>AIEREES06</t>
  </si>
  <si>
    <t xml:space="preserve">Actas de reunion
</t>
  </si>
  <si>
    <t>Documento en el que se relaciona lo sucedido, tratado o acordado en una mesa de trabajo o reunión</t>
  </si>
  <si>
    <t>documento pdf</t>
  </si>
  <si>
    <t>PDF-</t>
  </si>
  <si>
    <t>Gerente GCAC</t>
  </si>
  <si>
    <t>Sharepoint GCAC</t>
  </si>
  <si>
    <t>ARTÍCULO 18. INFORMACIÓN EXCEPTUADA POR DAÑO DE DERECHOS A PERSONAS NATURALES O JURÍDICAS. A) El derecho de toda persona a la intimidad</t>
  </si>
  <si>
    <t>Las actas contienen información personal de los asistentes - o  puede conter informacion  que  tiene manejo reservado</t>
  </si>
  <si>
    <t xml:space="preserve">Ilimitado </t>
  </si>
  <si>
    <t>AIEREES07</t>
  </si>
  <si>
    <t>Informes a organismos de control</t>
  </si>
  <si>
    <t>Documento que
contiene los informes de las actuaciones del proceso y que son solicitados por los organismos de control</t>
  </si>
  <si>
    <t xml:space="preserve"> - PDF-</t>
  </si>
  <si>
    <t xml:space="preserve">Los organismos de control solicitan en ocasiones información personal de ciientes o usuarios del proceso </t>
  </si>
  <si>
    <t>AIEREES08</t>
  </si>
  <si>
    <t xml:space="preserve">Informes gestion </t>
  </si>
  <si>
    <t>Informes en el que se plasma la gestion del proceso GPS en que se evidencia el cumplimiento de las metas y planes de la vigencia</t>
  </si>
  <si>
    <t xml:space="preserve"> PDF-</t>
  </si>
  <si>
    <t>AIEREES09</t>
  </si>
  <si>
    <t>Informes entes de control y vigilancia</t>
  </si>
  <si>
    <t xml:space="preserve">Informes presentados a los entes de control y vigilancia </t>
  </si>
  <si>
    <t>AIEREES10</t>
  </si>
  <si>
    <t>Informes de seguimiento</t>
  </si>
  <si>
    <t>Documento que reporta el avance y estado de las actividades y metas del proceso</t>
  </si>
  <si>
    <t>xls</t>
  </si>
  <si>
    <t>Sherpoint GCAC</t>
  </si>
  <si>
    <t>AIEREES11</t>
  </si>
  <si>
    <t>Informes seguimiento supervision de contratos y/o convenios institucionales</t>
  </si>
  <si>
    <t xml:space="preserve">Documento que reporta el avance y cumplimiento de un contrato o convenio suscrito entre la entidad y la UAECD y esta acargo del proceso </t>
  </si>
  <si>
    <r>
      <t xml:space="preserve">
</t>
    </r>
    <r>
      <rPr>
        <sz val="11"/>
        <rFont val="Arial"/>
        <family val="2"/>
      </rPr>
      <t>documento pdf</t>
    </r>
  </si>
  <si>
    <t>Gerente GCAC- Funcionario responsable de seguimiento</t>
  </si>
  <si>
    <t>Sharepoint GCAC/  PC funcionario</t>
  </si>
  <si>
    <t>En los informes de seguimiento se incluye información particular del contrato o cliente que no debe ser divulgada o conocida sin la debida autorización  o norma que lo permita</t>
  </si>
  <si>
    <t>AIEREES12</t>
  </si>
  <si>
    <t>PRODUCTOS Y SERVICIOS</t>
  </si>
  <si>
    <t xml:space="preserve">Venta Directa de Productos y Servicios </t>
  </si>
  <si>
    <t>Corresponde a la venta de productos y servicios que ofrece la unidad en el portafolio.</t>
  </si>
  <si>
    <t>Base de datos</t>
  </si>
  <si>
    <t>SAF-Tesorero / GT-Gerente</t>
  </si>
  <si>
    <t xml:space="preserve"> Sicapital (Modulo de Facturación)/ bd tienda virtual</t>
  </si>
  <si>
    <t>En las ventas directas se maneja información personal de los clientes, la cual no debe ser divulgada sin la debida autorizacion.</t>
  </si>
  <si>
    <t>AIEREES13</t>
  </si>
  <si>
    <t>Venta, Ejecución, Seguimiento de Bienes y Servicios  a traves de contratos</t>
  </si>
  <si>
    <t xml:space="preserve">Comprende las interacciones de la UAECD con otras entidades u organismos para la adquisición de productos y
servicios requeridos. Gestiona la provisión productos y servicios y verifica el
cumplimiento de las obligaciones pactadas. </t>
  </si>
  <si>
    <t>Base de datos 
documentos PDF
Documentos fisico ctos</t>
  </si>
  <si>
    <t>Documento texto- PDF</t>
  </si>
  <si>
    <t>SUBGERENTE  CONTRATACION / GCAC-Gerente 
/ Colombia Compra Eficiente-Administrador sistema
Módulo de avaluos</t>
  </si>
  <si>
    <t>Archivo de Gestión Juridica- GCAC/ Secop I- II
Original reposa en Oficina Contratante / archivo fisico centro de documentación
Sharepoint  GCAC  durante gestion
Modulo de avalúos</t>
  </si>
  <si>
    <t>www.colombiacompra.gov.co ( se publican los contratos)</t>
  </si>
  <si>
    <t>En las ventas a traves de contrato se maneja información que no puede ser conocida sin la debida autorización.</t>
  </si>
  <si>
    <t>AIEREES14</t>
  </si>
  <si>
    <t>Mercadeo de Productos y Servicios</t>
  </si>
  <si>
    <t xml:space="preserve"> Gestión comercial para retener, fidelizar a los clientes e introducir nuevos productos. </t>
  </si>
  <si>
    <t>disco duro</t>
  </si>
  <si>
    <t xml:space="preserve"> PDF-PST</t>
  </si>
  <si>
    <t>PC DE FUNCIONARIO RESPONSABLE</t>
  </si>
  <si>
    <t>En el procedimiento de mercadeo de productos y servicios que comercializa la entidad, se maneja información personal de los clientes potenciales que no puede ser divulgada sin la debida autorización.</t>
  </si>
  <si>
    <t>AIEREES15</t>
  </si>
  <si>
    <t>Acceso de Información</t>
  </si>
  <si>
    <t>Corresponde a la atención de  las solicitudes de información realizadas por entidades en contexto de la colaboración armónica entre entidades para realización de sus fines.</t>
  </si>
  <si>
    <t>Red-  Nube</t>
  </si>
  <si>
    <t xml:space="preserve"> PDF-PST-XLS-BD</t>
  </si>
  <si>
    <t>GCAC-Profesional 10
GT-Gerente</t>
  </si>
  <si>
    <t>cuenta correo cuentasext@catastrobogota.gov.co   / CORDIS</t>
  </si>
  <si>
    <t>A solicitud de entidad pública se entrega  información personal inscrita en la base de datos predial  que no debe ser divulgada sin la debida autorización.</t>
  </si>
  <si>
    <t>GERENCIA COMERCIAL Y DE ATENCIÓN AL CIUDADANO</t>
  </si>
  <si>
    <t>AIEREES16</t>
  </si>
  <si>
    <t>ADMINISTRACIÓN DE TRÁMITES CATASTRALES</t>
  </si>
  <si>
    <t>Trámites Inmediatos</t>
  </si>
  <si>
    <t xml:space="preserve">Son solicitudes de los
ciudadanos que se
emite respuesta en forma inmediata ya sea de manera presencial o virtual
</t>
  </si>
  <si>
    <t xml:space="preserve"> Servidor
nube</t>
  </si>
  <si>
    <t xml:space="preserve"> - PDF</t>
  </si>
  <si>
    <t>GT-Gerente
SPAC-Subgerente</t>
  </si>
  <si>
    <t xml:space="preserve"> SIIC -WCC-INFODOC-CORDIS-CEL</t>
  </si>
  <si>
    <t xml:space="preserve">https://catastroenlinea.catastrobogota.gov.co/cel/#/home </t>
  </si>
  <si>
    <t>Subgerencia de Atencion y Participación Ciudadana</t>
  </si>
  <si>
    <t>En los trámites inmediatos se maneja información personal de un ciudadano , la cual debe ser de conocimiento unicamente para este  o  para cumplimiento de funciones de entidades y de se debe establecer la reserva</t>
  </si>
  <si>
    <t>AIEREES17</t>
  </si>
  <si>
    <t>Trámites No Inmediatos</t>
  </si>
  <si>
    <t>Son solicitudes de los ciudadanos que requieren estudio y gestión en las áreas tecnicas por lo cual su respuesta no es inmediata</t>
  </si>
  <si>
    <t xml:space="preserve"> Servidor- Archivo Gestión SPAC</t>
  </si>
  <si>
    <t xml:space="preserve">
Subgerente Administraiva Y Financiera-Centro de documentación
SPAC-Subgerente</t>
  </si>
  <si>
    <t xml:space="preserve"> SIIC - CEL- WCC-INFODOC-CORDIS/ CENTRO DE DOCUMENTACIÓN</t>
  </si>
  <si>
    <t>En los trámites no  inmediatos se maneja información personal de un ciudadano , la cual debe ser de conocimiento unicamente para este  o  para cumplimiento de funciones de entidades y de se debe establecer la reserva</t>
  </si>
  <si>
    <t>AIEREES18</t>
  </si>
  <si>
    <t>Informes a Organismos de Control</t>
  </si>
  <si>
    <t>Nube</t>
  </si>
  <si>
    <t>Documentos de texto - PDF-html</t>
  </si>
  <si>
    <t xml:space="preserve">
SPAC-Subgerente- </t>
  </si>
  <si>
    <t xml:space="preserve">Sharepoint
PC funcionario responsable
</t>
  </si>
  <si>
    <t>Según el tipo de informe, puede tener información de personal de ciudadanos</t>
  </si>
  <si>
    <t>AIEREES19</t>
  </si>
  <si>
    <t>Informes de Gestión</t>
  </si>
  <si>
    <t>Informes en el que se plasma la gestion del proceso PCE en que se evidencia el cumplimiento de las metas y planes de la vigencia</t>
  </si>
  <si>
    <t>Documentos de XLS - PDF</t>
  </si>
  <si>
    <t xml:space="preserve">Onedrive GCAC / SharePoint GCAC
</t>
  </si>
  <si>
    <t>AIEREES20</t>
  </si>
  <si>
    <t>Informes PQRS-Veeduria</t>
  </si>
  <si>
    <t xml:space="preserve">Informe que se genera de acuerdo a los lineamientos de la Veeduría </t>
  </si>
  <si>
    <t>html</t>
  </si>
  <si>
    <t>Documentos de  - PDF</t>
  </si>
  <si>
    <t>Externo</t>
  </si>
  <si>
    <t xml:space="preserve">Gerente GCAC
SPAC-Subgerente   Comunicaciones UAECD
VEEDURÍA DISTRITAL
</t>
  </si>
  <si>
    <t xml:space="preserve">www.catastrobogota.gov.co  </t>
  </si>
  <si>
    <t>https://www.catastrobogota.gov.co/instrumentos-de-gestion?field_clasificacion_target_id=76</t>
  </si>
  <si>
    <t>AIEREES21</t>
  </si>
  <si>
    <t>INSTRUMENTO DE CONTROL Y REGISTRO</t>
  </si>
  <si>
    <t>Registro Canales de Atención Ciudadanos en Call Center y Chat</t>
  </si>
  <si>
    <t>Registro que se realiza a las atenciónes por  llamada y CHAT</t>
  </si>
  <si>
    <t>Archivos de Excel para Forms y registros del sistema CHAT</t>
  </si>
  <si>
    <t xml:space="preserve">
SPAC-Subgerente</t>
  </si>
  <si>
    <r>
      <rPr>
        <sz val="11"/>
        <rFont val="Calibri"/>
        <family val="2"/>
        <scheme val="minor"/>
      </rPr>
      <t>SharePoint de Teams y Registros del sistema CHAT</t>
    </r>
    <r>
      <rPr>
        <u/>
        <sz val="11"/>
        <rFont val="Calibri"/>
        <family val="2"/>
        <scheme val="minor"/>
      </rPr>
      <t xml:space="preserve">
</t>
    </r>
  </si>
  <si>
    <t>en la atención de canales se captura información personal, la cual se almacena para  cumplimiento de las funcionres de la entidad.</t>
  </si>
  <si>
    <t>AIEREES22</t>
  </si>
  <si>
    <t>PETICIONES, QUEJAS, RECLAMOS Y SOLUCIONES (PQRS).</t>
  </si>
  <si>
    <t>Peticiones, quejas, reclamos y soluciones (PQRS)</t>
  </si>
  <si>
    <t>Registro de las PQRS que se recibe por el canal dipuesto Bogotá te escucha. Buzón de sugerencias- chat-</t>
  </si>
  <si>
    <t xml:space="preserve">html </t>
  </si>
  <si>
    <t xml:space="preserve">
https://bogota.gov.co/sdqs/
</t>
  </si>
  <si>
    <t>https://bogota.gov.co/sdqs/</t>
  </si>
  <si>
    <t>Subgerencia de Atencion y Participación Ciudadana/  alcaldia</t>
  </si>
  <si>
    <t>en el registro de PQRS se captura información personal, la cual debe ser de conocimiento unicamente para este y de sebe establecer la reserva</t>
  </si>
  <si>
    <t>AIEREES23</t>
  </si>
  <si>
    <t>PARTICIPACION CIUDADANA Y RENDICION DE CUENTAS</t>
  </si>
  <si>
    <t>Participación ciudadana y rendición de cuentas</t>
  </si>
  <si>
    <t>Mecanismo que permiten socializar a la comunidad los temas de catastro multiproposito, asi como la medición de la satisfacción del servicio-  Método colaborativo y participativo establecido en CM</t>
  </si>
  <si>
    <t>Documentos - PDF</t>
  </si>
  <si>
    <t>SPAC-Subgerente
Jefe OAPAP
Funcionario administrado operativo GCAC
Funcionario GT responsable de sherpoint</t>
  </si>
  <si>
    <r>
      <rPr>
        <sz val="11"/>
        <rFont val="Calibri"/>
        <family val="2"/>
        <scheme val="minor"/>
      </rPr>
      <t>SharePoint 
Página web UAECD</t>
    </r>
    <r>
      <rPr>
        <u/>
        <sz val="11"/>
        <rFont val="Calibri"/>
        <family val="2"/>
        <scheme val="minor"/>
      </rPr>
      <t xml:space="preserve">
</t>
    </r>
  </si>
  <si>
    <t>https://www.catastrobogota.gov.co/participa</t>
  </si>
  <si>
    <t>En algunas actividades de participación se captura información personal la cual debe ser de conocimiento unicamente para este y de sebe establecer la reserva</t>
  </si>
  <si>
    <t>AIEGEST01</t>
  </si>
  <si>
    <t xml:space="preserve">Actas de entrega e implementación de equipos / actas de reunión de la Gerencia y Subgerencias
</t>
  </si>
  <si>
    <t>Corresponde a todas las actas de reunión generadas por los  procesos de Gestión Estrategica TI y Gestion de Operación TI entre las que se encuentran actas internas, actas de articulación entre gerencias, actas de entrega e instalación de equipos</t>
  </si>
  <si>
    <t>Disco Duro - Nube</t>
  </si>
  <si>
    <t>Documento de Texto
PDF</t>
  </si>
  <si>
    <t>Archivo de gestión TI / SharePoint / Mesa de Servicios de TI / Correo electrónico</t>
  </si>
  <si>
    <t xml:space="preserve">ARTÍCULO  18. Información exceptuada por daño de derechos a personas naturales o jurídicas. Literal b) El derecho de toda persona a la vida, la salud o la seguridad c) Los secretos comerciales, industriales y profesionales
</t>
  </si>
  <si>
    <t>Ley 1712 2014
Ley 1581 de 2012</t>
  </si>
  <si>
    <t>En las actas de reunión se puede incluir información que compromete la seguridad de la información de la entidad. 
Así como la información sobre los productos y servicios que ofrece la entidad.</t>
  </si>
  <si>
    <t>AIEGEST02</t>
  </si>
  <si>
    <t xml:space="preserve">Actas de Comité de Cambios
</t>
  </si>
  <si>
    <t>Corresponden a las actas de los comités de cambio realizados por la Gerencia de Tecnología</t>
  </si>
  <si>
    <t>Papel - Disco Duro  - Nube</t>
  </si>
  <si>
    <t>Documento de texto - PDF</t>
  </si>
  <si>
    <t xml:space="preserve">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t>
  </si>
  <si>
    <t>En las actas de reunión se puede incluir información que compromete la seguridad de la información de la entidad. 
Así como la información sobre los productos y servicios que ofrece la entidad y de la Base de Datos Catastral</t>
  </si>
  <si>
    <t>AIEGEST03</t>
  </si>
  <si>
    <t xml:space="preserve">Gestión de Continuidad del Negocio </t>
  </si>
  <si>
    <t>Documentos Estratégicos de
Continuidad del Negocio</t>
  </si>
  <si>
    <t>Correponde a la política de continuidad de los servicios de TI.</t>
  </si>
  <si>
    <t>http://intranet.catastrobogota.gov.co/comunicaciones/creacion-politica-de-continuidad-de-servicio-ti</t>
  </si>
  <si>
    <t>AIEGEST04</t>
  </si>
  <si>
    <t>Documentos operativos de Continuidad del Negocio</t>
  </si>
  <si>
    <t>El procedimiento de continuidad corresponde a un documento operativo.</t>
  </si>
  <si>
    <t>Disco Duro - Pandora</t>
  </si>
  <si>
    <t xml:space="preserve"> Documento de Texto - PDF - Hoja de Cálculo</t>
  </si>
  <si>
    <t>https://planeacionpandora.catastrobogota.gov.co/sig/consulta-documentos</t>
  </si>
  <si>
    <t>En los documentos operativos se puede incluir información que compromete la seguridad de la información de la entidad. 
Así como la información sobre los productos y servicios que ofrece la entidad.</t>
  </si>
  <si>
    <t>AIEGEST05</t>
  </si>
  <si>
    <t>Documentos tácticos de 
 Continuidad del Negocio</t>
  </si>
  <si>
    <t>Contiene los documentos que soportan la gestión operativa de continuidad de TI: Plan de recuperación ante desastres (DRP), Planes de continuidad del Negocio (BCP) de los procesos y Análisis de Impacto alNegocio (BIA).</t>
  </si>
  <si>
    <t>https://catastrobogotacol.sharepoint.com/sites/FortalecimientoProvisiondeServiciosdeTI/Documentos%20compartidos/Forms/AllItems.aspx?id=%2Fsites%2FFortalecimientoProvisiondeServiciosdeTI%2FDocumentos%20compartidos%2F2%2E%20Ejecuci%C3%B3n%2FBreITI05%2F2%2E%20Gesti%C3%B3n%20con%20las%20%C3%A1reas&amp;viewid=1d356801%2D37ca%2D4d4b%2Db030%2D810e30091b23</t>
  </si>
  <si>
    <t>AIEGEST06</t>
  </si>
  <si>
    <t>Gestión Tecnológica Seguridad y Privacidad Información</t>
  </si>
  <si>
    <t>Documentos Estratégicos de Seguridad 
de la Información</t>
  </si>
  <si>
    <t>Contiene los documentos que soportan la estrategia de seguridad de la Información de la Unidad, dentro del que se incluyen la definición del alcance del SGSI, Las politicas de seguridad de la Información; los roles y responsabilidades de seguridad.</t>
  </si>
  <si>
    <t>PDF
Hojas de Calculo - Documento de texto
PPT</t>
  </si>
  <si>
    <t xml:space="preserve"> Sharepoint GT
https://catastrobogotacol.sharepoint.com/:f:/r/sites/GerenciaTecnologa-GOBIERNODIGITAL/Shared%20Documents/GOBIERNO%20DIGITAL/Gobierno%20Digital/3.%20SegInf/3.1%20Doc_Estrat?csf=1&amp;web=1&amp;e=G9W6FL</t>
  </si>
  <si>
    <t>https://www.catastrobogota.gov.co/transparencia-y-acceso-a-la-informacion-publica</t>
  </si>
  <si>
    <t>AIEGEST07</t>
  </si>
  <si>
    <t xml:space="preserve">Documentos operativos de Seguridad de la Información 
</t>
  </si>
  <si>
    <t>Contiene los documentos que soportan la gestión operativa del sistema de gestión de seguridad de la información, dentro de los que se incluyen los siguientes; declaración de aplicabilidad, los instrumentos de información publica, instrumentos de inventario general de activos trabajados con los  procesos de la Unidad; las matrices de riesgos de seguridad de la información de cada uno de los procesos de la Unidad; la documentación de uso y apropiación en SI, los documentos que soportan los controles a implementar dentro del SGSI de la Unidad y los documentos que soportan la gestión de los incidentes de seguridad de la información que se presentan en la Unidad.}</t>
  </si>
  <si>
    <t>Sharepoint GT
https://catastrobogotacol.sharepoint.com/:f:/r/sites/GerenciaTecnologa-GOBIERNODIGITAL/Shared%20Documents/GOBIERNO%20DIGITAL/Gobierno%20Digital/3.%20SegInf/3.3%20Doc_Oper?csf=1&amp;web=1&amp;e=8f82yZ</t>
  </si>
  <si>
    <t>En los documentos se puede incluir información que compromete la seguridad de la información de la entidad. 
Así como la información sobre los productos y servicios que ofrece la entidad.</t>
  </si>
  <si>
    <t>AIEGEST08</t>
  </si>
  <si>
    <t xml:space="preserve">Documentos tácticos de Seguridad de la Información 
</t>
  </si>
  <si>
    <t>Contiene los documentos de planes de Seguridad de la Información, Plan de tratamiento de riesgos de Seguridad de la Información, Plan de divulgación de SI, indicadores de Si y auditorias realizadas al SGSI.</t>
  </si>
  <si>
    <t>Documento de texto  - PDF
PPT</t>
  </si>
  <si>
    <t>Sharepoint GT
https://catastrobogotacol.sharepoint.com/:f:/r/sites/GerenciaTecnologa-GOBIERNODIGITAL/Shared%20Documents/GOBIERNO%20DIGITAL/Gobierno%20Digital/3.%20SegInf/3.2%20Doc_Tact?csf=1&amp;web=1&amp;e=WYW3vP</t>
  </si>
  <si>
    <t>AIEGEST09</t>
  </si>
  <si>
    <t>Documentos de Apoyo - Gestión GT</t>
  </si>
  <si>
    <t xml:space="preserve">Contiene la información de apoyo de la Gestión que realiza la GT, donde se encuentra lo siguiente:
- Evidencias de Ejecución de contratistas y proveedores
- Evaluaciones de Desempeño
- PLan Anual de Adquisisiones
- Proyeccion del PAC
</t>
  </si>
  <si>
    <t>Hoja de Cálculo - Documento - PDF</t>
  </si>
  <si>
    <t>SharePoint de la GT</t>
  </si>
  <si>
    <t>Dentro del activo se maneja información personal de contratos / evaluacion de desempeño laboral. Igual información técnica de la infraestructura y desarrollos de software realizados que pueden incluir productos y servicios que ofrece la entidad.</t>
  </si>
  <si>
    <t>AIEGEST10</t>
  </si>
  <si>
    <t>Informes</t>
  </si>
  <si>
    <t xml:space="preserve">Corresponde a los informes generados desde la Gerencia de Tecnología donde se incluyen:
- Informes entes de control y vigilancia
Informes a otros entes de control
- Informes de Gestión
- Informes de seguimiento 
- Informes de supervisión contratos y/o convenios institucionales 
 </t>
  </si>
  <si>
    <t>Documento de texto - PDF - Hoja de Calculo - Presentación</t>
  </si>
  <si>
    <t>SharePoint de la GT
Contratos en: Aplicativo Pandora
Secop II</t>
  </si>
  <si>
    <t>En los documentos se puede incluir información que compromete la seguridad de la información de la entidad. 
Así como la información sobre los productos y servicios que ofrece la entidad y datos personales.</t>
  </si>
  <si>
    <t>AIEGEST11</t>
  </si>
  <si>
    <t>PROYECTOS TECNOLOGIA INFORMACION Y COMUNICACIONES</t>
  </si>
  <si>
    <t>Proyectos Tecnología Información y Comunicaciones</t>
  </si>
  <si>
    <t>Corresponde a la documentación de planeación y ejecución de los proyectos del Plan estratégico de tecnologìas de la información</t>
  </si>
  <si>
    <t xml:space="preserve">ARTÍCULO  18. Información exceptuada por daño de derechos a personas naturales o jurídicas. Literal b) El derecho de toda persona a la vida, la salud o la seguridad c) Los secretos comerciales, industriales y profesionales
</t>
  </si>
  <si>
    <t>AIEGEST12</t>
  </si>
  <si>
    <t>PLANES DE GOBIERNO Y TRANSFORMACIÓN DIGITAL</t>
  </si>
  <si>
    <t>Plan Estratégico Tecnología de Información y Comunicaciones</t>
  </si>
  <si>
    <t>Corresponde a la documentación de la hoja de ruta de los proyectos definidos en el marco de la implementacion de las politicas de gobierno y transformación digital, para apoyar la estrategia y el modelo operativo de la Unidad Administrativa Especial de Catastro Distrital, a partir de las necesidades y oportunidades de mejoramiento de los interesados en lo relacionado con la gestión y gobierno de TI
- Plan Estrategico de Tecnología
- Plan de Transformación Digital de la UAECD
- Plan de Comunicaciones
- Catálogo de servicios</t>
  </si>
  <si>
    <t>AIAGOTI01</t>
  </si>
  <si>
    <t>SOLICITUDES O REQUERIMIENTOS TECNOLOGICOS</t>
  </si>
  <si>
    <t>Solicitudes o requerimientos Tecnológicos</t>
  </si>
  <si>
    <t>Contiene los documentos que soportan las solicitudes del proceso realizado por la mesa de servicios de TI dentro de los que se encuentran;  
- ordenes de cambio para mantenimiento o desarrollo a las soluciones de software o la infraestructura tecnológica de la UAECD, 
 - Gestión de incidentes, requerimientos y problemas 
- documentos de conocimiento, 
- Gestión de configuración, 
 - Gestión de acceso, 
- Instructivos y manuales orientados a analistas y/o usuarios
- Catálogo de servicio de incidentes, requerimientos y problemas</t>
  </si>
  <si>
    <t xml:space="preserve">PDF - Hoja de Cálculo - Documento de texto </t>
  </si>
  <si>
    <t xml:space="preserve">Mesa de Servicios de TI - CA </t>
  </si>
  <si>
    <t>En las Solicitudes o requerimientos Tecnológicos se manejan documentos que contienen información que solo puede ser conocida por la Gerencia de Tecnología (Ips, Código fuente, Modelos de datos, Solicitudes de cambios de información en BD entre otros). Esta información no puede ser conocida por un tercero sin la debida autorización.Así como la información sobre los productos y servicios que ofrece la entidad.</t>
  </si>
  <si>
    <t>AIAGOTI02</t>
  </si>
  <si>
    <t>DESARROLLO Y MANTENIMIENTO SISTEMAS DE INFORMACIÓN</t>
  </si>
  <si>
    <t>Documentos de Análisis, Requerimientos , Diseño de soluciones de software / Construcción, ajuste solución de software / Gestión pruebas y paso a producción</t>
  </si>
  <si>
    <t xml:space="preserve">Contiene la documentación del ciclo de vida de un desarrollo de software
</t>
  </si>
  <si>
    <t>Mesa de servicios TI /SharePoint SIS</t>
  </si>
  <si>
    <t>En la documentación del ciclo de vida de un desarrollo de software se maneja información clasificada que no debe ser conocida sin la debida autorización.
En los documentos se puede incluir información que compromete la seguridad de la información de la entidad. 
Así como la información sobre los productos y servicios que ofrece la entidad.</t>
  </si>
  <si>
    <t>AIAGOTI03</t>
  </si>
  <si>
    <t>DOCUMENTOS TÉCNICOS Y JURÍDICOS</t>
  </si>
  <si>
    <t>Documentos Técnicos y Jurídicos</t>
  </si>
  <si>
    <t>Contiene documentos de guías de instalación de los software nuevos o nuevas funcionalidades</t>
  </si>
  <si>
    <t>SharePoint SIS</t>
  </si>
  <si>
    <t>En los Documentos Técnicos y Jurídicos se manejan información clasificada que no debe ser conocida sin la debida autorización.En los documentos se puede incluir información que compromete la seguridad de la información de la entidad. 
Así como la información sobre los productos y servicios que ofrece la entidad.</t>
  </si>
  <si>
    <t>AIAGOTI04</t>
  </si>
  <si>
    <t>INSTRUMENTOS DE CONTROL Y REGISTRO</t>
  </si>
  <si>
    <t>Instrumentos de control y registros / copias seguridad informática / control de operación técnica</t>
  </si>
  <si>
    <t>Contiene los instrumentos relacionados con 
Cronograma de copias de respaldo
Reporte de copias de respaldo
Reporte de medios magnéticos</t>
  </si>
  <si>
    <t>SharePoint SIT</t>
  </si>
  <si>
    <t>En los Instrumentos de control y registros / copias seguridad informática / control de operación técnica se manejan información clasificada que no debe ser conocida sin la debida autorización.En los documentos se puede incluir información que compromete la seguridad de la información de la entidad. 
Así como la información sobre los productos y servicios que ofrece la entidad y datos personales.</t>
  </si>
  <si>
    <t>AIAGOTI05</t>
  </si>
  <si>
    <t>INVENTARIOS</t>
  </si>
  <si>
    <t>Inventario Infraestructura Tecnológica</t>
  </si>
  <si>
    <t>Continene el Inventario de Hardware y Software operacional de la infraestructura tecnològica</t>
  </si>
  <si>
    <t>Mesa de Servicios de TI - CA (CMDB)</t>
  </si>
  <si>
    <t>En el Inventario Infraestructura Tecnológica se maneja información clasificada que no debe ser conocida sin la debida autorización.En los documentos se puede incluir información que compromete la seguridad de la información de la entidad. 
Así como la información sobre los productos y servicios que ofrece la entidad.</t>
  </si>
  <si>
    <t>AIAGOTI06</t>
  </si>
  <si>
    <t>PROYECTOS</t>
  </si>
  <si>
    <t>Proyectos Implementación Infraestructura</t>
  </si>
  <si>
    <t>Contiene ladocumentación de proyectos de Infraestrcutura tales como 
Documento de Alcance
Entregables 
Ficha de proyecto
Ficha de proyecto de Inversión
Indicadores de proyecto
Lecciones aprendidas
Matriz de riesgos 
Ruta Crítica</t>
  </si>
  <si>
    <t>En los Proyectos de Implementación Infraestructuraa se maneja información clasificada que no debe ser conocida sin la debida autorización.En los documentos se puede incluir información que compromete la seguridad de la información de la entidad. 
Así como la información sobre los productos y servicios que ofrece la entidad.</t>
  </si>
  <si>
    <t>AIAGOTI07</t>
  </si>
  <si>
    <t>ADMINISTRACIÓN INFRAESTRUCTURA TECNOLÒGICA</t>
  </si>
  <si>
    <t>Documentos de administración de la infraestrcutura Tecnológica</t>
  </si>
  <si>
    <t>Continene la documentación de administración de la infraestrcutura Tecnológica tales como:
Informe de Disponibilidad de infraestrcutura Tecnológica
Plan de contratación
Plan de disponibilidad y capacidad
Plan de recuperación de desastres
Plan operativo
Reporte de Vulnerabilidades</t>
  </si>
  <si>
    <t>En los Documentos de administración de la infraestrcutura Tecnológica se maneja información clasificada que no debe ser conocida sin la debida autorización.En los documentos se puede incluir información que compromete la seguridad de la información de la entidad. 
Así como la información sobre los productos y servicios que ofrece la entidad.</t>
  </si>
  <si>
    <t>AIAGOTI08</t>
  </si>
  <si>
    <t>MANUALES</t>
  </si>
  <si>
    <t>Manuales</t>
  </si>
  <si>
    <t xml:space="preserve">Contiene la información de manuales de instalación y de operación de sistemas de la  infraestructura tecnológica
</t>
  </si>
  <si>
    <t>En los manuales se manejan información clasificada que no debe ser conocida sin la debida autorización..En los documentos se puede incluir información que compromete la seguridad de la información de la entidad. 
Así como la información sobre los productos y servicios que ofrece la entidad.</t>
  </si>
  <si>
    <t>AIMGICV03</t>
  </si>
  <si>
    <t>Administración de trámites catastrales</t>
  </si>
  <si>
    <t xml:space="preserve">Trámites No inmediatos </t>
  </si>
  <si>
    <t>Contiene los documentos técnicos, resoluciones y documentos soporte de los trámites no inmediatos, contiene  las actividades propias de seguimiento, rendimientos y trazabilidad de los estados de las radicaciones.  Así mismo, los documentos técnicos, jurídicos y soportes del trámite de apelaciones.</t>
  </si>
  <si>
    <t>pdf /Disco Duro</t>
  </si>
  <si>
    <t xml:space="preserve">Hoja de cálculo .XLS / Base de datos </t>
  </si>
  <si>
    <t>Gerencia de Información Catastral - Dirección</t>
  </si>
  <si>
    <t xml:space="preserve">WCC-Web center content </t>
  </si>
  <si>
    <t>Resolución 1040 de 2023 IGAC. Art. 8.3.</t>
  </si>
  <si>
    <t>La información que está contenida en este activo de información corresponde a la atención de los trámites de apelación que requieren de la autorización de acceso por parte de los propietarios y poseedores.</t>
  </si>
  <si>
    <t>AIMGICV04</t>
  </si>
  <si>
    <t xml:space="preserve">Información Catastral </t>
  </si>
  <si>
    <t>Actualización Cartográfica</t>
  </si>
  <si>
    <t xml:space="preserve">Contiene información actualizada de la base cartográfica en el LPC, soportes de la actualización en archivos electrónicos e información asociada a la Planificación y seguimiento al censo vigencia tras vigencia </t>
  </si>
  <si>
    <t>Papel /Disco duro</t>
  </si>
  <si>
    <t>Hoja de cálculo .XLS / Base de datos / Documento Texto .doc/</t>
  </si>
  <si>
    <t>Gerencia de Información Catastral/Gerencia de Tecnología</t>
  </si>
  <si>
    <t>Aplicativo SIIC / Aplicativo CORDIS / Buzón de correo / LPC / CT/Carpeta compartida de gestion GIC</t>
  </si>
  <si>
    <t>En la actualización cartografica se incluye información personal de los solicitantes , la cual no puede ser conocida por un tercero sin la debida autorización.</t>
  </si>
  <si>
    <t>AIMGICV05</t>
  </si>
  <si>
    <t>Peritazgo</t>
  </si>
  <si>
    <t>Contiene la información técnica producida y los soportes del trámite de peritazgos</t>
  </si>
  <si>
    <t>Papel / Disco duro</t>
  </si>
  <si>
    <t>Hoja de cálculo .XLS / Base de datos / .PST</t>
  </si>
  <si>
    <t xml:space="preserve">Gerencia de Información Catastral </t>
  </si>
  <si>
    <t>Aplicativo SIIC / Aplicativo CORDIS / Buzón de correo /Carpeta compartida de gestion GIC</t>
  </si>
  <si>
    <t xml:space="preserve">Contiene información de propietarios y poseedores relacionados con trámites de peritazgos solicitados a la Unidad. </t>
  </si>
  <si>
    <t>AIMGICV06</t>
  </si>
  <si>
    <t>Nomenclatura Vial y Domiciliaria</t>
  </si>
  <si>
    <t>Tramites de Nomenclatura vial y domiciliaria</t>
  </si>
  <si>
    <t xml:space="preserve">Contiene información de la actualización y asignación de la nomenclatura vial, domiciliaria de la ciudad e información personal de los usuarios que solicitan el trámite </t>
  </si>
  <si>
    <t xml:space="preserve"> Hoja de cálculo .XLS / Base de datos / .PST </t>
  </si>
  <si>
    <t xml:space="preserve"> Aplicativo SIIC / Aplicativo CORDIS / Buzón de correo / Carpeta compartida de gestion GIC / LPC / Visor cartográfico</t>
  </si>
  <si>
    <t>Contiene información de propietarios y poseedores relacionados con trámites de nomenclatura y no puede ser pubicada su información sin su debida autorización</t>
  </si>
  <si>
    <t>AIMGICV07</t>
  </si>
  <si>
    <t xml:space="preserve">INFORMES </t>
  </si>
  <si>
    <t xml:space="preserve">Contiene la información solicitada del proceso físico, jurídico y económico que se produce en la Gerencia de Información Catastral </t>
  </si>
  <si>
    <t>Papel / CD</t>
  </si>
  <si>
    <t xml:space="preserve">No aplica / Hoja de cálculo .XLS / Base de datos / .PST </t>
  </si>
  <si>
    <t xml:space="preserve"> Aplicativo CORDIS / Aplicativo SIIC / Buzón de Correo/Carpeta compartida de gestion GIC</t>
  </si>
  <si>
    <t>Contiene información solicitada por los entes de Control sobre el proceso físico, jurídico y económico de los predios de la ciudad</t>
  </si>
  <si>
    <t>AIMGICV08</t>
  </si>
  <si>
    <t>Informes de gestión</t>
  </si>
  <si>
    <t>Contiene la información solicitada del proceso de gestión de la Gerencia de Información Catastral y sus subgerencias, cada vez que se requiere.</t>
  </si>
  <si>
    <t xml:space="preserve">No aplica / Hoja de Word .DOCX / Presentación Power Point .PWR/ .PST </t>
  </si>
  <si>
    <t>Aplicativo CORDIS / Aplicativo SIIC / Buzón de Correo/Carpeta compartida de gestion GIC</t>
  </si>
  <si>
    <t>AIMGICV09</t>
  </si>
  <si>
    <t xml:space="preserve">Memoria de la actualización catastral </t>
  </si>
  <si>
    <t xml:space="preserve">Contiene la información producida en el proceso de actualización catastral -CIB cada vigencia </t>
  </si>
  <si>
    <t xml:space="preserve"> Hoja de Word .DOCX /PDF</t>
  </si>
  <si>
    <t xml:space="preserve"> Carpeta compartida de gestion GIC</t>
  </si>
  <si>
    <t>GERENCIA DE INFORMACIÓN CATASTRAL</t>
  </si>
  <si>
    <t>AIMGICV10</t>
  </si>
  <si>
    <t xml:space="preserve">ACTAS COMITÉ DE AVALÚOS   </t>
  </si>
  <si>
    <t>Contiene las actas de comité tecnico de avalúos del proceso de actualizacion y las planillas o listas de asistencia</t>
  </si>
  <si>
    <t xml:space="preserve"> Repositorio de nube, disco duro</t>
  </si>
  <si>
    <t>DocumentoTexto / .PDF</t>
  </si>
  <si>
    <r>
      <rPr>
        <sz val="11"/>
        <color rgb="FF000000"/>
        <rFont val="Calibri"/>
        <family val="2"/>
        <scheme val="minor"/>
      </rPr>
      <t>Subgerencia de Información Económica - Gerencia de Tecnología</t>
    </r>
    <r>
      <rPr>
        <sz val="11"/>
        <color rgb="FFFF0000"/>
        <rFont val="Calibri"/>
        <family val="2"/>
        <scheme val="minor"/>
      </rPr>
      <t xml:space="preserve"> </t>
    </r>
  </si>
  <si>
    <r>
      <rPr>
        <sz val="11"/>
        <color rgb="FFFF0000"/>
        <rFont val="Calibri"/>
        <family val="2"/>
        <scheme val="minor"/>
      </rPr>
      <t xml:space="preserve"> </t>
    </r>
    <r>
      <rPr>
        <sz val="11"/>
        <rFont val="Calibri"/>
        <family val="2"/>
        <scheme val="minor"/>
      </rPr>
      <t xml:space="preserve">Repositorio Nube, </t>
    </r>
    <r>
      <rPr>
        <sz val="11"/>
        <color rgb="FF000000"/>
        <rFont val="Calibri"/>
        <family val="2"/>
        <scheme val="minor"/>
      </rPr>
      <t xml:space="preserve">Filserver Temporal SIE  </t>
    </r>
  </si>
  <si>
    <t>Resolucion 1040 del 2023, artículo 8.3. - IGAC
Resolucion 746 de 2024</t>
  </si>
  <si>
    <t>En virtud a que en la atención de trámites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</si>
  <si>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AIMGICV11</t>
  </si>
  <si>
    <t>INFORMACIÓN CATASTRAL</t>
  </si>
  <si>
    <t>ACTUALIZACION DE INFORMACION ECONÓMICA</t>
  </si>
  <si>
    <t xml:space="preserve">Contiene la información grafica y alfanumerica generada, en ejecución del proceso masivo de la actualización catastral (aspecto económico), en sus diferentes etapas. </t>
  </si>
  <si>
    <t xml:space="preserve"> Disco duro</t>
  </si>
  <si>
    <t>HOJAS DE CALCULO / BASES DE DATOS / PST / DOCUMENTO DE TEXTO / PDF / PPT</t>
  </si>
  <si>
    <r>
      <rPr>
        <sz val="11"/>
        <color rgb="FFFF0000"/>
        <rFont val="Calibri"/>
        <family val="2"/>
        <scheme val="minor"/>
      </rPr>
      <t xml:space="preserve"> </t>
    </r>
    <r>
      <rPr>
        <sz val="11"/>
        <color rgb="FF000000"/>
        <rFont val="Calibri"/>
        <family val="2"/>
        <scheme val="minor"/>
      </rPr>
      <t xml:space="preserve">Filserver Temporal SIE  </t>
    </r>
  </si>
  <si>
    <t>En virtud a que en la actualización de la información económica de la base de datos del catastro se encuentra asociada información personal de propietarios y poseedores, su acceso tiene límites fijados por el objeto y finalidad de la base de datos y para divulgar dicha información es pertinente obtener la autorización previa, expresa y libre de vicios del titular de los datos.</t>
  </si>
  <si>
    <t>AIMGICV12</t>
  </si>
  <si>
    <t>INFORMACION CATASTRAL</t>
  </si>
  <si>
    <t>AJUSTE DE ZONAS HOMOGENEAS FISICAS Y GEOECONÓMICAS</t>
  </si>
  <si>
    <t>Contiene archivos alfanumericos y gráficos de los predios del Distrito.</t>
  </si>
  <si>
    <t>Disco duro</t>
  </si>
  <si>
    <t>Documento de texto / PDF / Hojas de Cálculo PDF</t>
  </si>
  <si>
    <t>AIMGICV13</t>
  </si>
  <si>
    <t>SIN ESTABLECER</t>
  </si>
  <si>
    <t>TRÁMITES CORRECCIÓN DE OFICIO - RECTIFICACIÓN VIGENCIAS</t>
  </si>
  <si>
    <t>Contiene los documentos técnicos, resoluciones, actas y soportes de la corrección de oficio - rectificación vigencias</t>
  </si>
  <si>
    <t xml:space="preserve">PDF </t>
  </si>
  <si>
    <t>AIMGICV14</t>
  </si>
  <si>
    <t>TRÁMITES NO INMEDIATOS</t>
  </si>
  <si>
    <t xml:space="preserve">Contiene los documentos de solicitud, actas, resoluciones y soportes técnicos relacionados con la atencion de los trámites no inmediatos </t>
  </si>
  <si>
    <t>PDF / JPG</t>
  </si>
  <si>
    <t xml:space="preserve">Subgerencia de Información Económica - Subgerencia Administrativa y Financiera-Gestiòn Documental, Gerencia de Tecnología </t>
  </si>
  <si>
    <t xml:space="preserve">Archivo de gestión Subgerencia de Información Económica - Carpeta compartida File Server y Aplicativo SIIC </t>
  </si>
  <si>
    <t> </t>
  </si>
  <si>
    <t>AIMGICV15</t>
  </si>
  <si>
    <t>ASIGNACIÓN Y HOMOLOGACIÓN DE VALORES</t>
  </si>
  <si>
    <t>Contiene los documentos técnicos, actas, resoluciones y soportes, relacionados con la asignación de valores u homologación de valores para atencion de los trámites de la SIFJ</t>
  </si>
  <si>
    <t>PDF / BASES DE DATOS</t>
  </si>
  <si>
    <t>AIMGICV16</t>
  </si>
  <si>
    <t>RESOLUCIONES TÉCNICAS</t>
  </si>
  <si>
    <t>Actos administrativos que dan respuesta a las solicitudes de los trámites no inmediatos</t>
  </si>
  <si>
    <t xml:space="preserve">Documento de texto / PDF </t>
  </si>
  <si>
    <t xml:space="preserve">Pueden contener información de predios donde se incluye datos personales de los propietarios, informacion que no puede ser conocida sin autorización del tutilar </t>
  </si>
  <si>
    <t>AIMGICV17</t>
  </si>
  <si>
    <t>AVALÚOS</t>
  </si>
  <si>
    <t>EFECTO PLUSVALÍA</t>
  </si>
  <si>
    <t>Contiene los documentos de la solicitud, informes técnicos, resoluciones, actas y soportes relacionados con el cálculo, liquidación y gestión del efecto plusvalía</t>
  </si>
  <si>
    <t>PDF / HOJA DE CALCULO / BASES DE DATOS / HTML</t>
  </si>
  <si>
    <t xml:space="preserve">  Ley 1581 de 2012, Ley 388 de 1997, artículo 74 a 77
 y los lineamientos valuatorios de la Resolución 620 de 2008 de los artículos 25 a 27 del IGAC y el Decreto 1420 de 2008.</t>
  </si>
  <si>
    <t>En virtud a que en la atención de trámites de plusvalía de predios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</si>
  <si>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AIMGICV18</t>
  </si>
  <si>
    <t>AVALÚOS COMERCIALES</t>
  </si>
  <si>
    <t>Contiene los documentos de la solicitud, informes técnicos, actas y soportes relacionados con la elaboración de los avalúos comerciales</t>
  </si>
  <si>
    <t xml:space="preserve">BASES DE DATOS / PDF HTML </t>
  </si>
  <si>
    <t xml:space="preserve">Nube -  Aplicativo Avalúos Comerciales </t>
  </si>
  <si>
    <t>Ley 1712 de 2014. art. 18 literal a) y c)</t>
  </si>
  <si>
    <t>Ley 1581 de 2012, Ley 388 de 1997,  artìculo 61, ley 1682, artìculo 37.</t>
  </si>
  <si>
    <t>En virtud a que en la atención de trámites de avalúos comerciales, se encuentra información personal de propietarios y poseedores y para divulgar dicha información es pertinente obtener la autorización previa, expresa y libre de vicios del titular de los datos.
Igualmente contiene informacion que corresponde a productos y servicos que ofrece la entidad.</t>
  </si>
  <si>
    <t>Total</t>
  </si>
  <si>
    <t>AIMGICV19</t>
  </si>
  <si>
    <t>RESPUESTA PRELIMINAR A INFORMES  ENTES DE CONTROL</t>
  </si>
  <si>
    <t>Contiene información de respuesta y seguimiento a las observaciones y hallazgos en auditorias</t>
  </si>
  <si>
    <t>Documento text / hoja de cálculo / PDF</t>
  </si>
  <si>
    <t>AIMGICV20</t>
  </si>
  <si>
    <t>INFORMES DE GESTIÓN</t>
  </si>
  <si>
    <t>Contiene documentos donde se registra la gestión del proceso de la SIE</t>
  </si>
  <si>
    <t>SUBGERENCIA DE INFORMACIÓN ECONÓMICA</t>
  </si>
  <si>
    <t>SUBGERENCIA DE INFORMACIÓN FÍSICA Y JURÍDICA</t>
  </si>
  <si>
    <t>AIMGICV21</t>
  </si>
  <si>
    <t>Administracion de tramites catastrales</t>
  </si>
  <si>
    <t>Tramites no inmediatos</t>
  </si>
  <si>
    <t>Contiene solicitud de trámite, estudio técnico jurídico,  memorandos, oficios, solicitudes ZHFG - valores, cartografía, actas comité, solicitud visita técnica,  informe visita técnica puntual, oficios de respuesta y actos administrativos (resoluciones).</t>
  </si>
  <si>
    <t>Papel / 
Disco duro</t>
  </si>
  <si>
    <t>Documento en papel, pdf, hojas de calculo, discos duros</t>
  </si>
  <si>
    <t>Subgerencia de Información Física
Gerencia de Tecnología</t>
  </si>
  <si>
    <t>Archivo digital de Gestión SIFJ/Carpeta compartida de gestion GIC, SIFJ, SIE/ SIIC/WCC/Documentos expediente digital SIFJ</t>
  </si>
  <si>
    <t xml:space="preserve"> ley 1712 de 2014,Art. 18 literal a)</t>
  </si>
  <si>
    <t>Resolución 1040 del 2023 Art. 8.3</t>
  </si>
  <si>
    <t>En virtud del Habeas Data, el acceso a la base de datos catastral es de carácter limitado, al contener información personal su divulgación solo se hará previa autorización del titular.</t>
  </si>
  <si>
    <t>AIMGICV22</t>
  </si>
  <si>
    <t>Dinámica Urbana</t>
  </si>
  <si>
    <t xml:space="preserve">Actualización Predial
</t>
  </si>
  <si>
    <t>Contiene registros Base de datos SIIC, registro base datos fuentes información secundaria, ftos visita técnica puntual, fto solicitud desbloqueo de predios, mesas de servicio, tablas cargnota, LPC), registro actualización  jurídica masiva y puntual, registros control calidad, comunicaciones internas y externas,  regisros programaciones</t>
  </si>
  <si>
    <t>AIMGICV23</t>
  </si>
  <si>
    <t>Contiene informes a organismos de control / Informes de gestión</t>
  </si>
  <si>
    <t>AIMGICV24</t>
  </si>
  <si>
    <t>Resoluciones Técnicas</t>
  </si>
  <si>
    <t>Contiene resoluciones producto del ejercicio de Actualización de la Información Catastral y de la Conservación y Atención de Trámites.</t>
  </si>
  <si>
    <t>Documento en papel, pdf, discos duros</t>
  </si>
  <si>
    <t>AIMGICV25</t>
  </si>
  <si>
    <t>ADMINISTRACIÓN DE TRAMITES CATASTRALES</t>
  </si>
  <si>
    <t xml:space="preserve">TRAMITES INMEDIATOS
</t>
  </si>
  <si>
    <t xml:space="preserve">Son solicitudes de los
ciudadanos que se
atienden de manera
inmediata. </t>
  </si>
  <si>
    <t>PAPEL - DISCO DURO</t>
  </si>
  <si>
    <t>Documento de Texto - PDF - Hoja de calculo</t>
  </si>
  <si>
    <t>Interno, Externo</t>
  </si>
  <si>
    <t xml:space="preserve">
LA CUSTODIA DE LA INFORMACION ESTA A CARGO DE LA UAECD CUANDO ACTUAMOS COMO GESTOR. 
</t>
  </si>
  <si>
    <t xml:space="preserve">REPOSITORIO DESIGNADO POR EL GESTOR /  GO CATASTRAL Y REPOSITORIO DIGITAL  DEL TERRITORIO  </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</si>
  <si>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y b) El derecho de toda persona a la vida, la salud o la seguridad.</t>
  </si>
  <si>
    <t>Ley 1581 de 2012 y Ley 1712 de 2014
Artículo 8.3 de la Resolución 1040 de 2023</t>
  </si>
  <si>
    <t>En virtud a que en la atención de trámites que hacen parte de la base de datos del catastro se encuentra información personal de propietarios, poseedores u ocupantes, su acceso tiene límites fijados por el objeto y finalidad de la base de datos y para divulgar dicha información es pertinente obtener la autorización previa, expresa y libre de vicios del titular de los datos.</t>
  </si>
  <si>
    <t>AIMGICV26</t>
  </si>
  <si>
    <t xml:space="preserve">TRAMITES NO INMEDIATOS
</t>
  </si>
  <si>
    <t>Son solicitudes de los ciudadanos que requieren estudio y gestión en las áreas técnicas por lo cual el trámite no es inmediato.</t>
  </si>
  <si>
    <t>AIMGICV27</t>
  </si>
  <si>
    <t xml:space="preserve">INFORMES PERIÓDICOS </t>
  </si>
  <si>
    <t>corresponde a los informes generados como producto de las actividades realizadas pueden ser  mensuales y/o finales</t>
  </si>
  <si>
    <t>DISCO DURO</t>
  </si>
  <si>
    <t>AIMGICV28</t>
  </si>
  <si>
    <t>corresponden a los actos administrativos generados y que recoge las decisiones tomadas frente a las actividades del proceso.</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</si>
  <si>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y b) El derecho de toda persona a la vida, la salud o la seguridad.;</t>
  </si>
  <si>
    <t>AIMGICV29</t>
  </si>
  <si>
    <t>PQRS</t>
  </si>
  <si>
    <t xml:space="preserve">corresponden a las peticiones. quejas, reclamos y sugerencias allegadas a los territorios en el marco del proceso de Gestión Catastral Territorial </t>
  </si>
  <si>
    <t>AIMGICV30</t>
  </si>
  <si>
    <t>Comunicaciones oficiales  </t>
  </si>
  <si>
    <t>OFICIOS Entidades territoriales -  UAECD</t>
  </si>
  <si>
    <t xml:space="preserve">Son comunicaciones entre las entidades territoriales y la UAECD en calidad de gestor-operador. </t>
  </si>
  <si>
    <t xml:space="preserve">Documento de Texto - PDF </t>
  </si>
  <si>
    <t>Interno,Externo</t>
  </si>
  <si>
    <t xml:space="preserve">APLICATIVO CORDIS </t>
  </si>
  <si>
    <t>GESTIÓN CATASTRAL (TERRITORIOS)</t>
  </si>
  <si>
    <t>AIMGIGE01</t>
  </si>
  <si>
    <t>Actas Gestión de Información Geográfica</t>
  </si>
  <si>
    <t>Documentos que registran las observaciones obtenidas en las reuniones internas de la Subgerencia y las reuniones sostenidas con entidades externas.</t>
  </si>
  <si>
    <t>Documento de texto - PDF - Hoja de Excel</t>
  </si>
  <si>
    <t>Gerencia Ideca, Subgerencia de Operaciones, Subgerencia de Analítica de Datos</t>
  </si>
  <si>
    <t>Fileserver Temporal ,  OneDrive, Sharepoint</t>
  </si>
  <si>
    <t>Artículo 18. Información Exceptuada por daño de derechos a personas naturales o jurídicas. Literal a) El derecho de toda persona a la intimidad, y c) Los secretos comerciales, industriales y profesionales.</t>
  </si>
  <si>
    <t>Artículo 18. Información Exceptuada por daño de derechos a personas naturales o jurídicas. Literal a) El derecho de toda persona a la intimidad. Ley 1581 de 2012</t>
  </si>
  <si>
    <t>Las actas de reunión, pueden contener información personal, que no se pueden entregar a toda la ciudadanía que lo requiera</t>
  </si>
  <si>
    <t>AIEGCIN14</t>
  </si>
  <si>
    <t>Actas coordinación institucional</t>
  </si>
  <si>
    <t>Actas coordinación institucional para la Innovación Desarrollo E Investigación Infraestructura De
Datos Espaciales Del Distrito Capital</t>
  </si>
  <si>
    <t>AIMGIGE02</t>
  </si>
  <si>
    <t>Informes Gestión de Información Geográfica</t>
  </si>
  <si>
    <t>Informes entes de control, de gestión, de seguimiento y de supervisión de contratos y/o convenios institucionales</t>
  </si>
  <si>
    <t>AIMGIGE03</t>
  </si>
  <si>
    <t>Gestión de Información Geográfica</t>
  </si>
  <si>
    <t>Documentos Gobernanza , Intrumentos Técnicos y Jurídicos, Documentos Gobierno Recursos Geográficos</t>
  </si>
  <si>
    <t>Corresponde a los procedimientos de Gestión de Información Geográfica liderados por la Gerencia Ideca</t>
  </si>
  <si>
    <t>Ideca</t>
  </si>
  <si>
    <t>AIMGIGE04</t>
  </si>
  <si>
    <t>Desarrollo y fortalecimiento de las capacidades de comunidad Ideca</t>
  </si>
  <si>
    <t>Fortalecimiento Capacidades Infraestructura Datos Espaciales
Del Distrito Capital</t>
  </si>
  <si>
    <t>Corresponde al procedimiento de fortalecimiento de capacidades liderado por la Gerencia Ideca</t>
  </si>
  <si>
    <t>AIEGCIN15</t>
  </si>
  <si>
    <t>Innovación Desarrollo e Investigación Infraestructura De
Datos Espaciales Del Distrito Capital</t>
  </si>
  <si>
    <t>Corresponde al procedimiento de Innovación Desarrollo E Investigación de la  Infraestructura De Datos Espaciales Del Distrito Capital liderado por la Gerencia Ideca</t>
  </si>
  <si>
    <t xml:space="preserve">Artículo 18. Información Exceptuada por daño de derechos a personas naturales o jurídicas. Literal  c) Los secretos comerciales, industriales y profesionales.
</t>
  </si>
  <si>
    <t>Los proyectos de Investigación, Desarrollo e Innovación pueden generar aplicaciones, desarrollos u otros productos que pueden llegar a requerir el manejo de la propiedad intelectual conforme a lo pactado.</t>
  </si>
  <si>
    <t>AIMGIGE05</t>
  </si>
  <si>
    <t>Gestión de acceso, uso e intercambio de información geográfica</t>
  </si>
  <si>
    <t>Documentos Desarrollo de Aplicaciones Geográficas, Gestión de Datos de Referencia, Gestión de Servicios Web Geográficos, Gestión Datos Temáticos</t>
  </si>
  <si>
    <t>Documento de texto - PDF - Hoja de Excel - Lenguaje Programación</t>
  </si>
  <si>
    <t>La data puede llegar a contener información personal, que no se puede entregar o publicar de manera general, así mismo los código fuente requieren el manejo de la propiedad intelectual conforme a lo pactado.</t>
  </si>
  <si>
    <t>AIMGIGE06</t>
  </si>
  <si>
    <t>Analítica de Datos</t>
  </si>
  <si>
    <t>Corresponde a la documentación y data asociada al procedimiento de analítica de datos geográficos</t>
  </si>
  <si>
    <t>IDECA - SUBGERENCIA DE OPERACIONES - SUBGERENCIA DE ANALÍTICA DE DATOS</t>
  </si>
  <si>
    <t>AIAGPFI01</t>
  </si>
  <si>
    <t>GESTIÓN PRESUPUESTAL Y FINANCIERA</t>
  </si>
  <si>
    <t>ACTAS DE ANULACIÓN DE CHEQUES</t>
  </si>
  <si>
    <t xml:space="preserve">Testimonio escrito en el cual se mencionan las razones de por qué se anularon los titulos valores </t>
  </si>
  <si>
    <t>Papel - Disco Duro</t>
  </si>
  <si>
    <t>SAF - SUBGERENTE ADMINISTRATIVO Y FINANCIERO -TESORERÍA</t>
  </si>
  <si>
    <t>Archivo de Gestión de SAF / Fileserver SAF (provisional)</t>
  </si>
  <si>
    <t>Art. 18 Literal a) Ley 1712 de 2014 - Proteger los derechos a personas naturales o jurídicas.</t>
  </si>
  <si>
    <t>Art 18 Ley 1712 de 2014 y art 24 Ley 1437 de 2011 numeral 5</t>
  </si>
  <si>
    <t>Contiene datos de personas naturales o juridicas las cuales no se deben divulgar sin la autorización previa del titular. Adicional contiene datos de transacciones financieras.</t>
  </si>
  <si>
    <t>20/09/2024</t>
  </si>
  <si>
    <t>AIAGPFI02</t>
  </si>
  <si>
    <t>ACTAS DE COMITÉ TÉCNICO DE SOSTENIBILIDAD CONTABLE</t>
  </si>
  <si>
    <t>Actas de reunión de Comité Técnico de Sostenibilidad Contable</t>
  </si>
  <si>
    <t>SAF - SUBGERENTE ADMINISTRATIVO Y FINANCIERO - CONTABILIDAD</t>
  </si>
  <si>
    <t>AIAGPFI03</t>
  </si>
  <si>
    <t>ANTEPROYECTO DE PRESUPUESTO</t>
  </si>
  <si>
    <t>EXPEDIENTE ANTEPROYECTO DE PRESUPUESTO</t>
  </si>
  <si>
    <t>Documento en el cual se describe la proyección de ingresos y gastos presupuestados a ejecutarse durante la vigencia fiscal.</t>
  </si>
  <si>
    <t>PDF</t>
  </si>
  <si>
    <t>SAF - SUBGERENTE ADMINISTRATIVO Y FINANCIERO - PRESUPUESTO</t>
  </si>
  <si>
    <t>Fileserver SAF (provisional)</t>
  </si>
  <si>
    <t>AIAGPFI04</t>
  </si>
  <si>
    <t>CERTIFICADOS DE DISPONIBILIDAD PRESUPUESTAL</t>
  </si>
  <si>
    <t>EXPEDIENTE CERTIFICADOS DE DISPONIBILIDAD PRESUPUESTAL</t>
  </si>
  <si>
    <t>Documento que garantiza la existencia de apropiación presupuestal disponible</t>
  </si>
  <si>
    <t>AIAGPFI05</t>
  </si>
  <si>
    <t>CERTIFICADOS DE REGISTRO PRESUPUESTAL</t>
  </si>
  <si>
    <t>EXPEDIENTE CERTIFICADOS DE REGISTRO PRESUPUESTAL</t>
  </si>
  <si>
    <t>Documento en el que consta la existencia en el presupuesto de la Entidad de un monto de recursos.</t>
  </si>
  <si>
    <t>AIAGPFI06</t>
  </si>
  <si>
    <t>CIERRE PRESUPUESTAL</t>
  </si>
  <si>
    <t>EXPEDIENTE CIERRE PRESUPUESTAL</t>
  </si>
  <si>
    <t>Documento realizado al finalizar cada vigencia fiscal, con el propósito de determinar el resultado de la ejecución presupuestal</t>
  </si>
  <si>
    <t>AIAGPFI07</t>
  </si>
  <si>
    <t>COMPROBANTES DE CONTABILIDAD</t>
  </si>
  <si>
    <t>COMPROBANTES DE AJUSTE Y
COMPROBANTE DIARIO</t>
  </si>
  <si>
    <t>Corresponde a los Comprobantes de Diario que soportan los registros contables realizados en la UAECD.</t>
  </si>
  <si>
    <t>AIAGPFI08</t>
  </si>
  <si>
    <t>CONCILIACIONES</t>
  </si>
  <si>
    <t>CONCILIACIÓN BANCARIA</t>
  </si>
  <si>
    <t>Corresponde a las Conciliaciones Bancarias realizadas en el Subproceso Gestión Contable.</t>
  </si>
  <si>
    <t>AIAGPFI09</t>
  </si>
  <si>
    <t>CONCILIACIONES DE OPERACIONES RECÍPROCAS</t>
  </si>
  <si>
    <t>Corresponde a la Conciliación de operaciones reciprocas con entidades públicas y de la Cuenta Única Distrital realizada por el Subproceso Gestión Contable.</t>
  </si>
  <si>
    <t>Documento de Texto - PDF - Hojas de Calculo}</t>
  </si>
  <si>
    <t>AIAGPFI10</t>
  </si>
  <si>
    <t>CUENTAS BANCARIAS</t>
  </si>
  <si>
    <t>EXPEDIENTE CUENTAS BANCARIAS</t>
  </si>
  <si>
    <t>Expediente en el cual se documentan los contratos financieros con una entidad bancaria en virtud del cual, se registran el balance y los subsiguientes movimientos de dinero</t>
  </si>
  <si>
    <t>Articulo 18, literales b) y c)</t>
  </si>
  <si>
    <t>Articulo 18, literales b) y c), Ley 1581 de 2012</t>
  </si>
  <si>
    <t>Las cuentas bancarias continen información clasificada dado que contiene información clasificada de los recursos que maneja la entidad, entre los que se encuentra lo relacionado con productos y servicios que ofrece la entidad.</t>
  </si>
  <si>
    <t>AIAGPFI11</t>
  </si>
  <si>
    <t>EMBARGOS</t>
  </si>
  <si>
    <t>EXPEDIENTE PAGO SENTENCIAS JUDICIALES</t>
  </si>
  <si>
    <t>Orden de suspensión o la retención de cualquier bien como un método de seguridad para asegurar el pago</t>
  </si>
  <si>
    <t>PDF - Hoja de Calculo</t>
  </si>
  <si>
    <t>SAF - SUBGERENTE ADMINISTRATIVO Y FINANCIERO - TESORERÍA</t>
  </si>
  <si>
    <t>Articulo 18, literal A</t>
  </si>
  <si>
    <t>Articulo 18, literal A, Ley 1581 de 2012</t>
  </si>
  <si>
    <t>Contienen información clasificada de las personas que fueron afectadas con una decisión judicial</t>
  </si>
  <si>
    <t>26/08/2020</t>
  </si>
  <si>
    <t>AIAGPFI12</t>
  </si>
  <si>
    <t>ESTADOS CONTABLES E INFORMES COMPLEMENTARIOS</t>
  </si>
  <si>
    <t>EXPEDIENTE ESTADOS CONTABLES E INFORMES COMPLEMENTARIOS</t>
  </si>
  <si>
    <t>Corresponde al paquete de Estados Financieros de la Entidad.</t>
  </si>
  <si>
    <t>Papel - Disco Duro - Página Web</t>
  </si>
  <si>
    <t>Archivo de Gestión de SAF / Fileserver SAF (provisional) / Página Web de la UAECD</t>
  </si>
  <si>
    <t>https://www.catastrobogota.gov.co/presupuesto</t>
  </si>
  <si>
    <t>AIAGPFI13</t>
  </si>
  <si>
    <t>GESTIÓN DE PAGOS</t>
  </si>
  <si>
    <t>ÓRDENES DE PAGOS</t>
  </si>
  <si>
    <t>Documento generado modulo Tesorería Financiero, mediante el cual el ordenador del gasto y el responsable de presupuesto autorizan a la Tesorería que pague o transfiera una suma de dinero a un beneficiario</t>
  </si>
  <si>
    <t>Las ordenes de pago incluye informacion personal de la persona a la cual se le realiza el pago tal como nuero de cuenta, cedula , nombre, dirección telefono,  información de embargos (si aplica) , y adicional contiene las firmas del responsable de presupuesto y de ordenador del gasto.</t>
  </si>
  <si>
    <t>AIAGPFI14</t>
  </si>
  <si>
    <t>RELACIONES DE AUTORIZACIÓN</t>
  </si>
  <si>
    <t>Documento en el cual el ordenador del gasto y el responsable de presupuesto autorizan a la Tesorería que pague o transfiera una suma de dinero a un beneficiario</t>
  </si>
  <si>
    <t>La relación de autorizaciones contiene información personal como nombres y cédulas de contratistas titulares de las cuentas bancarias.</t>
  </si>
  <si>
    <t>AIAGPFI15</t>
  </si>
  <si>
    <t>INFORMES A ORGANISMOS DE CONTROL</t>
  </si>
  <si>
    <t>Corresponde a los informes reglamentados por norma, con destino a Organismos de Control.</t>
  </si>
  <si>
    <t>PDF - Hojas de Calculo</t>
  </si>
  <si>
    <t>AIAGPFI16</t>
  </si>
  <si>
    <t>INFORMES A OTRAS ENTIDADES</t>
  </si>
  <si>
    <t>Corresponde a las declaraciones tributarias presentadas por la UAECD.</t>
  </si>
  <si>
    <t>AIAGPFI17</t>
  </si>
  <si>
    <t>INFORMES DE EJECUCIÓN PRESUPUESTAL</t>
  </si>
  <si>
    <t>Documento en el que se plasman las acciones destinadas a la utilización óptima de los recursos financieros.</t>
  </si>
  <si>
    <t>AIAGPFI18</t>
  </si>
  <si>
    <t>LIBROS CONTABLES</t>
  </si>
  <si>
    <t>LIBRO AUXILIAR</t>
  </si>
  <si>
    <t>Corresponde a los libros auxiliares de contabilidad.</t>
  </si>
  <si>
    <t>AIAGPFI19</t>
  </si>
  <si>
    <t>LIBRO DIARIO</t>
  </si>
  <si>
    <t>Corresponde a libro diario de contabilidad.</t>
  </si>
  <si>
    <t>AIAGPFI20</t>
  </si>
  <si>
    <t>LIBRO MAYOR Y BALANCES</t>
  </si>
  <si>
    <t>Corresponde a libro mayor y de balances de contabilidad.</t>
  </si>
  <si>
    <t>AIAGPFI21</t>
  </si>
  <si>
    <t>MODIFICACIONES PRESUPUESTALES</t>
  </si>
  <si>
    <t>REDUCCIONES PRESUPUESTALES</t>
  </si>
  <si>
    <t>Registro de la disminución de las partidas apropiadas en el presupuesto de inversión de un proyecto.</t>
  </si>
  <si>
    <t>AIAGPFI22</t>
  </si>
  <si>
    <t>SUSPENSIONES O APLAZAMIENTOS PRESUPUESTALES</t>
  </si>
  <si>
    <t xml:space="preserve">Documento transitorio en el cual se comunica la Suspensión establecida por circular emitida por SHD </t>
  </si>
  <si>
    <t>AIAGPFI23</t>
  </si>
  <si>
    <t>TRASLADOS PRESUPUESTALES QUE AFECTAN LOS AGREGADOS</t>
  </si>
  <si>
    <t>Documento en que autoriza los traslados presupuestales dentro de los agregados, entendiéndose que solo se puede realizar dentro de cada uno de estos enunciados: gasto de personal,  bienes y servicios e inversión este último con VB de la SDP</t>
  </si>
  <si>
    <t>AIAGPFI24</t>
  </si>
  <si>
    <t>TRASLADOS PRESUPUESTALES QUE NO AFECTAN LOS AGREGADOS</t>
  </si>
  <si>
    <t>Documento de evidencia los traslados presupuestales mediante resolución y que no requieren de autorización de ninguna entidad</t>
  </si>
  <si>
    <t>AIAGPFI25</t>
  </si>
  <si>
    <t>MODIFICACION PRESUPUESTAL ENTRE CONCEPTOS PROYECTOS DE INVERSIÓN</t>
  </si>
  <si>
    <t>AIAGPFI26</t>
  </si>
  <si>
    <t>MOVIMIENTO DIARIO DE CAJA</t>
  </si>
  <si>
    <t>EXPEDIENTE MOVIMIENTO DIARIO DE CAJA</t>
  </si>
  <si>
    <t>Documentos y soportes por otros registros contables como Nómina, Caja menor, ptoceso mensual de costos. Incluye balance prueba.</t>
  </si>
  <si>
    <t>Hoja de Calculo - PDF</t>
  </si>
  <si>
    <t>AIAGPFI27</t>
  </si>
  <si>
    <t>PROGRAMACIÓN ANUAL - MENSUALIZADO DE CAJA PAC</t>
  </si>
  <si>
    <t>EXPEDIENTE PROGRAMACIÓN ANUAL - MENSUALIZADO DE CAJA PAC</t>
  </si>
  <si>
    <t>Documento en el cual se define el monto mensual de fondos disponibles para efectuar el pago de los compromisos asumidos</t>
  </si>
  <si>
    <t>AIAGPFI28</t>
  </si>
  <si>
    <t>RECAUDO Y DEPURACIÓN DE CARTERA</t>
  </si>
  <si>
    <t>EXPEDIENTE RECAUDO Y DEPURACIÓN DE CARTERA</t>
  </si>
  <si>
    <t>Corresponde a los soportes de recaudo y depuración de cartera.</t>
  </si>
  <si>
    <t>AIAGPFI29</t>
  </si>
  <si>
    <t>SANEAMIENTO CONTABLE/DEPURACIÓN</t>
  </si>
  <si>
    <t>EXPEDIENTE DE DEPURACIONES O SANEAMIENTO CONTABLE</t>
  </si>
  <si>
    <t>Corresponde al expediente de saneamiento contable.</t>
  </si>
  <si>
    <t>es que hubo conversión del original escaenado del documento de lo contrato es nativo electrofónico</t>
  </si>
  <si>
    <t>AIAGPFI30</t>
  </si>
  <si>
    <t>CONTRATOS-CONVENIOS</t>
  </si>
  <si>
    <t xml:space="preserve"> EXPEDIENTES DE CONTRATOS</t>
  </si>
  <si>
    <t>Contienen documentos relacionados con un contrato de ejecución de recursos presupuestales de una vigencia</t>
  </si>
  <si>
    <t>Articulo 19, literal G</t>
  </si>
  <si>
    <t>Ley 1581 de 2012 - Articulo 19, literal - G Ley 1712 de 2014</t>
  </si>
  <si>
    <t>Esta carpeta contiene información personal de los contratistas y puede contener información de niños, niñas y adolescentes (dependientes económicos)</t>
  </si>
  <si>
    <t>15 años</t>
  </si>
  <si>
    <t>AIAGPFI31</t>
  </si>
  <si>
    <t>LIBRO BANCOS TESORERIA</t>
  </si>
  <si>
    <t>Relación de los movimientos de las cuentas bancarias de la entidad</t>
  </si>
  <si>
    <t>SUBGERENCIA ADMINISTRATIVA Y FINANCIERA</t>
  </si>
  <si>
    <t>AIAGDOC01</t>
  </si>
  <si>
    <t>CONSECUTIVO COMUNICACIONES OFICIALES</t>
  </si>
  <si>
    <t>COMUNICACIONES OFICIALES ENVIADAS</t>
  </si>
  <si>
    <t>Comunicación oficial para el  usuario como respuesta a una solicitud de un trámite o de solicitud de información (EE)</t>
  </si>
  <si>
    <t>PAPEL</t>
  </si>
  <si>
    <t>NO APLICA</t>
  </si>
  <si>
    <t xml:space="preserve"> SUBGERENCIA ADMINISTRATIVA Y FINANCIERA, SUBGERENTE ADMINISTRATIVO Y FINANCIERO</t>
  </si>
  <si>
    <t>DISPONIBLE</t>
  </si>
  <si>
    <t>CENTRO DOCUMENTAL- SAF</t>
  </si>
  <si>
    <t>Subgerencia Administrativa Y Financiera - Gestión Documental</t>
  </si>
  <si>
    <t>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t>
  </si>
  <si>
    <t>Tienen todas las respuestas que realiza Catastro en las cuales se incluye información personal que no debe ser conocida sin la debida autorización.</t>
  </si>
  <si>
    <t>13/08/2020</t>
  </si>
  <si>
    <t>AIAGDOC02</t>
  </si>
  <si>
    <t>INSTRUMENTOS DE CONTROL</t>
  </si>
  <si>
    <t>PLANILLAS DE ENTREGA DE COMUNICACIONES EXTERNAS</t>
  </si>
  <si>
    <t>Documento en el cual se registran y se lleva control de las comunicaciones que envia  la UAECD a una entidad o ciudadano</t>
  </si>
  <si>
    <t>AIAGDOC03</t>
  </si>
  <si>
    <t>CONSECUTIVO DE COMUNICACIONES OFICIALES</t>
  </si>
  <si>
    <t>MEMORANDO INTERNO</t>
  </si>
  <si>
    <t>Comunicación oficial interna breve mediante la cual se transmite o solicita información entre dependencias de la UAECD para comunicar alguna indicación, recomendación, instrucción, disposición</t>
  </si>
  <si>
    <t>DIGITAL</t>
  </si>
  <si>
    <t>Dentro de los memorandos se incluye información personal que no debe ser conocida sin la debida autorización</t>
  </si>
  <si>
    <t>AIAGDOC04</t>
  </si>
  <si>
    <t>TABLAS DE RETENCIÓN DOCUMENTAL</t>
  </si>
  <si>
    <t>INSTRUMENTO DE CLASIFICACIÓN DOCUMENTAL</t>
  </si>
  <si>
    <t>Instrumento que identifica las características de la totalidad de la  producción documentación  (registros) de una entidad en virtud del cumplimiento de las funciones, procesos,
procedimientos y normativa aplicables</t>
  </si>
  <si>
    <t>PAPEL, DIGITAL</t>
  </si>
  <si>
    <t>https://www.catastrobogota.gov.co/instrumentos-de-gestion?field_clasificacion_target_id=136</t>
  </si>
  <si>
    <t>AIAGDOC05</t>
  </si>
  <si>
    <t>INVENTARIOS DOCUMENTALES CENTRO DOCUMENTAL</t>
  </si>
  <si>
    <t>Instrumento de recuperación de información que describe de manera exacta y precisa las series o asuntos de un fondo documental.</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</si>
  <si>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t>
  </si>
  <si>
    <t>Ley 1712 de 2014 y 1581 de 2012 y Resolución 1040 de 2023 art. 8.3</t>
  </si>
  <si>
    <t>Contienen información personal que no puede ser divulgada sin la autorización del titular. También pueden contener información relacionada con los productos y servicios que ofrece la entidad, se puede incluir información que compromete la seguridad de los archivos de la entidad.</t>
  </si>
  <si>
    <t>AIAGDOC06</t>
  </si>
  <si>
    <t>ENCUESTA DE SERVICIOS DOCUMENTALES</t>
  </si>
  <si>
    <t>Encuesta en el que se consigna información del área  en cuanto al conocimiento del Proceso de gestión Documental, medir cualitativamente y cuantitativamente conocimientos sobre el proceso, procedimientos con recomendaciones de mejora</t>
  </si>
  <si>
    <t>HTML</t>
  </si>
  <si>
    <t>COMPUTADOR PROFESIONAL GD - PANDORA</t>
  </si>
  <si>
    <t>AIAGDOC07</t>
  </si>
  <si>
    <t>PRESTAMOS DOCUMENTALES</t>
  </si>
  <si>
    <t>PLANILLAS DE PRESTAMOS DOCUMENTALES</t>
  </si>
  <si>
    <t>Documentos en los que se registran los datos de los documentos/expedientes, Mapas, cartografia,  que se consultan y prestan. De igual forma, los datos de quienes los consultaron</t>
  </si>
  <si>
    <t>PUBLICADO Y DISPONIBLE</t>
  </si>
  <si>
    <t>AIAGDOC08</t>
  </si>
  <si>
    <t>TRANSFERENCIAS DOCUMENTALES</t>
  </si>
  <si>
    <t>TRANSFERENCIAS DOCUMENTALES PRIMARIAS</t>
  </si>
  <si>
    <t>Comunicaciones oficiales internas e inventarios documentales con la que se realiza la transferencia documental Primaria o secundaria</t>
  </si>
  <si>
    <t>Dentro de las trasferencias documentales se envia expedientes con información personal de los funcionarios de la entidad la cual no puede ser conocida sin la debida autorización.</t>
  </si>
  <si>
    <t>AIAGDOC09</t>
  </si>
  <si>
    <t>INVENTARIOS DOCUMENTALES ARCHIVO CENTRAL</t>
  </si>
  <si>
    <t>PAPEL/DIGITAL</t>
  </si>
  <si>
    <t>http://www.catastrobogota.gov.co/es/tablas-de-retencion-documental</t>
  </si>
  <si>
    <t>AIAGDOC10</t>
  </si>
  <si>
    <t>INFORME ANUAL SEGUIMIENTO DECRETO 514</t>
  </si>
  <si>
    <t>Informe que se genera de seguimiento a la gestión documental de la entidad.</t>
  </si>
  <si>
    <t>HTML,Hoja de Cálculo</t>
  </si>
  <si>
    <t>SHAREPOINT</t>
  </si>
  <si>
    <t>AIAGDOC11</t>
  </si>
  <si>
    <t>INSTRUMENTOS ARCHIVÍSTICOS</t>
  </si>
  <si>
    <t>Instrumento de la planeación de la Gestión documental de la Unidad Administrativa Especial de Catastro  de conformidad con lo indicado en el Decreto 1080 de 2015.</t>
  </si>
  <si>
    <t>NUBE</t>
  </si>
  <si>
    <t>AIAGDOC12</t>
  </si>
  <si>
    <t>ACTAS DE ELIMINACIÓN DOCUMENTAL</t>
  </si>
  <si>
    <t>Acto administrativo mediante el cual se formaliza la eliminación de expedientes</t>
  </si>
  <si>
    <t>AIAGDOC13</t>
  </si>
  <si>
    <t>CERTIFICACIONES</t>
  </si>
  <si>
    <t>CERTIFICACIONES DE DOCUMENTACIÓN EXISTENTE</t>
  </si>
  <si>
    <t>Soporte legal mediante el cual, se hace certifiica la entrega copia del expedientes originales</t>
  </si>
  <si>
    <t>AIAGDOC14</t>
  </si>
  <si>
    <t>POLÍTICA</t>
  </si>
  <si>
    <t xml:space="preserve">POLÍTICA DE GESTIÓN DOCUMENTAL </t>
  </si>
  <si>
    <t>Lineamientos establecidos para la organzación, custodia y conservación de documentos que soportan los diferentes trámites administrativos, legales y financieros de la Unidad.</t>
  </si>
  <si>
    <t>AIAGDOC15</t>
  </si>
  <si>
    <t xml:space="preserve">EXPEDIENTES ARCHIVO CENTRAL </t>
  </si>
  <si>
    <t>Documentos agrupados de un trámite que han sido transferidos por los distintos archivos de gestión de la Unidad, los cuales se siguen consultando para atender las necesidades de las propias oficinas y ciudadania, debido a que continúan teniendo vigencia.</t>
  </si>
  <si>
    <t>PAPEL; NUBE</t>
  </si>
  <si>
    <t>Electrónico .pdf/ papel</t>
  </si>
  <si>
    <t>SHAREPOINT; archivo central; centro documental</t>
  </si>
  <si>
    <t>SUBGERENCIA ADMINISTRATIVA Y FINANCIERA - DOCUMENTAL</t>
  </si>
  <si>
    <t>AIAGSAD01</t>
  </si>
  <si>
    <t xml:space="preserve">Actas de Equipo Gestión de Bienes e Inventarios
</t>
  </si>
  <si>
    <t>Corresponde a un Acta de Reunión y sus anexos.</t>
  </si>
  <si>
    <t>SAF_SUBGERENTE</t>
  </si>
  <si>
    <t>Fileserver Temporal SAF / otro repositorio (sharepoint)</t>
  </si>
  <si>
    <t>AIAGSAD02</t>
  </si>
  <si>
    <t>ADMINISTRACION DE RESIDUOS</t>
  </si>
  <si>
    <t>Expediente de Manejo de Residuos</t>
  </si>
  <si>
    <t>Corresponde a documentos para el tratamiento de residuos.</t>
  </si>
  <si>
    <t>AIAGSAD03</t>
  </si>
  <si>
    <t>ADMINISTRACION DE VIGILANCIA Y SEGURIDAD</t>
  </si>
  <si>
    <t>Expediente de Gestión de Vigilancia y Seguridad</t>
  </si>
  <si>
    <t>Corresponde a Bitacoras, minutas y documentos relacionados con vigilancia.</t>
  </si>
  <si>
    <t>Archivo de Gestión de SAF / Fileserver Temporal SAF /  otro repositorio (sharepoint)</t>
  </si>
  <si>
    <t>Articulo 18 Literal A</t>
  </si>
  <si>
    <t>En las bitacoras y minutas se incluye información personal de los visitantes que ingresan a la UAECD, la cual no puede ser compartida sin su debida autorización.</t>
  </si>
  <si>
    <t>AIAGSAD04</t>
  </si>
  <si>
    <t>BAJA DE BIENES</t>
  </si>
  <si>
    <t>Expediente de Baja de Bienes</t>
  </si>
  <si>
    <t>Corresponde a documentos para la baja de bienes no utilizables o inservibles.</t>
  </si>
  <si>
    <t>AIAGSAD05</t>
  </si>
  <si>
    <t>CAJA MENOR</t>
  </si>
  <si>
    <t>Expediente Caja Menor</t>
  </si>
  <si>
    <t xml:space="preserve">Corresponde a documentos libros auxiliares, reembolso caja menor. </t>
  </si>
  <si>
    <t>AIAGSAD06</t>
  </si>
  <si>
    <t>CONTROL  PARQUE AUTOMOTOR</t>
  </si>
  <si>
    <t>Expediente Control de Parque Automotor</t>
  </si>
  <si>
    <t>Corresponde a documentos relacionados con los  controles del servicio del parque automotor</t>
  </si>
  <si>
    <t>AIAGSAD07</t>
  </si>
  <si>
    <t>CUENTA DE ALMACEN</t>
  </si>
  <si>
    <t>Expediente Cuenta Mensual de Almacen</t>
  </si>
  <si>
    <t>Corresponde a documentos y soportes mensuales de la gestión del almacén.</t>
  </si>
  <si>
    <t>AIAGSAD08</t>
  </si>
  <si>
    <t>HISTORIA EQUIPO Y MAQUINARIA</t>
  </si>
  <si>
    <t>Expediente historia de equipo y maquinaria</t>
  </si>
  <si>
    <t>Corresponde a documentos de la gestión de equipos y maquinaria.</t>
  </si>
  <si>
    <t>AIAGSAD09</t>
  </si>
  <si>
    <t>HISTORIA DEL VEHICULO</t>
  </si>
  <si>
    <t xml:space="preserve"> Expediente historia del vehiculo</t>
  </si>
  <si>
    <t>Corresponde a documentos y soportes de cada vehiculo de la entidad.</t>
  </si>
  <si>
    <t xml:space="preserve">Archivo de Gestión de SAF </t>
  </si>
  <si>
    <t>AIAGSAD10</t>
  </si>
  <si>
    <t>Expediente Informes Mantenimiento, Vigilancia e Inventario.</t>
  </si>
  <si>
    <t>Corresponde a informes de los servicios administrativos.</t>
  </si>
  <si>
    <t>AIAGSAD11</t>
  </si>
  <si>
    <t>INGRESOS ALMACEN</t>
  </si>
  <si>
    <t>Expediente ingresos de almacen</t>
  </si>
  <si>
    <t>Corresponde a documentos de la gestión del almacén.</t>
  </si>
  <si>
    <t>AIAGSAD12</t>
  </si>
  <si>
    <t>INSTRUMENTOS CONTROL Y REGISTRO</t>
  </si>
  <si>
    <t>Expediente instrumentos de control vigilancia y seguridad.</t>
  </si>
  <si>
    <t>Corresponde a documentos de control de servicios administrativos.</t>
  </si>
  <si>
    <t>Dentro de los instrumentos de control (sistema bioemetrico) se maneja un listado de personal de la entidad, donde se registra información personal que no debe ser conocida por terceros sin la debida autorización</t>
  </si>
  <si>
    <t>AIAGSAD13</t>
  </si>
  <si>
    <t>Expediente inventario general de bienes e inventario por responsables</t>
  </si>
  <si>
    <t>Corresponde a documentos de la toma fisica de inventarios.</t>
  </si>
  <si>
    <t>AIAGSAD14</t>
  </si>
  <si>
    <t>MANTENIMIENTOS CORRECTIVOS</t>
  </si>
  <si>
    <t>Expediente mantenimientos correctivos de infraestuctura, reparaciones locativas y servicios de aseo.</t>
  </si>
  <si>
    <t>Corresponde a documentos y soporte de mantenimiento de la infraestructura física, de reparaciones locativas y servicio de aseo.</t>
  </si>
  <si>
    <t>Archivo de gestión / Fileserver Temporal SAF / otro repositorio (sharepoint)</t>
  </si>
  <si>
    <t>AIAGSAD15</t>
  </si>
  <si>
    <t>PAGOS SERVICIOS PUBLICOS Y TELEFONIA</t>
  </si>
  <si>
    <t>Expediente pagos de servicios públicos y telefonía móvil</t>
  </si>
  <si>
    <t>Corresponde a documentos soporte de pago de los servicios públicos y telefonía.</t>
  </si>
  <si>
    <t>AIAGSAD16</t>
  </si>
  <si>
    <t>Expediente plan de compras, y plan de mantenimiento del parque automotor.</t>
  </si>
  <si>
    <t>Corresponde a documentos y soportes de los planes de compras, planes de mantenimiento preventivo y correctivo y de los servicios a prestar, y plan de mantenimiento del parque automotor.</t>
  </si>
  <si>
    <t>AIAGSAD17</t>
  </si>
  <si>
    <t>SALIDAS ALMACEN</t>
  </si>
  <si>
    <t>Expediente de salida de bienes por hurto, caso fortuito o fueza mayor o por comodato y traslado de bienes entre dependencias, servidores y bodega</t>
  </si>
  <si>
    <t>Corresponde a documentos y soportes de control de bienes.</t>
  </si>
  <si>
    <t>AIAGSAD18</t>
  </si>
  <si>
    <t>CONSTITUCION CAJA MENOR</t>
  </si>
  <si>
    <t>Expediente constitución Caja Menor</t>
  </si>
  <si>
    <t>Corresponde a documentos y soportes de constitución caja menor.</t>
  </si>
  <si>
    <t>AIAGCON01</t>
  </si>
  <si>
    <t>CONTRATOS Y/O CONVENIOS</t>
  </si>
  <si>
    <t>Expediente Contractual</t>
  </si>
  <si>
    <t>Corresponde a la compilación de todos los documentos que soportan la elaboración , ejecución de un contrato.</t>
  </si>
  <si>
    <t xml:space="preserve">Documentos de texto - PDF - Hojas de Cálculo </t>
  </si>
  <si>
    <t>Fileserver Temporal / Secop II</t>
  </si>
  <si>
    <t>https://www.colombiacompra.gov.co/secop-ii</t>
  </si>
  <si>
    <t>ARTÍCULO 19. literal G Derechos de la Infancia y la adolescencia</t>
  </si>
  <si>
    <t>El expediente contractual contiene información personal del contratista que no puede ser divulgada a terceros sin la debida autorización. EN el formato de bienes y rentas se incluye información de los hijos de los contratistas.</t>
  </si>
  <si>
    <t>AIAGCON02</t>
  </si>
  <si>
    <t>Plan Anual de Adquisiciones</t>
  </si>
  <si>
    <t>Corresponde a la relación de las necesidades de contratación de la Unidad.</t>
  </si>
  <si>
    <t>Hojas de Cálculo</t>
  </si>
  <si>
    <t>Página WEB / Secop II</t>
  </si>
  <si>
    <t>AIAGCON03</t>
  </si>
  <si>
    <t>Corresponde a todos los informes generados por la Subgerencia de Contratación</t>
  </si>
  <si>
    <t>Fileserver Temporal</t>
  </si>
  <si>
    <t>N/A</t>
  </si>
  <si>
    <t>SUBGERENCIA DE CONTRATACIÓN</t>
  </si>
  <si>
    <t>AIAGJUR01</t>
  </si>
  <si>
    <t>ACCIONES CONSTITUCIONALES</t>
  </si>
  <si>
    <t>Expedientes de Acciones Constitucionales</t>
  </si>
  <si>
    <t>Son las acciones a las que tiene derecho una persona para reclamar sus derechos fundamentales. En estas se encuentran las acciones de grupo, acciones de tutela y acciones populares</t>
  </si>
  <si>
    <t xml:space="preserve">Papel - Disco Duro </t>
  </si>
  <si>
    <t xml:space="preserve">Subgerencia de Gestión Juridica </t>
  </si>
  <si>
    <t>Archivo de Gestión de Gerencia Jurídica / Fileserver Temporal Gerencia Juridica / OneDrive / SIPROJ</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</si>
  <si>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t>
  </si>
  <si>
    <t>El expediente de acciones constitucionales  contiene información personal del ciudadano que coloca la acción, la cual no puede ser divulgada a terceros sin la debida autorización.</t>
  </si>
  <si>
    <t>17/09/2024</t>
  </si>
  <si>
    <t>AIAGJUR02</t>
  </si>
  <si>
    <t xml:space="preserve">Actas de Comité Interno de Conciliación
</t>
  </si>
  <si>
    <t>Corresponde a los documentos que relacionan la información presentada por  la Subgerencia de Gestión Juridica y las decisiones tomadas por el comité de conciliación.</t>
  </si>
  <si>
    <t xml:space="preserve"> Disco Duro </t>
  </si>
  <si>
    <t>Las actas contienen información personal de quien interpone la conciliación.</t>
  </si>
  <si>
    <t>AIAGJUR03</t>
  </si>
  <si>
    <t>CONCILIACION PREJUDICIAL</t>
  </si>
  <si>
    <t>Expediente de conciliación prejudicial</t>
  </si>
  <si>
    <t>Corresponde a los documentos que soportan la presentación de una solicitud de conciliación ante la Unidad.</t>
  </si>
  <si>
    <t>El expediente de conciliación prejudicial  contiene información personal del ciudadano que interpone la conciliación, la cual no puede ser divulgada a terceros sin la debida autorización.</t>
  </si>
  <si>
    <t>AIAGJUR04</t>
  </si>
  <si>
    <t>DERECHOS DE PETICION</t>
  </si>
  <si>
    <t>Derechos de Petición</t>
  </si>
  <si>
    <t>Corresponden a los derechos de petición que realiza la ciudadanía o entes de control a la entidad.</t>
  </si>
  <si>
    <t>Documento de texto - PDF - Hojas de cálculo</t>
  </si>
  <si>
    <t>Archivo de Gestión de Gerencia Jurídica / Fileserver Temporal Gerencia Juridica / SDQS / OneDrive</t>
  </si>
  <si>
    <t>Los derechos de petición contiene información personal del ciudadano que presenta la solicitud, la cual no puede ser divulgada a terceros sin la debida autorización.</t>
  </si>
  <si>
    <t>AIAGJUR05</t>
  </si>
  <si>
    <t>PROCESOS JUDICIALES</t>
  </si>
  <si>
    <t>Expediente de procesos judiciales</t>
  </si>
  <si>
    <t>Corresponde a los documentos que soportan un proceso judicial  inicado o en contra de la UAECD</t>
  </si>
  <si>
    <t>Ley 1712 de 2014
Articulo 19 Literal Literal e - El debido proceso y la igualdad de las partes en los procesos judiciales;</t>
  </si>
  <si>
    <t>El expediente de procesos judiciales contine información personal de las partes que no puede ser divulgada a terceros por el debido proceso.</t>
  </si>
  <si>
    <t>AIAGJUR06</t>
  </si>
  <si>
    <t>CONCEPTOS</t>
  </si>
  <si>
    <t>Conceptos Jurídicos</t>
  </si>
  <si>
    <t xml:space="preserve">Corresponde a la relación de los conceptos emitidos por la Gerencia Jurídica </t>
  </si>
  <si>
    <t>Documento de texto - PDF- Hojas de cálculo</t>
  </si>
  <si>
    <t xml:space="preserve">Gerencia Juridica </t>
  </si>
  <si>
    <t>Archivo de Gestión de Gerencia Jurídica / Fileserver Temporal Gerencia Juridica / OneDrive</t>
  </si>
  <si>
    <t>Ley 1581 de 2012 Sobre protección de datos personales</t>
  </si>
  <si>
    <t>En algunas ocasiones los conceptos contienen datos personales que no se pueden divulgar sin la autorización previa del titular</t>
  </si>
  <si>
    <t>AIAGJUR07</t>
  </si>
  <si>
    <t>GESTIÓN NORMATIVA</t>
  </si>
  <si>
    <t>Trámites adelantados por la gestión normativa</t>
  </si>
  <si>
    <t>Corresponde a la relación de los trámites adelantados sobre la gestión normativa</t>
  </si>
  <si>
    <t>AIAGJUR08</t>
  </si>
  <si>
    <t xml:space="preserve">Acuerdos del Consejo Directivo </t>
  </si>
  <si>
    <t>Corresponde a la relación de los acuerdos y actas relacionadas con el Consejo Directivo de la UAECD</t>
  </si>
  <si>
    <t>AIAGJUR09</t>
  </si>
  <si>
    <t>Expediente de actuaciones administrativas</t>
  </si>
  <si>
    <t>Documentos relacionados con la solución de trámites de actuaciones administrativas susceptibles del recurso de apelación, recursos de queja, solicitudes de revocatoria directa, impedimentos, y desistimientos que sean de competencia de la Dirección de la Entidad de la UAECD</t>
  </si>
  <si>
    <t>En algunas ocasiones los expedientes contienen datos personales que no se pueden divulgar sin la autorización previa del titular</t>
  </si>
  <si>
    <t>AIAGJUR10</t>
  </si>
  <si>
    <t>Contiene todos los informes generados por la Gerencia Jurídica y Subgerencia de Gestión Jurídica</t>
  </si>
  <si>
    <t>Gerencia Juridica / Subgerencia de Gestión Jurídica</t>
  </si>
  <si>
    <t>En algunas ocasiones los informes contienen datos personales que no se pueden divulgar sin la autorización previa del titular ó información relacionada con lso procesos judiciales que puede tener reserva.</t>
  </si>
  <si>
    <t>AIAGJUR11</t>
  </si>
  <si>
    <t>PROCESOS DISCIPLINARIOS</t>
  </si>
  <si>
    <t>Primera Instancia Juzgamiento Ordinario</t>
  </si>
  <si>
    <t>Juzgamiento</t>
  </si>
  <si>
    <t>Archivo de Gestión de Gerencia Jurídica / OneDrive</t>
  </si>
  <si>
    <t xml:space="preserve">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b) El derecho de toda persona a la vida, la salud o la seguridad. </t>
  </si>
  <si>
    <t>GERENCIA JURÍDICA - SUBGERENCIA DE GESTIÓN JURÍDICA</t>
  </si>
  <si>
    <t>AIEEIGE01</t>
  </si>
  <si>
    <t>Actas Comité Institucional de Coordinación de Control Interno</t>
  </si>
  <si>
    <t>Corresponde a las actas de Comité Institucional de Coordinación de Control Interno</t>
  </si>
  <si>
    <t xml:space="preserve">Disco Duro, Share Point
</t>
  </si>
  <si>
    <t>OCI</t>
  </si>
  <si>
    <t>Share Point</t>
  </si>
  <si>
    <t>ARTÍCULO  18. Información exceptuada por daño de derechos a personas naturales o jurídicas. Literal c) Los secretos comerciales, industriales y profesionales</t>
  </si>
  <si>
    <t>En las sesiones de comité existe información sensible de la entidad.</t>
  </si>
  <si>
    <t>AIEEIGE02</t>
  </si>
  <si>
    <t>Actas de la Oficina de Control Interno</t>
  </si>
  <si>
    <t>Corresponde a las actas de seguimiento a la ejecución del Plan Anual de Auditorias.</t>
  </si>
  <si>
    <t>En las reuniones de seguimiento se tratan temas sensibles de interes unicamente del equipo de la OCI.</t>
  </si>
  <si>
    <t>AIEEIGE03</t>
  </si>
  <si>
    <t>AUDITORIAS</t>
  </si>
  <si>
    <t>Auditorias Externas</t>
  </si>
  <si>
    <t>Contiene los requerimientos, respuestas, informes de auditoría externa preliminar y final, actas, y comunicaciones oficiales.</t>
  </si>
  <si>
    <t>PDF
.PPT                                                        .PST</t>
  </si>
  <si>
    <t>Oficina de Control Interno.  Jefe de Oficina</t>
  </si>
  <si>
    <t xml:space="preserve">Share Point
</t>
  </si>
  <si>
    <t>AIEEIGE04</t>
  </si>
  <si>
    <t>Auditorias Internas</t>
  </si>
  <si>
    <t>Contiene el resultado de las auditorías internas realizadas por la OCI en la vigencia.</t>
  </si>
  <si>
    <t>.XLS
.PDF
.PPT                                                .PST
Mp4</t>
  </si>
  <si>
    <t xml:space="preserve">Oficina de Control Interno.  Jefe de Oficina
</t>
  </si>
  <si>
    <t>AIEEIGE05</t>
  </si>
  <si>
    <t>Contiene el resultado de la evaluación aque realiza la OCI a diferentes aspectos definidos en la ley, asi mismo otros informes que son requeridos por entes de control</t>
  </si>
  <si>
    <t xml:space="preserve"> PDF</t>
  </si>
  <si>
    <t>AIEEIGE06</t>
  </si>
  <si>
    <t>PLAN ANUAL DE AUDITORIAS</t>
  </si>
  <si>
    <t>Plan Anual de Auditorias</t>
  </si>
  <si>
    <t>Programación anual de las auditorías, evaluaciones y seguimientos y el desarrollo de los roles asignados en la normatividad legal vigente de la OCI.</t>
  </si>
  <si>
    <t>.XLS
.PDF</t>
  </si>
  <si>
    <t>OFICINA DE CONTROL DISCIPLINARIO INTERNO</t>
  </si>
  <si>
    <t>OFICINA DE CONTROL INTERNO</t>
  </si>
  <si>
    <t>AIEGDIS01</t>
  </si>
  <si>
    <t>Actas</t>
  </si>
  <si>
    <t xml:space="preserve">Actas de reparto 
</t>
  </si>
  <si>
    <t>Documento en el cual se realiza el reparto interno de los asuntos que conoce la OCDI</t>
  </si>
  <si>
    <t>Jefe Oficina Control Disciplinario</t>
  </si>
  <si>
    <r>
      <t xml:space="preserve"> Fileserver OCDI
</t>
    </r>
    <r>
      <rPr>
        <b/>
        <sz val="11"/>
        <rFont val="Calibri"/>
        <family val="2"/>
        <scheme val="minor"/>
      </rPr>
      <t>sharepoint -One drive</t>
    </r>
    <r>
      <rPr>
        <sz val="11"/>
        <rFont val="Calibri"/>
        <family val="2"/>
        <scheme val="minor"/>
      </rPr>
      <t xml:space="preserve"> </t>
    </r>
    <r>
      <rPr>
        <b/>
        <sz val="11"/>
        <rFont val="Calibri"/>
        <family val="2"/>
        <scheme val="minor"/>
      </rPr>
      <t>OCDI</t>
    </r>
  </si>
  <si>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constitucional:d) La prevención, investigación y persecución de los delitos y las faltas disciplinarias, mientras que no se haga efectiva la medida de aseguramiento o se formule pliego de cargos, según el caso</t>
  </si>
  <si>
    <t xml:space="preserve">Articulo 115 de la Ley 1952 de 2019 </t>
  </si>
  <si>
    <t>En el procedimiento ordinario las actuaciones disciplinarias serán reservadas hasta cuando se formule el pliego de cargos o la providencia que ordene el archivo definitivo, sin perjuicio de los derechos de los sujetos procesales.</t>
  </si>
  <si>
    <t>AIEGDIS02</t>
  </si>
  <si>
    <t>Informes a otras entidades e informes de gestión</t>
  </si>
  <si>
    <t>Informes de la gestión disciplinaria requeridos por la Dirección u otras entidades o entes de Control.</t>
  </si>
  <si>
    <r>
      <t xml:space="preserve"> Fileserver OCDI
</t>
    </r>
    <r>
      <rPr>
        <b/>
        <sz val="11"/>
        <rFont val="Calibri"/>
        <family val="2"/>
        <scheme val="minor"/>
      </rPr>
      <t>sharepoint -One drive OCDI</t>
    </r>
  </si>
  <si>
    <t>AIEGDIS03</t>
  </si>
  <si>
    <t xml:space="preserve">Procesos Disciplinarios </t>
  </si>
  <si>
    <t xml:space="preserve">Proceso disciplinario primera instancia instrucción </t>
  </si>
  <si>
    <t>Serie o sucesión de
actos y etapas,
tendientes a la
aplicación o
realización del
Derecho en un caso
concreto.</t>
  </si>
  <si>
    <t xml:space="preserve">Documento de texto - PDF </t>
  </si>
  <si>
    <t xml:space="preserve">Jefe Oficina Control Disciplinario  </t>
  </si>
  <si>
    <t xml:space="preserve"> Fileserver temporal OCDI / One drive </t>
  </si>
  <si>
    <t>En el procedimiento disciplinario las actuaciones disciplinarias serán reservadas hasta cuando se cite a audiencia y se formule pliego de cargos o se emita la providencia que ordene el archivo definitivo, sin perjuicio de los derechos de los sujetos procesales.</t>
  </si>
  <si>
    <t>AIEGDIS04</t>
  </si>
  <si>
    <t xml:space="preserve">Proceso disciplinario primera instancia juzgamiento ordinario </t>
  </si>
  <si>
    <t xml:space="preserve">Jefe Oficina Control Disciplinario/Subgerencia Gestión Juridica </t>
  </si>
  <si>
    <t xml:space="preserve"> Fileserver temporal Disciplinario_juzgamiento</t>
  </si>
  <si>
    <t>Articulo 18 de la Ley 1712 de 2014:Es toda aquella información pública clasificada, cuyo acceso podrá ser rechazado o denegado de manera motivada y por escrito, siempre que el acceso pudiere causar un daño a los siguientes derechos:
a.El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t>
  </si>
  <si>
    <t xml:space="preserve"> Articulo 5 de la Ley 1581 de 2012 </t>
  </si>
  <si>
    <t xml:space="preserve">En el proceso disciplinario obra información relacionada con datos personales o sensibles que deben ser protegidos de acuerdo a la Ley de datos </t>
  </si>
  <si>
    <t>AIEGDIS05</t>
  </si>
  <si>
    <t xml:space="preserve">Proceso disciplinario primera instancia juzgamiento verbal </t>
  </si>
  <si>
    <t xml:space="preserve"> Fileserver temporal Dsciplinario_juzgamiento  </t>
  </si>
  <si>
    <t>AIEGDIS06</t>
  </si>
  <si>
    <t xml:space="preserve">Proceso disciplinario segunda instancia </t>
  </si>
  <si>
    <t xml:space="preserve">Jefe Oficina Control Disciplinario /Dirección </t>
  </si>
  <si>
    <r>
      <t xml:space="preserve"> Fileserver temporal Dsciplinario_juzgamiento / Filserver temporal OCDI
</t>
    </r>
    <r>
      <rPr>
        <b/>
        <sz val="11"/>
        <rFont val="Calibri"/>
        <family val="2"/>
        <scheme val="minor"/>
      </rPr>
      <t>sharepoint -One drive OCDI</t>
    </r>
  </si>
  <si>
    <t xml:space="preserve">Articulo 5 de la Ley 1581 de 2012 </t>
  </si>
  <si>
    <t>AIEGDIS07</t>
  </si>
  <si>
    <t>Notificaciones (estado - edicto)</t>
  </si>
  <si>
    <t>Notificaciones(estado - edicto)</t>
  </si>
  <si>
    <t>Serie o sucesión de
actos y etapas,
tendientes a la
aplicación o
realización del
Derecho en un caso
concreto - Acto jurídico mediante el cual se notifica la decisión disciplinaria</t>
  </si>
  <si>
    <t xml:space="preserve">Jefe Oficina Control Disciplinario </t>
  </si>
  <si>
    <r>
      <t xml:space="preserve"> Fileserver temporal OCDI / Share Point 
</t>
    </r>
    <r>
      <rPr>
        <b/>
        <sz val="11"/>
        <rFont val="Calibri"/>
        <family val="2"/>
        <scheme val="minor"/>
      </rPr>
      <t>sharepoint -One drive OCDI</t>
    </r>
  </si>
  <si>
    <t>https://www.catastrobogota.gov.co/notificaciones-disciplinarias</t>
  </si>
  <si>
    <t>AIEGDIS08</t>
  </si>
  <si>
    <t>Planes de capacitacion de operadores disciplinarios</t>
  </si>
  <si>
    <t>Documentos relacionados con el analisis, estudio y demas observaciones relacionadas con el cronograma de actividades preventivas de la OCD</t>
  </si>
  <si>
    <t>AIEGDIS09</t>
  </si>
  <si>
    <t>Politicas</t>
  </si>
  <si>
    <t xml:space="preserve">Políticas distritales de gestión disciplinaria </t>
  </si>
  <si>
    <t>Lineamientos entregados por la Dirección Distrital de Asuntos Disciplinarios del Distrito</t>
  </si>
  <si>
    <t>AIEGDIS10</t>
  </si>
  <si>
    <t xml:space="preserve">Actas de reunión </t>
  </si>
  <si>
    <t>Serie donde se registra los temas tratados y los acuerdos adoptados en una reunión. reuniones mensuales de seguimiento al interior de la Oficina de Control Disciplinario</t>
  </si>
  <si>
    <r>
      <t xml:space="preserve"> Fileserver OCDI
</t>
    </r>
    <r>
      <rPr>
        <b/>
        <sz val="11"/>
        <rFont val="Calibri"/>
        <family val="2"/>
        <scheme val="minor"/>
      </rPr>
      <t>sharepoint -One drive</t>
    </r>
  </si>
  <si>
    <t xml:space="preserve">Articulo 115 de la Ley 1952 DE 2019 </t>
  </si>
  <si>
    <t>En el procedimiento disciplinario las actuaciones disciplinarias serán reservadas hasta cuando se cite a audiencia y se formule pliego de cargos o se emita la providencia que ordene el archivo definitivo, sin perjuicio de los derechos de los sujetos procesales</t>
  </si>
  <si>
    <t>SUBGERENCIA DE ATENCIÓN Y PARTICIPACIÓN CIUDADANA</t>
  </si>
  <si>
    <t>GERENCIA DE TECNOLOGÍA - SUB DE INFRAESTRUCTURA TECNOLÓGICA - SUB INGENIERÍA DE SOFTWARE</t>
  </si>
  <si>
    <t>SUB ADMINISTRATIVA Y FINANCIERA - SERVICIOS ADMINISTRATIVOS</t>
  </si>
  <si>
    <t xml:space="preserve">Aprobó: </t>
  </si>
  <si>
    <t>Francisco Andrés Rodríguez Eraso - Gerente de Tecnología</t>
  </si>
  <si>
    <t xml:space="preserve">              </t>
  </si>
  <si>
    <t>Guiomar Patricia Gil Ardila – Subgerente Administrativo y Financiero</t>
  </si>
  <si>
    <t xml:space="preserve">Revisó: </t>
  </si>
  <si>
    <t>Kelly Gisell Moreno Figueredo - Profesional Universitario Gerencia Jurídica</t>
  </si>
  <si>
    <t>Proyectó:</t>
  </si>
  <si>
    <t>Edinson Alfredo Angarita Cuenca - Profesional Especializado Gerencia Jurídica</t>
  </si>
  <si>
    <t xml:space="preserve">
Tipo de Proceso</t>
  </si>
  <si>
    <t xml:space="preserve">
Proceso</t>
  </si>
  <si>
    <t xml:space="preserve">
Id</t>
  </si>
  <si>
    <t>ARTÍCULO  18. Información exceptuada por daño de derechos a personas naturales o jurídicas. Literal b) El derecho de toda persona a la vida, la salud o la seguridad c) Los secretos comerciales, industriales y profesionales</t>
  </si>
  <si>
    <t>Artículo 18. Información exceptuada por daño de derechos a personas naturales o jurídicas. c) Los secretos comerciales, industriales y profesionales.</t>
  </si>
  <si>
    <t>Algunos de los documentos pueden contener información de la gestión realizada por la entidad en los procesos relacionados con la venta de productos y prestación de servicios.</t>
  </si>
  <si>
    <t>29/10/2024</t>
  </si>
  <si>
    <t>MEDIA</t>
  </si>
  <si>
    <t>Gloria Edith Martínez Sierra - Gerente Jurídico</t>
  </si>
  <si>
    <t>Luis Albeiro Cortés Castiblanco – Profesional Especializado Gerencia de Tecnología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</si>
</sst>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quot;, &quot;mmmm\ dd&quot;, &quot;yyyy"/>
    <numFmt numFmtId="165" formatCode="yyyy\-mm\-dd;@"/>
  </numFmts>
  <fonts count="68">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rgb="FF000000"/>
      <name val="Tahoma"/>
      <family val="2"/>
    </font>
    <font>
      <sz val="9"/>
      <color rgb="FF000000"/>
      <name val="Tahoma"/>
      <family val="2"/>
    </font>
    <font>
      <sz val="11"/>
      <name val="Calibri"/>
      <family val="2"/>
      <scheme val="minor"/>
    </font>
    <font>
      <sz val="11"/>
      <color rgb="FF000000"/>
      <name val="Arial"/>
      <family val="2"/>
    </font>
    <font>
      <sz val="11"/>
      <name val="Arial"/>
      <family val="2"/>
    </font>
    <font>
      <sz val="8"/>
      <name val="Calibri"/>
      <family val="2"/>
      <scheme val="minor"/>
    </font>
    <font>
      <b/>
      <sz val="9"/>
      <color indexed="81"/>
      <name val="Tahoma"/>
      <family val="2"/>
    </font>
    <font>
      <sz val="10"/>
      <color theme="1"/>
      <name val="Arial"/>
      <family val="2"/>
    </font>
    <font>
      <sz val="9"/>
      <color indexed="8"/>
      <name val="Tahoma"/>
      <family val="2"/>
    </font>
    <font>
      <b/>
      <sz val="10"/>
      <name val="Arial"/>
      <family val="2"/>
    </font>
    <font>
      <b/>
      <sz val="11"/>
      <name val="Calibri"/>
      <family val="2"/>
      <scheme val="minor"/>
    </font>
    <font>
      <sz val="11"/>
      <color rgb="FFFF0000"/>
      <name val="Calibri"/>
      <family val="2"/>
      <scheme val="minor"/>
    </font>
    <font>
      <b/>
      <sz val="14"/>
      <color rgb="FF000000"/>
      <name val="Calibri"/>
      <family val="2"/>
      <scheme val="minor"/>
    </font>
    <font>
      <sz val="11"/>
      <color rgb="FF00000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32"/>
      <color rgb="FF000000"/>
      <name val="Calibri"/>
      <family val="2"/>
      <scheme val="minor"/>
    </font>
    <font>
      <sz val="8"/>
      <color theme="0"/>
      <name val="Calibri"/>
      <family val="2"/>
      <scheme val="minor"/>
    </font>
    <font>
      <sz val="10"/>
      <color theme="0"/>
      <name val="Tahoma"/>
      <family val="2"/>
    </font>
    <font>
      <vertAlign val="superscript"/>
      <sz val="11"/>
      <name val="Calibri"/>
      <family val="2"/>
    </font>
    <font>
      <sz val="11"/>
      <name val="Calibri"/>
      <family val="2"/>
    </font>
    <font>
      <sz val="11"/>
      <color indexed="81"/>
      <name val="Tahoma"/>
      <family val="2"/>
    </font>
    <font>
      <b/>
      <sz val="11"/>
      <color indexed="81"/>
      <name val="Tahoma"/>
      <family val="2"/>
    </font>
    <font>
      <b/>
      <sz val="11"/>
      <color rgb="FF000000"/>
      <name val="Calibr"/>
    </font>
    <font>
      <sz val="11"/>
      <color rgb="FF000000"/>
      <name val="Calibr"/>
    </font>
    <font>
      <b/>
      <sz val="11"/>
      <color rgb="FF000000"/>
      <name val="Tahoma"/>
      <family val="2"/>
    </font>
    <font>
      <sz val="11"/>
      <color rgb="FF000000"/>
      <name val="Tahoma"/>
      <family val="2"/>
    </font>
    <font>
      <b/>
      <i/>
      <sz val="11"/>
      <color rgb="FF000000"/>
      <name val="Tahoma"/>
      <family val="2"/>
    </font>
    <font>
      <b/>
      <sz val="11"/>
      <color rgb="FF000000"/>
      <name val="Calibri "/>
    </font>
    <font>
      <sz val="11"/>
      <color rgb="FF000000"/>
      <name val="Calibri "/>
    </font>
    <font>
      <b/>
      <sz val="11"/>
      <color indexed="8"/>
      <name val="Tahoma"/>
      <family val="2"/>
    </font>
    <font>
      <sz val="11"/>
      <color indexed="8"/>
      <name val="Tahoma"/>
      <family val="2"/>
    </font>
    <font>
      <b/>
      <sz val="11"/>
      <color indexed="81"/>
      <name val="Calibri "/>
    </font>
    <font>
      <sz val="11"/>
      <color indexed="81"/>
      <name val="Calibri "/>
    </font>
    <font>
      <sz val="11"/>
      <color theme="1"/>
      <name val="Calibri"/>
      <family val="2"/>
    </font>
    <font>
      <b/>
      <sz val="11"/>
      <color theme="0"/>
      <name val="Calibri"/>
      <family val="2"/>
    </font>
    <font>
      <sz val="10"/>
      <color indexed="81"/>
      <name val="Tahoma"/>
      <family val="2"/>
    </font>
    <font>
      <b/>
      <sz val="9"/>
      <color indexed="81"/>
      <name val="Tahoma"/>
    </font>
    <font>
      <u/>
      <sz val="11"/>
      <color theme="10"/>
      <name val="Calibri"/>
      <family val="2"/>
      <scheme val="minor"/>
    </font>
    <font>
      <sz val="11"/>
      <color rgb="FFFF0000"/>
      <name val="Arial"/>
      <family val="2"/>
    </font>
    <font>
      <sz val="11"/>
      <color rgb="FF006100"/>
      <name val="Calibri"/>
      <family val="2"/>
      <scheme val="minor"/>
    </font>
    <font>
      <sz val="11"/>
      <color rgb="FF9C5700"/>
      <name val="Calibri"/>
      <family val="2"/>
      <scheme val="minor"/>
    </font>
    <font>
      <sz val="11"/>
      <color theme="1" tint="0.14999847407452621"/>
      <name val="Calibri"/>
      <family val="2"/>
      <scheme val="minor"/>
    </font>
    <font>
      <b/>
      <sz val="10"/>
      <color theme="1"/>
      <name val="Calibri"/>
      <family val="2"/>
      <scheme val="minor"/>
    </font>
    <font>
      <sz val="11"/>
      <color rgb="FF000000"/>
      <name val="Calibri"/>
      <family val="2"/>
    </font>
    <font>
      <sz val="10"/>
      <name val="Calibri"/>
      <family val="2"/>
    </font>
    <font>
      <sz val="11"/>
      <color rgb="FFFF0000"/>
      <name val="Calibri"/>
      <family val="2"/>
    </font>
    <font>
      <sz val="10"/>
      <color theme="1"/>
      <name val="Calibri"/>
      <family val="2"/>
    </font>
    <font>
      <sz val="11"/>
      <color rgb="FF444444"/>
      <name val="Calibri"/>
      <family val="2"/>
    </font>
    <font>
      <sz val="10"/>
      <color rgb="FFFF0000"/>
      <name val="Arial"/>
      <family val="2"/>
    </font>
    <font>
      <u/>
      <sz val="11"/>
      <name val="Calibri"/>
      <family val="2"/>
      <scheme val="minor"/>
    </font>
    <font>
      <sz val="9"/>
      <name val="Calibri Light"/>
      <family val="2"/>
      <scheme val="major"/>
    </font>
    <font>
      <sz val="10"/>
      <name val="Calibri"/>
      <family val="2"/>
      <scheme val="minor"/>
    </font>
    <font>
      <sz val="10"/>
      <color theme="1"/>
      <name val="Calibri"/>
      <family val="2"/>
      <scheme val="minor"/>
    </font>
    <font>
      <sz val="10"/>
      <color rgb="FF000000"/>
      <name val="Calibri"/>
      <family val="2"/>
      <scheme val="minor"/>
    </font>
    <font>
      <sz val="9"/>
      <color rgb="FF000000"/>
      <name val="Times New Roman"/>
      <family val="1"/>
    </font>
    <font>
      <sz val="9"/>
      <name val="Times New Roman"/>
      <family val="1"/>
    </font>
    <font>
      <sz val="10"/>
      <color rgb="FF000000"/>
      <name val="Arial"/>
      <family val="2"/>
    </font>
    <font>
      <b/>
      <sz val="11"/>
      <color rgb="FFFF0000"/>
      <name val="Arial"/>
      <family val="2"/>
    </font>
    <font>
      <sz val="10"/>
      <color theme="1" tint="4.9989318521683403E-2"/>
      <name val="Calibri"/>
      <family val="2"/>
      <scheme val="minor"/>
    </font>
    <font>
      <sz val="14"/>
      <color theme="1"/>
      <name val="Times New Roman"/>
      <family val="1"/>
    </font>
    <font>
      <b/>
      <sz val="14"/>
      <color theme="1"/>
      <name val="Times New Roman"/>
      <family val="1"/>
    </font>
    <font>
      <b/>
      <sz val="14"/>
      <color theme="1"/>
      <name val="Calibri"/>
      <family val="2"/>
      <scheme val="minor"/>
    </font>
  </fonts>
  <fills count="21">
    <fill>
      <patternFill patternType="none"/>
    </fill>
    <fill>
      <patternFill patternType="gray125"/>
    </fill>
    <fill>
      <patternFill patternType="solid">
        <fgColor theme="7" tint="-0.249977111117893"/>
        <bgColor indexed="64"/>
      </patternFill>
    </fill>
    <fill>
      <patternFill patternType="solid">
        <fgColor theme="4" tint="0.39997558519241921"/>
        <bgColor indexed="23"/>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31"/>
      </patternFill>
    </fill>
    <fill>
      <patternFill patternType="solid">
        <fgColor theme="7" tint="0.39997558519241921"/>
        <bgColor indexed="23"/>
      </patternFill>
    </fill>
    <fill>
      <patternFill patternType="solid">
        <fgColor theme="0"/>
        <bgColor indexed="64"/>
      </patternFill>
    </fill>
    <fill>
      <patternFill patternType="solid">
        <fgColor rgb="FF0070C0"/>
        <bgColor indexed="64"/>
      </patternFill>
    </fill>
    <fill>
      <patternFill patternType="solid">
        <fgColor theme="7" tint="-0.249977111117893"/>
        <bgColor indexed="31"/>
      </patternFill>
    </fill>
    <fill>
      <patternFill patternType="solid">
        <fgColor theme="0" tint="-0.14999847407452621"/>
        <bgColor indexed="64"/>
      </patternFill>
    </fill>
    <fill>
      <patternFill patternType="solid">
        <fgColor rgb="FFFFEB9C"/>
        <bgColor rgb="FF000000"/>
      </patternFill>
    </fill>
    <fill>
      <patternFill patternType="solid">
        <fgColor rgb="FFC6EFCE"/>
        <bgColor rgb="FF000000"/>
      </patternFill>
    </fill>
    <fill>
      <patternFill patternType="solid">
        <fgColor rgb="FFFFFFFF"/>
        <bgColor indexed="64"/>
      </patternFill>
    </fill>
    <fill>
      <patternFill patternType="solid">
        <fgColor indexed="9"/>
        <bgColor indexed="26"/>
      </patternFill>
    </fill>
    <fill>
      <patternFill patternType="solid">
        <fgColor theme="4" tint="0.59999389629810485"/>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top/>
      <bottom style="thin">
        <color indexed="8"/>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s>
  <cellStyleXfs count="5">
    <xf numFmtId="0" fontId="0" fillId="0" borderId="0"/>
    <xf numFmtId="164" fontId="2" fillId="0" borderId="0"/>
    <xf numFmtId="0" fontId="39" fillId="0" borderId="0"/>
    <xf numFmtId="0" fontId="43" fillId="0" borderId="0" applyNumberFormat="0" applyFill="0" applyBorder="0" applyAlignment="0" applyProtection="0"/>
    <xf numFmtId="0" fontId="43" fillId="0" borderId="0" applyNumberFormat="0" applyFill="0" applyBorder="0" applyAlignment="0" applyProtection="0"/>
  </cellStyleXfs>
  <cellXfs count="238">
    <xf numFmtId="0" fontId="0" fillId="0" borderId="0" xfId="0"/>
    <xf numFmtId="0" fontId="13" fillId="8"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6" fillId="0" borderId="0" xfId="0" applyFont="1" applyProtection="1">
      <protection locked="0"/>
    </xf>
    <xf numFmtId="164" fontId="14" fillId="0" borderId="0" xfId="1" applyFont="1" applyAlignment="1" applyProtection="1">
      <alignment vertical="center" wrapText="1"/>
      <protection locked="0"/>
    </xf>
    <xf numFmtId="164" fontId="1" fillId="0" borderId="0" xfId="1" applyFont="1" applyAlignment="1" applyProtection="1">
      <alignment vertical="center" wrapText="1"/>
      <protection locked="0"/>
    </xf>
    <xf numFmtId="164" fontId="22" fillId="0" borderId="0" xfId="1" applyFont="1" applyAlignment="1" applyProtection="1">
      <alignment horizontal="left" vertical="top" wrapText="1"/>
      <protection locked="0"/>
    </xf>
    <xf numFmtId="164" fontId="19" fillId="0" borderId="0" xfId="1" applyFont="1" applyAlignment="1" applyProtection="1">
      <alignment vertical="center" wrapText="1"/>
      <protection locked="0"/>
    </xf>
    <xf numFmtId="164" fontId="14" fillId="0" borderId="0" xfId="1" applyFont="1" applyAlignment="1" applyProtection="1">
      <alignment horizontal="left" vertical="center" wrapText="1"/>
      <protection locked="0"/>
    </xf>
    <xf numFmtId="14" fontId="14" fillId="0" borderId="0" xfId="1" applyNumberFormat="1" applyFont="1" applyAlignment="1" applyProtection="1">
      <alignment horizontal="left" vertical="center" wrapText="1"/>
      <protection locked="0"/>
    </xf>
    <xf numFmtId="0" fontId="14" fillId="0" borderId="0" xfId="1" applyNumberFormat="1" applyFont="1" applyAlignment="1" applyProtection="1">
      <alignment horizontal="left" vertical="center" wrapText="1"/>
      <protection locked="0"/>
    </xf>
    <xf numFmtId="164" fontId="14" fillId="0" borderId="0" xfId="1" applyFont="1" applyAlignment="1" applyProtection="1">
      <alignment horizontal="center" vertical="center" wrapText="1"/>
      <protection locked="0"/>
    </xf>
    <xf numFmtId="164" fontId="1" fillId="0" borderId="0" xfId="1" applyFont="1" applyAlignment="1" applyProtection="1">
      <alignment horizontal="center" vertical="center" wrapText="1"/>
      <protection locked="0"/>
    </xf>
    <xf numFmtId="0" fontId="23" fillId="0" borderId="0" xfId="0" applyFont="1" applyProtection="1">
      <protection locked="0"/>
    </xf>
    <xf numFmtId="164" fontId="6" fillId="0" borderId="0" xfId="1" applyFont="1" applyAlignment="1" applyProtection="1">
      <alignment vertical="center" wrapText="1"/>
      <protection locked="0"/>
    </xf>
    <xf numFmtId="164" fontId="18" fillId="0" borderId="0" xfId="1" applyFont="1" applyAlignment="1" applyProtection="1">
      <alignment vertical="center" wrapText="1"/>
      <protection locked="0"/>
    </xf>
    <xf numFmtId="164" fontId="20" fillId="0" borderId="0" xfId="1" applyFont="1" applyAlignment="1" applyProtection="1">
      <alignment vertical="center" wrapText="1"/>
      <protection locked="0"/>
    </xf>
    <xf numFmtId="0" fontId="17" fillId="12" borderId="0" xfId="0" applyFont="1" applyFill="1" applyProtection="1">
      <protection locked="0"/>
    </xf>
    <xf numFmtId="0" fontId="7"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164" fontId="6" fillId="0" borderId="0" xfId="1" applyFont="1" applyAlignment="1" applyProtection="1">
      <alignment horizontal="left" vertical="center" wrapText="1"/>
      <protection locked="0"/>
    </xf>
    <xf numFmtId="0" fontId="1" fillId="6" borderId="2" xfId="0" applyFont="1" applyFill="1" applyBorder="1" applyAlignment="1" applyProtection="1">
      <alignment horizontal="center" vertical="center"/>
      <protection locked="0"/>
    </xf>
    <xf numFmtId="0" fontId="1" fillId="10" borderId="9" xfId="0" applyFont="1" applyFill="1" applyBorder="1" applyAlignment="1" applyProtection="1">
      <alignment horizontal="center" vertical="center" wrapText="1"/>
      <protection locked="0"/>
    </xf>
    <xf numFmtId="0" fontId="14" fillId="0" borderId="0" xfId="0" applyFont="1" applyProtection="1">
      <protection locked="0"/>
    </xf>
    <xf numFmtId="0" fontId="1" fillId="6" borderId="2"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Protection="1">
      <protection locked="0"/>
    </xf>
    <xf numFmtId="0" fontId="0" fillId="0" borderId="2" xfId="0" applyBorder="1" applyAlignment="1">
      <alignment horizontal="center" vertical="center"/>
    </xf>
    <xf numFmtId="0" fontId="15" fillId="0" borderId="2" xfId="0" applyFont="1" applyBorder="1" applyAlignment="1">
      <alignment horizontal="center" vertical="center"/>
    </xf>
    <xf numFmtId="0" fontId="11" fillId="0" borderId="2" xfId="0" applyFont="1" applyBorder="1" applyAlignment="1">
      <alignment horizontal="center" vertical="center" wrapText="1"/>
    </xf>
    <xf numFmtId="14" fontId="16" fillId="0" borderId="21" xfId="0" applyNumberFormat="1" applyFont="1" applyBorder="1" applyAlignment="1" applyProtection="1">
      <alignment vertical="center"/>
      <protection locked="0"/>
    </xf>
    <xf numFmtId="0" fontId="40" fillId="13" borderId="0" xfId="2" applyFont="1" applyFill="1"/>
    <xf numFmtId="0" fontId="39" fillId="0" borderId="0" xfId="2"/>
    <xf numFmtId="0" fontId="39" fillId="0" borderId="2" xfId="2" applyBorder="1"/>
    <xf numFmtId="0" fontId="11" fillId="0" borderId="2" xfId="2" applyFont="1" applyBorder="1"/>
    <xf numFmtId="0" fontId="17" fillId="0" borderId="2" xfId="2" applyFont="1" applyBorder="1" applyAlignment="1">
      <alignment wrapText="1"/>
    </xf>
    <xf numFmtId="0" fontId="6" fillId="0" borderId="0" xfId="0" applyFont="1" applyProtection="1">
      <protection locked="0" hidden="1"/>
    </xf>
    <xf numFmtId="164" fontId="22" fillId="0" borderId="0" xfId="1" applyFont="1" applyAlignment="1" applyProtection="1">
      <alignment vertical="top" wrapText="1"/>
      <protection locked="0" hidden="1"/>
    </xf>
    <xf numFmtId="164" fontId="22" fillId="0" borderId="0" xfId="1" applyFont="1" applyAlignment="1" applyProtection="1">
      <alignment horizontal="center" vertical="top" wrapText="1"/>
      <protection locked="0" hidden="1"/>
    </xf>
    <xf numFmtId="0" fontId="0" fillId="0" borderId="2" xfId="0" applyBorder="1" applyAlignment="1" applyProtection="1">
      <alignment horizontal="center" vertical="center"/>
      <protection hidden="1"/>
    </xf>
    <xf numFmtId="0" fontId="0" fillId="0" borderId="0" xfId="0" applyProtection="1">
      <protection locked="0" hidden="1"/>
    </xf>
    <xf numFmtId="0" fontId="39" fillId="0" borderId="7" xfId="2" applyBorder="1"/>
    <xf numFmtId="0" fontId="43" fillId="0" borderId="2" xfId="3"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1" fillId="14" borderId="6" xfId="0" applyFont="1" applyFill="1" applyBorder="1" applyAlignment="1" applyProtection="1">
      <alignment vertical="center" wrapText="1"/>
      <protection locked="0"/>
    </xf>
    <xf numFmtId="14" fontId="1" fillId="14" borderId="6" xfId="0" applyNumberFormat="1" applyFont="1" applyFill="1" applyBorder="1" applyAlignment="1" applyProtection="1">
      <alignment horizontal="left" vertical="center" wrapText="1"/>
      <protection locked="0"/>
    </xf>
    <xf numFmtId="0" fontId="1" fillId="14" borderId="6" xfId="0" applyFont="1" applyFill="1" applyBorder="1" applyAlignment="1" applyProtection="1">
      <alignment horizontal="right" vertical="center" wrapText="1"/>
      <protection locked="0"/>
    </xf>
    <xf numFmtId="0" fontId="1" fillId="14" borderId="6" xfId="0" applyFont="1" applyFill="1" applyBorder="1" applyAlignment="1" applyProtection="1">
      <alignment vertical="center"/>
      <protection locked="0"/>
    </xf>
    <xf numFmtId="0" fontId="7" fillId="0" borderId="2" xfId="0" applyFont="1" applyBorder="1" applyAlignment="1" applyProtection="1">
      <alignment horizontal="left" vertical="top" wrapText="1"/>
      <protection locked="0"/>
    </xf>
    <xf numFmtId="0" fontId="0" fillId="0" borderId="22" xfId="0" applyBorder="1" applyAlignment="1" applyProtection="1">
      <alignment horizontal="center" vertical="center"/>
      <protection locked="0"/>
    </xf>
    <xf numFmtId="0" fontId="47" fillId="0" borderId="2" xfId="0" applyFont="1" applyBorder="1" applyAlignment="1" applyProtection="1">
      <alignment horizontal="center" vertical="center" wrapText="1"/>
      <protection locked="0"/>
    </xf>
    <xf numFmtId="0" fontId="6" fillId="0" borderId="2" xfId="0" applyFont="1" applyBorder="1" applyAlignment="1" applyProtection="1">
      <alignment horizontal="left" vertical="top" wrapText="1"/>
      <protection locked="0"/>
    </xf>
    <xf numFmtId="0" fontId="1" fillId="14" borderId="6" xfId="0" applyFont="1" applyFill="1" applyBorder="1" applyAlignment="1" applyProtection="1">
      <alignment horizontal="left" vertical="center"/>
      <protection locked="0"/>
    </xf>
    <xf numFmtId="0" fontId="48" fillId="14" borderId="6" xfId="0" applyFont="1" applyFill="1" applyBorder="1" applyAlignment="1" applyProtection="1">
      <alignment vertical="center"/>
      <protection locked="0"/>
    </xf>
    <xf numFmtId="0" fontId="49" fillId="0" borderId="23" xfId="0" applyFont="1" applyBorder="1" applyAlignment="1" applyProtection="1">
      <alignment horizontal="left" vertical="center" wrapText="1"/>
      <protection locked="0"/>
    </xf>
    <xf numFmtId="0" fontId="39" fillId="0" borderId="24" xfId="0" applyFont="1" applyBorder="1" applyAlignment="1" applyProtection="1">
      <alignment horizontal="left" vertical="center" wrapText="1"/>
      <protection locked="0"/>
    </xf>
    <xf numFmtId="0" fontId="49" fillId="0" borderId="24" xfId="0" applyFont="1" applyBorder="1" applyAlignment="1" applyProtection="1">
      <alignment horizontal="left" vertical="top" wrapText="1"/>
      <protection locked="0"/>
    </xf>
    <xf numFmtId="0" fontId="25" fillId="0" borderId="24" xfId="0" applyFont="1" applyBorder="1" applyAlignment="1" applyProtection="1">
      <alignment horizontal="center" vertical="center" wrapText="1"/>
      <protection locked="0"/>
    </xf>
    <xf numFmtId="0" fontId="50" fillId="0" borderId="24" xfId="0" applyFont="1" applyBorder="1" applyAlignment="1" applyProtection="1">
      <alignment horizontal="center" vertical="center" wrapText="1"/>
      <protection locked="0"/>
    </xf>
    <xf numFmtId="0" fontId="25" fillId="0" borderId="24" xfId="0" applyFont="1" applyBorder="1" applyAlignment="1" applyProtection="1">
      <alignment horizontal="left" vertical="center" wrapText="1"/>
      <protection locked="0"/>
    </xf>
    <xf numFmtId="14" fontId="25" fillId="0" borderId="24" xfId="0" applyNumberFormat="1" applyFont="1" applyBorder="1" applyAlignment="1" applyProtection="1">
      <alignment horizontal="center" vertical="center" wrapText="1"/>
      <protection locked="0"/>
    </xf>
    <xf numFmtId="0" fontId="39" fillId="0" borderId="24" xfId="0" applyFont="1" applyBorder="1" applyAlignment="1" applyProtection="1">
      <alignment horizontal="center" vertical="center"/>
      <protection locked="0"/>
    </xf>
    <xf numFmtId="0" fontId="39" fillId="0" borderId="24" xfId="0" applyFont="1" applyBorder="1" applyAlignment="1">
      <alignment horizontal="center" vertical="center"/>
    </xf>
    <xf numFmtId="0" fontId="39" fillId="0" borderId="25" xfId="0" applyFont="1" applyBorder="1" applyAlignment="1" applyProtection="1">
      <alignment horizontal="center" vertical="center"/>
      <protection locked="0"/>
    </xf>
    <xf numFmtId="0" fontId="51" fillId="0" borderId="25" xfId="0" applyFont="1" applyBorder="1" applyAlignment="1">
      <alignment horizontal="center" vertical="center"/>
    </xf>
    <xf numFmtId="0" fontId="39" fillId="0" borderId="25" xfId="0" applyFont="1" applyBorder="1" applyAlignment="1">
      <alignment horizontal="center" vertical="center"/>
    </xf>
    <xf numFmtId="0" fontId="52" fillId="0" borderId="25" xfId="0" applyFont="1" applyBorder="1" applyAlignment="1">
      <alignment horizontal="center" vertical="center" wrapText="1"/>
    </xf>
    <xf numFmtId="0" fontId="43" fillId="0" borderId="24" xfId="4" applyBorder="1" applyAlignment="1" applyProtection="1">
      <alignment horizontal="center" vertical="center" wrapText="1"/>
      <protection locked="0"/>
    </xf>
    <xf numFmtId="0" fontId="51" fillId="0" borderId="24" xfId="0" applyFont="1" applyBorder="1" applyAlignment="1">
      <alignment horizontal="center" vertical="center"/>
    </xf>
    <xf numFmtId="0" fontId="52" fillId="0" borderId="24" xfId="0" applyFont="1" applyBorder="1" applyAlignment="1">
      <alignment horizontal="center" vertical="center" wrapText="1"/>
    </xf>
    <xf numFmtId="0" fontId="49" fillId="0" borderId="24" xfId="0" applyFont="1" applyBorder="1" applyAlignment="1" applyProtection="1">
      <alignment horizontal="left" vertical="center" wrapText="1"/>
      <protection locked="0"/>
    </xf>
    <xf numFmtId="0" fontId="43" fillId="0" borderId="24" xfId="3" applyBorder="1" applyAlignment="1" applyProtection="1">
      <alignment horizontal="center" vertical="center" wrapText="1"/>
      <protection locked="0"/>
    </xf>
    <xf numFmtId="0" fontId="53" fillId="0" borderId="24" xfId="0" applyFont="1" applyBorder="1" applyAlignment="1">
      <alignment horizontal="center" vertical="center" wrapText="1"/>
    </xf>
    <xf numFmtId="0" fontId="0" fillId="0" borderId="24" xfId="0" applyBorder="1" applyAlignment="1">
      <alignment horizontal="center" vertical="center" wrapText="1"/>
    </xf>
    <xf numFmtId="0" fontId="39" fillId="0" borderId="24" xfId="0" applyFont="1" applyBorder="1" applyAlignment="1" applyProtection="1">
      <alignment horizontal="left" vertical="center"/>
      <protection locked="0"/>
    </xf>
    <xf numFmtId="0" fontId="39" fillId="0" borderId="23" xfId="0" applyFont="1" applyBorder="1" applyAlignment="1" applyProtection="1">
      <alignment horizontal="left" vertical="center" wrapText="1"/>
      <protection locked="0"/>
    </xf>
    <xf numFmtId="0" fontId="49" fillId="0" borderId="23" xfId="0" applyFont="1" applyBorder="1" applyAlignment="1" applyProtection="1">
      <alignment horizontal="left" vertical="top" wrapText="1"/>
      <protection locked="0"/>
    </xf>
    <xf numFmtId="0" fontId="25" fillId="0" borderId="23" xfId="0" applyFont="1" applyBorder="1" applyAlignment="1" applyProtection="1">
      <alignment horizontal="center" vertical="center" wrapText="1"/>
      <protection locked="0"/>
    </xf>
    <xf numFmtId="0" fontId="43" fillId="0" borderId="23" xfId="3" applyBorder="1" applyAlignment="1" applyProtection="1">
      <alignment horizontal="center" vertical="center" wrapText="1"/>
      <protection locked="0"/>
    </xf>
    <xf numFmtId="0" fontId="50" fillId="0" borderId="23" xfId="0" applyFont="1" applyBorder="1" applyAlignment="1" applyProtection="1">
      <alignment horizontal="center" vertical="center" wrapText="1"/>
      <protection locked="0"/>
    </xf>
    <xf numFmtId="0" fontId="39" fillId="0" borderId="23" xfId="0" applyFont="1" applyBorder="1" applyAlignment="1">
      <alignment horizontal="center" vertical="center"/>
    </xf>
    <xf numFmtId="0" fontId="39" fillId="0" borderId="23" xfId="0" applyFont="1" applyBorder="1" applyAlignment="1" applyProtection="1">
      <alignment horizontal="center" vertical="center"/>
      <protection locked="0"/>
    </xf>
    <xf numFmtId="0" fontId="51" fillId="0" borderId="23" xfId="0" applyFont="1" applyBorder="1" applyAlignment="1">
      <alignment horizontal="center" vertical="center"/>
    </xf>
    <xf numFmtId="0" fontId="52" fillId="0" borderId="23" xfId="0" applyFont="1" applyBorder="1" applyAlignment="1">
      <alignment horizontal="center" vertical="center" wrapText="1"/>
    </xf>
    <xf numFmtId="0" fontId="7" fillId="0" borderId="2" xfId="0" applyFont="1" applyBorder="1" applyAlignment="1" applyProtection="1">
      <alignment horizontal="center" vertical="top" wrapText="1"/>
      <protection locked="0"/>
    </xf>
    <xf numFmtId="0" fontId="17"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top" wrapText="1"/>
      <protection locked="0"/>
    </xf>
    <xf numFmtId="14" fontId="6" fillId="0" borderId="2" xfId="0" applyNumberFormat="1" applyFont="1" applyBorder="1" applyAlignment="1" applyProtection="1">
      <alignment horizontal="center" vertical="top" wrapText="1"/>
      <protection locked="0"/>
    </xf>
    <xf numFmtId="0" fontId="17" fillId="0" borderId="2" xfId="0" applyFont="1" applyBorder="1" applyAlignment="1" applyProtection="1">
      <alignment horizontal="center" vertical="top" wrapText="1"/>
      <protection locked="0"/>
    </xf>
    <xf numFmtId="14" fontId="17" fillId="0" borderId="2" xfId="0" applyNumberFormat="1" applyFont="1" applyBorder="1" applyAlignment="1" applyProtection="1">
      <alignment horizontal="center" vertical="top" wrapText="1"/>
      <protection locked="0"/>
    </xf>
    <xf numFmtId="0" fontId="8" fillId="12" borderId="2" xfId="0" applyFont="1" applyFill="1" applyBorder="1" applyAlignment="1" applyProtection="1">
      <alignment horizontal="center" vertical="center" wrapText="1"/>
      <protection locked="0"/>
    </xf>
    <xf numFmtId="0" fontId="43" fillId="0" borderId="2" xfId="4" applyBorder="1" applyAlignment="1" applyProtection="1">
      <alignment horizontal="center" vertical="center" wrapText="1"/>
      <protection locked="0"/>
    </xf>
    <xf numFmtId="0" fontId="54" fillId="0" borderId="2" xfId="0" applyFont="1" applyBorder="1" applyAlignment="1">
      <alignment horizontal="center" vertical="center" wrapText="1"/>
    </xf>
    <xf numFmtId="0" fontId="55" fillId="0" borderId="2" xfId="4"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0" borderId="26" xfId="0" applyFont="1" applyBorder="1" applyAlignment="1" applyProtection="1">
      <alignment horizontal="center" vertical="center" wrapText="1"/>
      <protection locked="0"/>
    </xf>
    <xf numFmtId="0" fontId="56" fillId="0" borderId="26" xfId="0" applyFont="1" applyBorder="1" applyAlignment="1">
      <alignment horizontal="center" vertical="center" wrapText="1"/>
    </xf>
    <xf numFmtId="14" fontId="56" fillId="0" borderId="26" xfId="0" applyNumberFormat="1"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11" fillId="15" borderId="2" xfId="0" applyFont="1" applyFill="1" applyBorder="1" applyAlignment="1">
      <alignment horizontal="center" vertical="center" wrapText="1"/>
    </xf>
    <xf numFmtId="0" fontId="0" fillId="12" borderId="2" xfId="0" applyFill="1" applyBorder="1" applyAlignment="1" applyProtection="1">
      <alignment horizontal="center" vertical="center" wrapText="1"/>
      <protection locked="0"/>
    </xf>
    <xf numFmtId="0" fontId="6" fillId="0" borderId="2" xfId="0" applyFont="1" applyBorder="1" applyAlignment="1">
      <alignment horizontal="center" vertical="center"/>
    </xf>
    <xf numFmtId="0" fontId="2" fillId="15" borderId="2" xfId="0" applyFont="1" applyFill="1" applyBorder="1" applyAlignment="1">
      <alignment horizontal="center" vertical="center" wrapText="1"/>
    </xf>
    <xf numFmtId="0" fontId="7" fillId="12" borderId="2"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center" vertical="center" wrapText="1"/>
      <protection locked="0"/>
    </xf>
    <xf numFmtId="0" fontId="0" fillId="12" borderId="2" xfId="0" applyFill="1" applyBorder="1" applyAlignment="1">
      <alignment horizontal="center" vertical="center"/>
    </xf>
    <xf numFmtId="0" fontId="11" fillId="12" borderId="2" xfId="0" applyFont="1" applyFill="1" applyBorder="1" applyAlignment="1">
      <alignment horizontal="center" vertical="center" wrapText="1"/>
    </xf>
    <xf numFmtId="0" fontId="18"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57" fillId="0" borderId="2" xfId="0" applyFont="1" applyBorder="1" applyAlignment="1" applyProtection="1">
      <alignment horizontal="center" vertical="center" wrapText="1"/>
      <protection locked="0"/>
    </xf>
    <xf numFmtId="0" fontId="18" fillId="0" borderId="2" xfId="0" applyFont="1" applyBorder="1" applyAlignment="1">
      <alignment horizontal="center" vertical="center"/>
    </xf>
    <xf numFmtId="0" fontId="18" fillId="0" borderId="2" xfId="0" applyFont="1" applyBorder="1" applyAlignment="1" applyProtection="1">
      <alignment horizontal="center" vertical="center"/>
      <protection locked="0"/>
    </xf>
    <xf numFmtId="0" fontId="58" fillId="0" borderId="2" xfId="0" applyFont="1" applyBorder="1" applyAlignment="1">
      <alignment horizontal="center" vertical="center" wrapText="1"/>
    </xf>
    <xf numFmtId="0" fontId="5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6" fillId="0" borderId="7" xfId="0" applyFont="1" applyBorder="1" applyAlignment="1">
      <alignment horizontal="center" vertical="center" wrapText="1"/>
    </xf>
    <xf numFmtId="0" fontId="59" fillId="0" borderId="7" xfId="0" applyFont="1" applyBorder="1" applyAlignment="1">
      <alignment horizontal="center" vertical="center" wrapText="1"/>
    </xf>
    <xf numFmtId="0" fontId="46" fillId="16" borderId="2" xfId="0" applyFont="1" applyFill="1" applyBorder="1" applyAlignment="1">
      <alignment horizontal="center" vertical="center"/>
    </xf>
    <xf numFmtId="0" fontId="17" fillId="0" borderId="7" xfId="0" applyFont="1" applyBorder="1" applyAlignment="1">
      <alignment horizontal="center" vertical="center"/>
    </xf>
    <xf numFmtId="0" fontId="45" fillId="17" borderId="2" xfId="0" applyFont="1" applyFill="1" applyBorder="1" applyAlignment="1">
      <alignment horizontal="center" vertical="center"/>
    </xf>
    <xf numFmtId="0" fontId="15" fillId="0" borderId="7" xfId="0" applyFont="1" applyBorder="1" applyAlignment="1">
      <alignment horizontal="center" vertical="center"/>
    </xf>
    <xf numFmtId="0" fontId="60" fillId="0" borderId="2" xfId="0" applyFont="1" applyBorder="1" applyAlignment="1" applyProtection="1">
      <alignment horizontal="center" vertical="center" wrapText="1"/>
      <protection locked="0"/>
    </xf>
    <xf numFmtId="0" fontId="60" fillId="12" borderId="2" xfId="0" applyFont="1" applyFill="1" applyBorder="1" applyAlignment="1" applyProtection="1">
      <alignment horizontal="center" vertical="center" wrapText="1"/>
      <protection locked="0"/>
    </xf>
    <xf numFmtId="14" fontId="60" fillId="0" borderId="2" xfId="0" applyNumberFormat="1" applyFont="1" applyBorder="1" applyAlignment="1" applyProtection="1">
      <alignment horizontal="center" vertical="center" wrapText="1"/>
      <protection locked="0"/>
    </xf>
    <xf numFmtId="0" fontId="60" fillId="0" borderId="2" xfId="0" applyFont="1" applyBorder="1" applyAlignment="1">
      <alignment horizontal="center" vertical="center"/>
    </xf>
    <xf numFmtId="0" fontId="60" fillId="0" borderId="2" xfId="0" applyFont="1" applyBorder="1" applyAlignment="1" applyProtection="1">
      <alignment horizontal="center" vertical="center"/>
      <protection locked="0"/>
    </xf>
    <xf numFmtId="0" fontId="60" fillId="0" borderId="2" xfId="0" applyFont="1" applyBorder="1" applyAlignment="1">
      <alignment horizontal="center" vertical="center" wrapText="1"/>
    </xf>
    <xf numFmtId="0" fontId="61" fillId="0" borderId="2"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39" fillId="0" borderId="2"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14" fontId="49" fillId="0" borderId="2" xfId="0" applyNumberFormat="1" applyFont="1" applyBorder="1" applyAlignment="1" applyProtection="1">
      <alignment horizontal="center" vertical="center" wrapText="1"/>
      <protection locked="0"/>
    </xf>
    <xf numFmtId="0" fontId="39" fillId="0" borderId="2" xfId="0" applyFont="1" applyBorder="1" applyAlignment="1">
      <alignment horizontal="center" vertical="center"/>
    </xf>
    <xf numFmtId="0" fontId="39" fillId="0" borderId="2" xfId="0" applyFont="1" applyBorder="1" applyAlignment="1" applyProtection="1">
      <alignment horizontal="center" vertical="center"/>
      <protection locked="0"/>
    </xf>
    <xf numFmtId="0" fontId="51" fillId="0" borderId="2" xfId="0" applyFont="1" applyBorder="1" applyAlignment="1">
      <alignment horizontal="center" vertical="center"/>
    </xf>
    <xf numFmtId="0" fontId="39" fillId="0" borderId="2" xfId="0" applyFont="1" applyBorder="1" applyAlignment="1">
      <alignment horizontal="center" vertical="center" wrapText="1"/>
    </xf>
    <xf numFmtId="0" fontId="49" fillId="0" borderId="2" xfId="0" applyFont="1" applyBorder="1" applyAlignment="1">
      <alignment horizontal="center" vertical="center"/>
    </xf>
    <xf numFmtId="0" fontId="49" fillId="0" borderId="2" xfId="0" applyFont="1" applyBorder="1" applyAlignment="1" applyProtection="1">
      <alignment horizontal="center" vertical="center"/>
      <protection locked="0"/>
    </xf>
    <xf numFmtId="0" fontId="49" fillId="0" borderId="2" xfId="0" applyFont="1" applyBorder="1" applyAlignment="1">
      <alignment horizontal="center" vertical="center" wrapText="1"/>
    </xf>
    <xf numFmtId="0" fontId="62" fillId="0" borderId="2" xfId="0" applyFont="1" applyBorder="1" applyAlignment="1" applyProtection="1">
      <alignment horizontal="left" vertical="center" wrapText="1"/>
      <protection locked="0"/>
    </xf>
    <xf numFmtId="0" fontId="8"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43" fillId="0" borderId="2" xfId="4" applyFill="1" applyBorder="1" applyAlignment="1" applyProtection="1">
      <alignment horizontal="center" vertical="center" wrapText="1"/>
      <protection locked="0"/>
    </xf>
    <xf numFmtId="0" fontId="63" fillId="0" borderId="2" xfId="0" applyFont="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49" fillId="0" borderId="7" xfId="0" applyFont="1" applyBorder="1" applyAlignment="1">
      <alignment horizontal="center" vertical="center" wrapText="1"/>
    </xf>
    <xf numFmtId="0" fontId="8" fillId="18" borderId="7" xfId="0" applyFont="1" applyFill="1" applyBorder="1" applyAlignment="1">
      <alignment horizontal="center" vertical="center" wrapText="1"/>
    </xf>
    <xf numFmtId="0" fontId="63" fillId="18" borderId="7" xfId="0" applyFont="1" applyFill="1" applyBorder="1" applyAlignment="1">
      <alignment horizontal="center" vertical="center" wrapText="1"/>
    </xf>
    <xf numFmtId="0" fontId="25" fillId="18" borderId="7" xfId="0" applyFont="1" applyFill="1" applyBorder="1" applyAlignment="1">
      <alignment horizontal="center" vertical="center" wrapText="1"/>
    </xf>
    <xf numFmtId="0" fontId="2" fillId="18" borderId="7" xfId="0" applyFont="1" applyFill="1" applyBorder="1" applyAlignment="1">
      <alignment horizontal="center" vertical="center" wrapText="1"/>
    </xf>
    <xf numFmtId="0" fontId="58" fillId="0" borderId="2" xfId="0" applyFont="1" applyBorder="1" applyAlignment="1" applyProtection="1">
      <alignment horizontal="left" vertical="center" wrapText="1"/>
      <protection locked="0"/>
    </xf>
    <xf numFmtId="0" fontId="58" fillId="19" borderId="2" xfId="0" applyFont="1" applyFill="1" applyBorder="1" applyAlignment="1" applyProtection="1">
      <alignment horizontal="left" vertical="center" wrapText="1"/>
      <protection locked="0"/>
    </xf>
    <xf numFmtId="0" fontId="58" fillId="0" borderId="2" xfId="0" applyFont="1" applyBorder="1" applyAlignment="1" applyProtection="1">
      <alignment horizontal="center" vertical="center" wrapText="1"/>
      <protection locked="0"/>
    </xf>
    <xf numFmtId="0" fontId="58" fillId="19" borderId="2" xfId="0" applyFont="1" applyFill="1" applyBorder="1" applyAlignment="1" applyProtection="1">
      <alignment horizontal="center" vertical="center" wrapText="1"/>
      <protection locked="0"/>
    </xf>
    <xf numFmtId="0" fontId="57" fillId="0" borderId="2" xfId="0" applyFont="1" applyBorder="1" applyAlignment="1" applyProtection="1">
      <alignment horizontal="left" vertical="center" wrapText="1"/>
      <protection locked="0"/>
    </xf>
    <xf numFmtId="0" fontId="64" fillId="19" borderId="2" xfId="0" applyFont="1" applyFill="1" applyBorder="1" applyAlignment="1" applyProtection="1">
      <alignment horizontal="center" vertical="center" wrapText="1"/>
      <protection locked="0"/>
    </xf>
    <xf numFmtId="0" fontId="64" fillId="19" borderId="2" xfId="0" applyFont="1" applyFill="1" applyBorder="1" applyAlignment="1" applyProtection="1">
      <alignment horizontal="left" vertical="center" wrapText="1"/>
      <protection locked="0"/>
    </xf>
    <xf numFmtId="0" fontId="64" fillId="0" borderId="2" xfId="0" applyFont="1" applyBorder="1" applyAlignment="1" applyProtection="1">
      <alignment horizontal="left" vertical="center" wrapText="1"/>
      <protection locked="0"/>
    </xf>
    <xf numFmtId="0" fontId="43" fillId="0" borderId="2" xfId="3" applyBorder="1" applyAlignment="1" applyProtection="1">
      <alignment horizontal="left" vertical="center" wrapText="1"/>
      <protection locked="0"/>
    </xf>
    <xf numFmtId="0" fontId="0" fillId="20" borderId="2" xfId="0" applyFill="1" applyBorder="1" applyAlignment="1">
      <alignment horizontal="center" vertical="center"/>
    </xf>
    <xf numFmtId="0" fontId="0" fillId="20" borderId="2" xfId="0" applyFill="1" applyBorder="1" applyAlignment="1" applyProtection="1">
      <alignment horizontal="center" vertical="center"/>
      <protection locked="0"/>
    </xf>
    <xf numFmtId="0" fontId="15" fillId="20" borderId="2" xfId="0" applyFont="1" applyFill="1" applyBorder="1" applyAlignment="1">
      <alignment horizontal="center" vertical="center"/>
    </xf>
    <xf numFmtId="0" fontId="11" fillId="20" borderId="2" xfId="0" applyFont="1" applyFill="1" applyBorder="1" applyAlignment="1">
      <alignment horizontal="center" vertical="center" wrapText="1"/>
    </xf>
    <xf numFmtId="0" fontId="15" fillId="0" borderId="2" xfId="0" applyFont="1" applyBorder="1" applyAlignment="1" applyProtection="1">
      <alignment horizontal="center" vertical="center"/>
      <protection locked="0"/>
    </xf>
    <xf numFmtId="0" fontId="49" fillId="0" borderId="2" xfId="0" applyFont="1" applyBorder="1" applyAlignment="1">
      <alignment wrapText="1"/>
    </xf>
    <xf numFmtId="0" fontId="49" fillId="0" borderId="7" xfId="0" applyFont="1" applyBorder="1" applyAlignment="1">
      <alignment wrapText="1"/>
    </xf>
    <xf numFmtId="14" fontId="17" fillId="0" borderId="2" xfId="0" applyNumberFormat="1"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14" fontId="6" fillId="12" borderId="2" xfId="0" applyNumberFormat="1" applyFont="1" applyFill="1" applyBorder="1" applyAlignment="1" applyProtection="1">
      <alignment horizontal="center" vertical="center" wrapText="1"/>
      <protection locked="0"/>
    </xf>
    <xf numFmtId="0" fontId="1" fillId="10" borderId="11" xfId="0" applyFont="1" applyFill="1" applyBorder="1" applyAlignment="1" applyProtection="1">
      <alignment vertical="center" wrapText="1"/>
      <protection locked="0"/>
    </xf>
    <xf numFmtId="0" fontId="14" fillId="4" borderId="1" xfId="0" applyFont="1" applyFill="1" applyBorder="1" applyProtection="1">
      <protection locked="0"/>
    </xf>
    <xf numFmtId="0" fontId="14" fillId="4" borderId="4" xfId="0" applyFont="1" applyFill="1" applyBorder="1" applyAlignment="1" applyProtection="1">
      <alignment horizontal="center" vertical="center"/>
      <protection locked="0"/>
    </xf>
    <xf numFmtId="0" fontId="1" fillId="10" borderId="29" xfId="0" applyFont="1" applyFill="1" applyBorder="1" applyAlignment="1" applyProtection="1">
      <alignment horizontal="center" vertical="center" wrapText="1"/>
      <protection locked="0"/>
    </xf>
    <xf numFmtId="0" fontId="1" fillId="14" borderId="10" xfId="0" applyFont="1" applyFill="1" applyBorder="1" applyAlignment="1" applyProtection="1">
      <alignment vertical="center" wrapText="1"/>
      <protection locked="0"/>
    </xf>
    <xf numFmtId="0" fontId="1" fillId="10" borderId="8" xfId="0" applyFont="1" applyFill="1" applyBorder="1" applyAlignment="1" applyProtection="1">
      <alignment horizontal="center" vertical="top" wrapText="1"/>
      <protection locked="0"/>
    </xf>
    <xf numFmtId="0" fontId="66" fillId="0" borderId="0" xfId="0" applyFont="1" applyAlignment="1">
      <alignment horizontal="justify" vertical="center"/>
    </xf>
    <xf numFmtId="0" fontId="67" fillId="0" borderId="0" xfId="0" applyFont="1"/>
    <xf numFmtId="0" fontId="1" fillId="0" borderId="0" xfId="0" applyFont="1" applyProtection="1">
      <protection locked="0"/>
    </xf>
    <xf numFmtId="0" fontId="43" fillId="0" borderId="0" xfId="3" applyAlignment="1">
      <alignment vertical="center" wrapText="1"/>
    </xf>
    <xf numFmtId="0" fontId="14" fillId="4" borderId="12" xfId="0" applyFont="1" applyFill="1" applyBorder="1" applyAlignment="1" applyProtection="1">
      <alignment horizontal="center" vertical="top" wrapText="1"/>
      <protection locked="0"/>
    </xf>
    <xf numFmtId="0" fontId="49" fillId="0" borderId="7" xfId="0" applyFont="1" applyBorder="1" applyAlignment="1">
      <alignment vertical="center" wrapText="1"/>
    </xf>
    <xf numFmtId="0" fontId="1" fillId="10" borderId="3" xfId="0" applyFont="1" applyFill="1" applyBorder="1" applyAlignment="1" applyProtection="1">
      <alignment horizontal="center" vertical="top" wrapText="1"/>
      <protection locked="0"/>
    </xf>
    <xf numFmtId="0" fontId="1" fillId="10" borderId="27" xfId="0" applyFont="1" applyFill="1" applyBorder="1" applyAlignment="1" applyProtection="1">
      <alignment horizontal="center" vertical="top" wrapText="1"/>
      <protection locked="0"/>
    </xf>
    <xf numFmtId="0" fontId="1" fillId="10" borderId="28" xfId="0" applyFont="1" applyFill="1" applyBorder="1" applyAlignment="1" applyProtection="1">
      <alignment horizontal="center" vertical="top" wrapText="1"/>
      <protection locked="0"/>
    </xf>
    <xf numFmtId="0" fontId="1" fillId="10" borderId="9" xfId="0" applyFont="1" applyFill="1" applyBorder="1" applyAlignment="1" applyProtection="1">
      <alignment horizontal="center" vertical="center" wrapText="1"/>
      <protection locked="0"/>
    </xf>
    <xf numFmtId="0" fontId="1" fillId="10" borderId="6" xfId="0" applyFont="1" applyFill="1" applyBorder="1" applyAlignment="1" applyProtection="1">
      <alignment horizontal="center" vertical="center" wrapText="1"/>
      <protection locked="0"/>
    </xf>
    <xf numFmtId="0" fontId="1" fillId="10" borderId="7"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10" borderId="8"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textRotation="90" wrapText="1"/>
      <protection locked="0"/>
    </xf>
    <xf numFmtId="0" fontId="14" fillId="3" borderId="2"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locked="0"/>
    </xf>
    <xf numFmtId="0" fontId="1" fillId="11" borderId="2"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wrapText="1"/>
      <protection locked="0"/>
    </xf>
    <xf numFmtId="0" fontId="13" fillId="9" borderId="1" xfId="0" applyFont="1" applyFill="1" applyBorder="1" applyAlignment="1" applyProtection="1">
      <alignment horizontal="center" vertical="center" wrapText="1"/>
      <protection locked="0"/>
    </xf>
    <xf numFmtId="0" fontId="13" fillId="9" borderId="8" xfId="0" applyFont="1" applyFill="1" applyBorder="1" applyAlignment="1" applyProtection="1">
      <alignment horizontal="center" vertical="center" wrapText="1"/>
      <protection locked="0"/>
    </xf>
    <xf numFmtId="0" fontId="13" fillId="8" borderId="1" xfId="0" applyFont="1" applyFill="1" applyBorder="1" applyAlignment="1" applyProtection="1">
      <alignment horizontal="center" vertical="center" wrapText="1"/>
      <protection locked="0"/>
    </xf>
    <xf numFmtId="0" fontId="13" fillId="8" borderId="8"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164" fontId="1" fillId="5" borderId="0" xfId="1" applyFont="1" applyFill="1" applyAlignment="1" applyProtection="1">
      <alignment horizontal="center" vertical="center" wrapText="1"/>
      <protection locked="0"/>
    </xf>
    <xf numFmtId="0" fontId="1" fillId="10" borderId="3" xfId="0" applyFont="1" applyFill="1" applyBorder="1" applyAlignment="1" applyProtection="1">
      <alignment horizontal="center" vertical="center" wrapText="1"/>
      <protection locked="0"/>
    </xf>
    <xf numFmtId="0" fontId="1" fillId="10" borderId="5" xfId="0" applyFont="1" applyFill="1" applyBorder="1" applyAlignment="1" applyProtection="1">
      <alignment horizontal="center" vertical="center" wrapText="1"/>
      <protection locked="0"/>
    </xf>
    <xf numFmtId="0" fontId="1" fillId="10" borderId="4" xfId="0" applyFont="1" applyFill="1" applyBorder="1" applyAlignment="1" applyProtection="1">
      <alignment horizontal="center" vertical="center" wrapText="1"/>
      <protection locked="0"/>
    </xf>
    <xf numFmtId="164" fontId="1" fillId="4" borderId="9" xfId="1" applyFont="1" applyFill="1" applyBorder="1" applyAlignment="1" applyProtection="1">
      <alignment horizontal="center" vertical="center" wrapText="1"/>
      <protection locked="0"/>
    </xf>
    <xf numFmtId="164" fontId="1" fillId="4" borderId="6" xfId="1" applyFont="1" applyFill="1" applyBorder="1" applyAlignment="1" applyProtection="1">
      <alignment horizontal="center" vertical="center" wrapText="1"/>
      <protection locked="0"/>
    </xf>
    <xf numFmtId="164" fontId="1" fillId="4" borderId="7" xfId="1" applyFont="1" applyFill="1" applyBorder="1" applyAlignment="1" applyProtection="1">
      <alignment horizontal="center" vertical="center" wrapText="1"/>
      <protection locked="0"/>
    </xf>
    <xf numFmtId="164" fontId="1" fillId="2" borderId="10" xfId="1" applyFont="1" applyFill="1" applyBorder="1" applyAlignment="1" applyProtection="1">
      <alignment horizontal="center" vertical="center" wrapText="1"/>
      <protection locked="0"/>
    </xf>
    <xf numFmtId="164" fontId="1" fillId="2" borderId="0" xfId="1" applyFont="1" applyFill="1" applyAlignment="1" applyProtection="1">
      <alignment horizontal="center" vertical="center" wrapText="1"/>
      <protection locked="0"/>
    </xf>
    <xf numFmtId="164" fontId="1" fillId="2" borderId="12" xfId="1" applyFont="1" applyFill="1" applyBorder="1" applyAlignment="1" applyProtection="1">
      <alignment horizontal="center" vertical="center" wrapText="1"/>
      <protection locked="0"/>
    </xf>
    <xf numFmtId="0" fontId="21" fillId="0" borderId="15"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164" fontId="14" fillId="7" borderId="10" xfId="1" applyFont="1" applyFill="1" applyBorder="1" applyAlignment="1" applyProtection="1">
      <alignment horizontal="center" vertical="center" wrapText="1"/>
      <protection locked="0"/>
    </xf>
    <xf numFmtId="164" fontId="14" fillId="7" borderId="12" xfId="1" applyFont="1" applyFill="1" applyBorder="1" applyAlignment="1" applyProtection="1">
      <alignment horizontal="center" vertical="center" wrapText="1"/>
      <protection locked="0"/>
    </xf>
    <xf numFmtId="165" fontId="6" fillId="0" borderId="0" xfId="1" applyNumberFormat="1" applyFont="1" applyAlignment="1" applyProtection="1">
      <alignment horizontal="center" vertical="center" wrapText="1"/>
      <protection locked="0"/>
    </xf>
    <xf numFmtId="164" fontId="6" fillId="0" borderId="0" xfId="1" applyFont="1" applyAlignment="1" applyProtection="1">
      <alignment horizontal="left" vertical="center" wrapText="1"/>
      <protection locked="0"/>
    </xf>
    <xf numFmtId="164" fontId="25" fillId="0" borderId="0" xfId="1" applyFont="1" applyAlignment="1" applyProtection="1">
      <alignment horizontal="left" vertical="center" wrapText="1"/>
      <protection locked="0"/>
    </xf>
    <xf numFmtId="0" fontId="16" fillId="0" borderId="1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3" fillId="2" borderId="9"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65" fillId="0" borderId="0" xfId="0" applyFont="1" applyAlignment="1">
      <alignment horizontal="left" vertical="center"/>
    </xf>
    <xf numFmtId="0" fontId="65" fillId="0" borderId="0" xfId="0" applyFont="1" applyAlignment="1">
      <alignment horizontal="left" vertical="center" wrapText="1"/>
    </xf>
  </cellXfs>
  <cellStyles count="5">
    <cellStyle name="Hipervínculo" xfId="4" builtinId="8"/>
    <cellStyle name="Hyperlink" xfId="3" xr:uid="{AF436F80-DC06-412F-9F0E-B912394BE8DE}"/>
    <cellStyle name="Normal" xfId="0" builtinId="0"/>
    <cellStyle name="Normal 2" xfId="2" xr:uid="{7D8DC582-32B5-4B00-9C7A-1356B5AD73B9}"/>
    <cellStyle name="Normal 3" xfId="1" xr:uid="{00000000-0005-0000-0000-000001000000}"/>
  </cellStyles>
  <dxfs count="75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828675</xdr:colOff>
      <xdr:row>0</xdr:row>
      <xdr:rowOff>0</xdr:rowOff>
    </xdr:from>
    <xdr:to>
      <xdr:col>2</xdr:col>
      <xdr:colOff>364671</xdr:colOff>
      <xdr:row>1</xdr:row>
      <xdr:rowOff>501669</xdr:rowOff>
    </xdr:to>
    <xdr:pic>
      <xdr:nvPicPr>
        <xdr:cNvPr id="4" name="Imagen 3">
          <a:extLst>
            <a:ext uri="{FF2B5EF4-FFF2-40B4-BE49-F238E27FC236}">
              <a16:creationId xmlns:a16="http://schemas.microsoft.com/office/drawing/2014/main" id="{262B460F-5E3F-4939-A460-95D3CB7624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0675" y="0"/>
          <a:ext cx="1114424" cy="10255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Felipe Andres Lozano Ballesteros" id="{104014D2-2418-4732-9BC5-C086D7DABE88}" userId="flozano@catastrobogota.gov.co" providerId="PeoplePicker"/>
  <person displayName="Lourdes Maria Acuña Acuña" id="{5FFD0763-5A78-4752-8A36-16CF43C626DE}" userId="S::lacuna@catastrobogota.gov.co::f3beb234-ed31-46fb-958b-8d94ba63717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56" dT="2023-08-29T23:23:01.31" personId="{5FFD0763-5A78-4752-8A36-16CF43C626DE}" id="{C16B5C3D-C1DB-40E6-A6BD-D90990BCD05F}">
    <text>@Felipe Andres Lozano Ballesteros ajustar toda la informacion, revisar matriz de la vigencia 2022</text>
    <mentions>
      <mention mentionpersonId="{104014D2-2418-4732-9BC5-C086D7DABE88}" mentionId="{AABEBF55-9D09-4505-B10B-9B14FB0F727D}" startIndex="0" length="33"/>
    </mentions>
  </threadedComment>
  <threadedComment ref="X156" dT="2023-08-29T23:23:01.31" personId="{5FFD0763-5A78-4752-8A36-16CF43C626DE}" id="{6CAEF22A-8096-4C36-AB02-918D36F966F4}">
    <text>@Felipe Andres Lozano Ballesteros ajustar toda la informacion, revisar matriz de la vigencia 2022</text>
    <mentions>
      <mention mentionpersonId="{104014D2-2418-4732-9BC5-C086D7DABE88}" mentionId="{1B072F2D-92DD-4153-B239-A276914D8FCB}" startIndex="0" length="33"/>
    </mentions>
  </threadedComment>
  <threadedComment ref="W159" dT="2023-08-29T23:23:01.31" personId="{5FFD0763-5A78-4752-8A36-16CF43C626DE}" id="{7397A84D-9F38-4F5C-94F8-06D2E88FCB88}">
    <text>@Felipe Andres Lozano Ballesteros ajustar toda la informacion, revisar matriz de la vigencia 2022</text>
    <mentions>
      <mention mentionpersonId="{104014D2-2418-4732-9BC5-C086D7DABE88}" mentionId="{B3FB7688-DC3D-4BB4-874F-3018BA423194}" startIndex="0" length="33"/>
    </mentions>
  </threadedComment>
  <threadedComment ref="X159" dT="2023-08-29T23:23:01.31" personId="{5FFD0763-5A78-4752-8A36-16CF43C626DE}" id="{790577DC-1964-4B5F-957D-6E47912FD17A}">
    <text>@Felipe Andres Lozano Ballesteros ajustar toda la informacion, revisar matriz de la vigencia 2022</text>
    <mentions>
      <mention mentionpersonId="{104014D2-2418-4732-9BC5-C086D7DABE88}" mentionId="{9AC09DDC-71F5-473B-99B4-80BCA882987A}" startIndex="0" length="33"/>
    </mentions>
  </threadedComment>
  <threadedComment ref="W173" dT="2023-08-29T23:24:03.90" personId="{5FFD0763-5A78-4752-8A36-16CF43C626DE}" id="{D745E1A0-66B4-4BD0-B3E9-7DC900B877A9}">
    <text xml:space="preserve">@Felipe Andres Lozano Ballesteros  ajustar toda la informacion, revisar matriz de la vigencia 2022
</text>
    <mentions>
      <mention mentionpersonId="{104014D2-2418-4732-9BC5-C086D7DABE88}" mentionId="{7ADC57FF-0BC8-4F34-9D2D-ED56E3452FB4}" startIndex="0" length="33"/>
    </mentions>
  </threadedComment>
  <threadedComment ref="S207" dT="2023-08-30T21:07:00.62" personId="{5FFD0763-5A78-4752-8A36-16CF43C626DE}" id="{54FC5BF8-7130-4228-839F-78D4451FE13A}">
    <text>Datos personales publicos</text>
  </threadedComment>
  <threadedComment ref="S208" dT="2023-08-30T21:07:00.62" personId="{5FFD0763-5A78-4752-8A36-16CF43C626DE}" id="{F7847F65-FB90-4EF7-B5A3-3A7BF2C9C1CC}">
    <text>Datos personales publicos</text>
  </threadedComment>
  <threadedComment ref="S209" dT="2023-08-30T21:07:00.62" personId="{5FFD0763-5A78-4752-8A36-16CF43C626DE}" id="{BFA4F361-5D9A-41A1-876B-57C6C117F1BA}">
    <text>Datos personales publicos</text>
  </threadedComment>
  <threadedComment ref="S210" dT="2023-08-30T21:07:00.62" personId="{5FFD0763-5A78-4752-8A36-16CF43C626DE}" id="{00E0D27C-C3E2-4B4B-BBD6-07BA919137CD}">
    <text>Datos personales publicos</text>
  </threadedComment>
  <threadedComment ref="S211" dT="2023-08-30T21:07:00.62" personId="{5FFD0763-5A78-4752-8A36-16CF43C626DE}" id="{09EF232C-DE72-4282-A22A-4246EA292AFA}">
    <text>Datos personales publicos</text>
  </threadedComment>
  <threadedComment ref="S212" dT="2023-08-30T21:07:00.62" personId="{5FFD0763-5A78-4752-8A36-16CF43C626DE}" id="{05D03690-F25E-4042-B4BD-4E8A60E0DC47}">
    <text>Datos personales publicos</text>
  </threadedComment>
  <threadedComment ref="S213" dT="2023-08-30T21:07:00.62" personId="{5FFD0763-5A78-4752-8A36-16CF43C626DE}" id="{D42FA2AE-BAC5-4138-A6DC-D75EB488B40E}">
    <text>Datos personales publicos</text>
  </threadedComment>
  <threadedComment ref="S214" dT="2023-08-30T21:07:00.62" personId="{5FFD0763-5A78-4752-8A36-16CF43C626DE}" id="{D1B915BD-9598-4B54-9648-C93B8C27DD07}">
    <text>Datos personales publicos</text>
  </threadedComment>
  <threadedComment ref="S215" dT="2023-08-30T21:07:00.62" personId="{5FFD0763-5A78-4752-8A36-16CF43C626DE}" id="{746A8881-838B-47E7-A6AE-15459B6FB494}">
    <text>Datos personales publicos</text>
  </threadedComment>
  <threadedComment ref="S216" dT="2023-08-30T21:07:00.62" personId="{5FFD0763-5A78-4752-8A36-16CF43C626DE}" id="{98FB90BB-D820-4D7D-AF87-94B1BFC11688}">
    <text>Datos personales publicos</text>
  </threadedComment>
  <threadedComment ref="S217" dT="2023-08-30T21:07:00.62" personId="{5FFD0763-5A78-4752-8A36-16CF43C626DE}" id="{BB6DA8FC-2A62-4E32-ACF8-E8EFBFF11E5F}">
    <text>Datos personales publicos</text>
  </threadedComment>
  <threadedComment ref="S218" dT="2023-08-30T21:07:00.62" personId="{5FFD0763-5A78-4752-8A36-16CF43C626DE}" id="{56C1F2EF-CD81-47F9-B714-5CC133E14F59}">
    <text>Datos personales publicos</text>
  </threadedComment>
  <threadedComment ref="S219" dT="2023-08-30T21:07:00.62" personId="{5FFD0763-5A78-4752-8A36-16CF43C626DE}" id="{34DFE784-C690-4A65-9C53-57E7CAFB862C}">
    <text>Datos personales publicos</text>
  </threadedComment>
  <threadedComment ref="S220" dT="2023-08-30T21:07:00.62" personId="{5FFD0763-5A78-4752-8A36-16CF43C626DE}" id="{E0936C8A-26DE-4FA7-857E-7F0A5F7264D2}">
    <text>Datos personales publicos</text>
  </threadedComment>
  <threadedComment ref="S221" dT="2023-08-30T21:07:00.62" personId="{5FFD0763-5A78-4752-8A36-16CF43C626DE}" id="{AE2C4BEE-B1DD-4793-A3A7-F36DE6219422}">
    <text>Datos personales publicos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catastrobogotacol-my.sharepoint.com/:f:/r/personal/oficina_asesora_planeacion_catastrobogota_gov_co/Documents/FileServer_OAP?csf=1&amp;web=1&amp;e=G6Hxwk" TargetMode="External"/><Relationship Id="rId18" Type="http://schemas.openxmlformats.org/officeDocument/2006/relationships/hyperlink" Target="http://intranet.catastrobogota.gov.co/recursos/gestion-del-conocimiento-e-innovacion" TargetMode="External"/><Relationship Id="rId26" Type="http://schemas.openxmlformats.org/officeDocument/2006/relationships/hyperlink" Target="https://www.catastrobogota.gov.co/participa" TargetMode="External"/><Relationship Id="rId3" Type="http://schemas.openxmlformats.org/officeDocument/2006/relationships/hyperlink" Target="https://www.personeriabogota.gov.co/%20https:/catastrobogotacol.sharepoint.com/sites/DG" TargetMode="External"/><Relationship Id="rId21" Type="http://schemas.openxmlformats.org/officeDocument/2006/relationships/hyperlink" Target="https://www.catastrobogota.gov.co/Intranet" TargetMode="External"/><Relationship Id="rId34" Type="http://schemas.openxmlformats.org/officeDocument/2006/relationships/vmlDrawing" Target="../drawings/vmlDrawing2.vml"/><Relationship Id="rId7" Type="http://schemas.openxmlformats.org/officeDocument/2006/relationships/hyperlink" Target="file:///\\fileserver.catastrobogota.gov.co\OAP" TargetMode="External"/><Relationship Id="rId12" Type="http://schemas.openxmlformats.org/officeDocument/2006/relationships/hyperlink" Target="https://catastrobogotacol-my.sharepoint.com/:f:/r/personal/oficina_asesora_planeacion_catastrobogota_gov_co/Documents/FileServer_OAP?csf=1&amp;web=1&amp;e=G6Hxwk" TargetMode="External"/><Relationship Id="rId17" Type="http://schemas.openxmlformats.org/officeDocument/2006/relationships/hyperlink" Target="http://intranet.catastrobogota.gov.co/recursos/gestion-del-conocimiento-e-innovacion" TargetMode="External"/><Relationship Id="rId25" Type="http://schemas.openxmlformats.org/officeDocument/2006/relationships/hyperlink" Target="https://catastroenlinea.catastrobogota.gov.co/cel/" TargetMode="External"/><Relationship Id="rId33" Type="http://schemas.openxmlformats.org/officeDocument/2006/relationships/vmlDrawing" Target="../drawings/vmlDrawing1.vml"/><Relationship Id="rId2" Type="http://schemas.openxmlformats.org/officeDocument/2006/relationships/hyperlink" Target="https://www.catastrobogota.gov.co/%20algunas%20en%20la%20Gaceta%20Distrital%20/%20WCC/%20https:/catastrobogotacol.sharepoint.com/sites/DG" TargetMode="External"/><Relationship Id="rId16" Type="http://schemas.openxmlformats.org/officeDocument/2006/relationships/hyperlink" Target="https://catastrobogotacol-my.sharepoint.com/:f:/r/personal/oficina_asesora_planeacion_catastrobogota_gov_co/Documents/FileServer_OAP?csf=1&amp;web=1&amp;e=G6Hxwk" TargetMode="External"/><Relationship Id="rId20" Type="http://schemas.openxmlformats.org/officeDocument/2006/relationships/hyperlink" Target="https://www.catastrobogota.gov.co/%20o%20Redes%20sociales" TargetMode="External"/><Relationship Id="rId29" Type="http://schemas.openxmlformats.org/officeDocument/2006/relationships/hyperlink" Target="https://www.catastrobogota.gov.co/transparencia-y-acceso-a-la-informacion-publica" TargetMode="External"/><Relationship Id="rId1" Type="http://schemas.openxmlformats.org/officeDocument/2006/relationships/hyperlink" Target="https://www.catastrobogota.gov.co/%20algunas%20en%20la%20Gaceta%20Distrital%20/%20WCC/%20https:/catastrobogotacol.sharepoint.com/sites/DG" TargetMode="External"/><Relationship Id="rId6" Type="http://schemas.openxmlformats.org/officeDocument/2006/relationships/hyperlink" Target="file:///\\fileserver.catastrobogota.gov.co\OAP" TargetMode="External"/><Relationship Id="rId11" Type="http://schemas.openxmlformats.org/officeDocument/2006/relationships/hyperlink" Target="https://catastrobogotacol-my.sharepoint.com/:f:/r/personal/oficina_asesora_planeacion_catastrobogota_gov_co/Documents/FileServer_OAP?csf=1&amp;web=1&amp;e=G6Hxwk" TargetMode="External"/><Relationship Id="rId24" Type="http://schemas.openxmlformats.org/officeDocument/2006/relationships/hyperlink" Target="https://catastroenlinea.catastrobogota.gov.co/cel/" TargetMode="External"/><Relationship Id="rId32" Type="http://schemas.openxmlformats.org/officeDocument/2006/relationships/drawing" Target="../drawings/drawing1.xml"/><Relationship Id="rId5" Type="http://schemas.openxmlformats.org/officeDocument/2006/relationships/hyperlink" Target="file:///\\fileserver.catastrobogota.gov.co\OAP" TargetMode="External"/><Relationship Id="rId15" Type="http://schemas.openxmlformats.org/officeDocument/2006/relationships/hyperlink" Target="https://catastrobogotacol-my.sharepoint.com/:f:/r/personal/oficina_asesora_planeacion_catastrobogota_gov_co/Documents/FileServer_OAP?csf=1&amp;web=1&amp;e=G6Hxwk" TargetMode="External"/><Relationship Id="rId23" Type="http://schemas.openxmlformats.org/officeDocument/2006/relationships/hyperlink" Target="https://bogota.gov.co/sdqs/" TargetMode="External"/><Relationship Id="rId28" Type="http://schemas.openxmlformats.org/officeDocument/2006/relationships/hyperlink" Target="https://www.catastrobogota.gov.co/transparencia-y-acceso-a-la-informacion-publica" TargetMode="External"/><Relationship Id="rId36" Type="http://schemas.microsoft.com/office/2017/10/relationships/threadedComment" Target="../threadedComments/threadedComment1.xml"/><Relationship Id="rId10" Type="http://schemas.openxmlformats.org/officeDocument/2006/relationships/hyperlink" Target="https://catastrobogotacol-my.sharepoint.com/:f:/r/personal/oficina_asesora_planeacion_catastrobogota_gov_co/Documents/FileServer_OAP?csf=1&amp;web=1&amp;e=G6Hxwk" TargetMode="External"/><Relationship Id="rId19" Type="http://schemas.openxmlformats.org/officeDocument/2006/relationships/hyperlink" Target="https://www.catastrobogota.gov.co/planeacion/planes" TargetMode="External"/><Relationship Id="rId31" Type="http://schemas.openxmlformats.org/officeDocument/2006/relationships/printerSettings" Target="../printerSettings/printerSettings1.bin"/><Relationship Id="rId4" Type="http://schemas.openxmlformats.org/officeDocument/2006/relationships/hyperlink" Target="file:///\\fileserver.catastrobogota.gov.co\OAP" TargetMode="External"/><Relationship Id="rId9" Type="http://schemas.openxmlformats.org/officeDocument/2006/relationships/hyperlink" Target="https://catastrobogotacol-my.sharepoint.com/:f:/r/personal/oficina_asesora_planeacion_catastrobogota_gov_co/Documents/FileServer_OAP?csf=1&amp;web=1&amp;e=G6Hxwk" TargetMode="External"/><Relationship Id="rId14" Type="http://schemas.openxmlformats.org/officeDocument/2006/relationships/hyperlink" Target="https://catastrobogotacol-my.sharepoint.com/:f:/r/personal/oficina_asesora_planeacion_catastrobogota_gov_co/Documents/FileServer_OAP?csf=1&amp;web=1&amp;e=G6Hxwk" TargetMode="External"/><Relationship Id="rId22" Type="http://schemas.openxmlformats.org/officeDocument/2006/relationships/hyperlink" Target="https://www.catastrobogota.gov.co/instrumentos-de-gestion?field_clasificacion_target_id=76" TargetMode="External"/><Relationship Id="rId27" Type="http://schemas.openxmlformats.org/officeDocument/2006/relationships/hyperlink" Target="https://www.catastrobogota.gov.co/transparencia-y-acceso-a-la-informacion-publica" TargetMode="External"/><Relationship Id="rId30" Type="http://schemas.openxmlformats.org/officeDocument/2006/relationships/hyperlink" Target="https://www.catastrobogota.gov.co/instrumentos-de-gestion?field_clasificacion_target_id=136" TargetMode="External"/><Relationship Id="rId35" Type="http://schemas.openxmlformats.org/officeDocument/2006/relationships/comments" Target="../comments1.xml"/><Relationship Id="rId8" Type="http://schemas.openxmlformats.org/officeDocument/2006/relationships/hyperlink" Target="file:///\\10.35.116.242\Fileserver\OA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65"/>
  <sheetViews>
    <sheetView tabSelected="1" view="pageBreakPreview" topLeftCell="A253" zoomScale="55" zoomScaleNormal="55" zoomScaleSheetLayoutView="55" zoomScalePageLayoutView="40" workbookViewId="0">
      <selection activeCell="K265" sqref="K265"/>
    </sheetView>
  </sheetViews>
  <sheetFormatPr baseColWidth="10" defaultColWidth="11.42578125" defaultRowHeight="15"/>
  <cols>
    <col min="1" max="1" width="13.85546875" style="33" customWidth="1"/>
    <col min="2" max="2" width="23.7109375" style="33" customWidth="1"/>
    <col min="3" max="3" width="31" style="33" customWidth="1"/>
    <col min="4" max="4" width="26" style="33" bestFit="1" customWidth="1"/>
    <col min="5" max="5" width="40.7109375" style="33" customWidth="1"/>
    <col min="6" max="6" width="35.140625" style="33" customWidth="1"/>
    <col min="7" max="7" width="11.42578125" style="33"/>
    <col min="8" max="9" width="6.140625" style="33" customWidth="1"/>
    <col min="10" max="10" width="7.5703125" style="33" customWidth="1"/>
    <col min="11" max="11" width="15.42578125" style="33" customWidth="1"/>
    <col min="12" max="12" width="16.42578125" style="33" customWidth="1"/>
    <col min="13" max="13" width="9.5703125" style="33" customWidth="1"/>
    <col min="14" max="14" width="24.42578125" style="33" bestFit="1" customWidth="1"/>
    <col min="15" max="15" width="15.140625" style="33" customWidth="1"/>
    <col min="16" max="16" width="27.7109375" style="33" customWidth="1"/>
    <col min="17" max="17" width="18.7109375" style="33" customWidth="1"/>
    <col min="18" max="18" width="21.7109375" style="33" customWidth="1"/>
    <col min="19" max="19" width="11.140625" style="33" customWidth="1"/>
    <col min="20" max="20" width="11.42578125" style="33" customWidth="1"/>
    <col min="21" max="21" width="14.5703125" style="33" customWidth="1"/>
    <col min="22" max="22" width="14.42578125" style="33" customWidth="1"/>
    <col min="23" max="23" width="42.28515625" style="33" customWidth="1"/>
    <col min="24" max="24" width="25" style="33" customWidth="1"/>
    <col min="25" max="25" width="34.140625" style="33" customWidth="1"/>
    <col min="26" max="26" width="14.42578125" style="33" customWidth="1"/>
    <col min="27" max="27" width="15.42578125" style="33" customWidth="1"/>
    <col min="28" max="28" width="15.85546875" style="33" customWidth="1"/>
    <col min="29" max="29" width="20.7109375" style="47" customWidth="1"/>
    <col min="30" max="30" width="8" style="33" hidden="1" customWidth="1"/>
    <col min="31" max="31" width="16.28515625" style="33" customWidth="1"/>
    <col min="32" max="32" width="2.28515625" style="33" hidden="1" customWidth="1"/>
    <col min="33" max="33" width="15.42578125" style="33" customWidth="1"/>
    <col min="34" max="34" width="2.28515625" style="33" hidden="1" customWidth="1"/>
    <col min="35" max="35" width="13.7109375" style="33" customWidth="1"/>
    <col min="36" max="36" width="2.28515625" style="33" hidden="1" customWidth="1"/>
    <col min="37" max="37" width="16.7109375" style="33" hidden="1" customWidth="1"/>
    <col min="38" max="38" width="17.140625" style="33" customWidth="1"/>
    <col min="39" max="40" width="2.28515625" style="33" hidden="1" customWidth="1"/>
    <col min="41" max="41" width="15.85546875" style="33" customWidth="1"/>
    <col min="42" max="16384" width="11.42578125" style="33"/>
  </cols>
  <sheetData>
    <row r="1" spans="1:41" s="18" customFormat="1" ht="41.25" customHeight="1">
      <c r="A1" s="221" t="s">
        <v>0</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3"/>
    </row>
    <row r="2" spans="1:41" s="18" customFormat="1" ht="42.75" customHeight="1" thickBot="1">
      <c r="A2" s="224"/>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6"/>
    </row>
    <row r="3" spans="1:41" s="4" customFormat="1">
      <c r="AC3" s="43"/>
    </row>
    <row r="4" spans="1:41" s="4" customFormat="1" ht="15.75" thickBot="1">
      <c r="AC4" s="43"/>
    </row>
    <row r="5" spans="1:41" s="4" customFormat="1" ht="18.75" customHeight="1" thickBot="1">
      <c r="A5" s="232" t="s">
        <v>1</v>
      </c>
      <c r="B5" s="233"/>
      <c r="C5" s="233"/>
      <c r="D5" s="37">
        <v>45594</v>
      </c>
      <c r="E5" s="5"/>
      <c r="F5" s="229"/>
      <c r="G5" s="229"/>
      <c r="H5" s="229"/>
      <c r="I5" s="229"/>
      <c r="J5" s="229"/>
      <c r="K5" s="229"/>
      <c r="L5" s="229"/>
      <c r="M5" s="229"/>
      <c r="N5" s="229"/>
      <c r="O5" s="229"/>
      <c r="P5" s="229"/>
      <c r="Q5" s="229"/>
      <c r="R5" s="229"/>
      <c r="S5" s="5"/>
      <c r="T5" s="5"/>
      <c r="U5" s="6"/>
      <c r="V5" s="6"/>
      <c r="W5" s="6"/>
      <c r="X5" s="6"/>
      <c r="Y5" s="6"/>
      <c r="Z5" s="6"/>
      <c r="AA5" s="6"/>
      <c r="AB5" s="6"/>
      <c r="AC5" s="44" t="s">
        <v>2</v>
      </c>
      <c r="AD5" s="7" t="s">
        <v>3</v>
      </c>
      <c r="AE5" s="8" t="s">
        <v>4</v>
      </c>
      <c r="AF5" s="8"/>
      <c r="AG5" s="6"/>
    </row>
    <row r="6" spans="1:41" s="4" customFormat="1" ht="20.45" customHeight="1">
      <c r="A6" s="9"/>
      <c r="B6" s="9"/>
      <c r="C6" s="9"/>
      <c r="D6" s="9"/>
      <c r="E6" s="9"/>
      <c r="F6" s="10"/>
      <c r="G6" s="11"/>
      <c r="H6" s="11"/>
      <c r="I6" s="11"/>
      <c r="J6" s="12"/>
      <c r="K6" s="12"/>
      <c r="L6" s="12"/>
      <c r="M6" s="12"/>
      <c r="N6" s="12"/>
      <c r="O6" s="12"/>
      <c r="P6" s="12"/>
      <c r="Q6" s="12"/>
      <c r="R6" s="12"/>
      <c r="S6" s="12"/>
      <c r="T6" s="12"/>
      <c r="U6" s="13"/>
      <c r="V6" s="13"/>
      <c r="W6" s="13"/>
      <c r="X6" s="13"/>
      <c r="Y6" s="13"/>
      <c r="Z6" s="13"/>
      <c r="AA6" s="13"/>
      <c r="AB6" s="13"/>
      <c r="AC6" s="45"/>
      <c r="AD6" s="7" t="s">
        <v>5</v>
      </c>
      <c r="AE6" s="14" t="s">
        <v>6</v>
      </c>
      <c r="AF6" s="14"/>
      <c r="AG6" s="13"/>
    </row>
    <row r="7" spans="1:41" s="4" customFormat="1" ht="35.25" customHeight="1">
      <c r="A7" s="230" t="s">
        <v>7</v>
      </c>
      <c r="B7" s="230"/>
      <c r="C7" s="230"/>
      <c r="D7" s="230"/>
      <c r="E7" s="230"/>
      <c r="F7" s="230"/>
      <c r="G7" s="230"/>
      <c r="H7" s="230"/>
      <c r="I7" s="230"/>
      <c r="J7" s="230"/>
      <c r="K7" s="230"/>
      <c r="L7" s="230"/>
      <c r="M7" s="230"/>
      <c r="N7" s="230"/>
      <c r="O7" s="230"/>
      <c r="P7" s="230"/>
      <c r="Q7" s="230"/>
      <c r="R7" s="230"/>
      <c r="S7" s="15"/>
      <c r="T7" s="15"/>
      <c r="U7" s="16"/>
      <c r="V7" s="16"/>
      <c r="W7" s="16"/>
      <c r="X7" s="16"/>
      <c r="Y7" s="16"/>
      <c r="Z7" s="16"/>
      <c r="AA7" s="16"/>
      <c r="AB7" s="16"/>
      <c r="AC7" s="44"/>
      <c r="AD7" s="7" t="s">
        <v>8</v>
      </c>
      <c r="AE7" s="17" t="s">
        <v>9</v>
      </c>
      <c r="AF7" s="17"/>
      <c r="AG7" s="16"/>
    </row>
    <row r="8" spans="1:41" s="4" customFormat="1" ht="15.75" customHeight="1">
      <c r="A8" s="230" t="s">
        <v>10</v>
      </c>
      <c r="B8" s="230"/>
      <c r="C8" s="230"/>
      <c r="D8" s="230"/>
      <c r="E8" s="230"/>
      <c r="F8" s="230"/>
      <c r="G8" s="230"/>
      <c r="H8" s="230"/>
      <c r="I8" s="230"/>
      <c r="J8" s="230"/>
      <c r="K8" s="230"/>
      <c r="L8" s="230"/>
      <c r="M8" s="230"/>
      <c r="N8" s="230"/>
      <c r="O8" s="230"/>
      <c r="P8" s="230"/>
      <c r="Q8" s="230"/>
      <c r="R8" s="230"/>
      <c r="S8" s="15"/>
      <c r="T8" s="15"/>
      <c r="U8" s="16"/>
      <c r="V8" s="16"/>
      <c r="W8" s="16"/>
      <c r="X8" s="16"/>
      <c r="Y8" s="16"/>
      <c r="Z8" s="16"/>
      <c r="AA8" s="16"/>
      <c r="AB8" s="16"/>
      <c r="AC8" s="44"/>
      <c r="AD8" s="7"/>
      <c r="AE8" s="17" t="s">
        <v>11</v>
      </c>
      <c r="AF8" s="17"/>
      <c r="AG8" s="16"/>
    </row>
    <row r="9" spans="1:41" s="4" customFormat="1" ht="32.25" customHeight="1">
      <c r="A9" s="231" t="s">
        <v>12</v>
      </c>
      <c r="B9" s="230"/>
      <c r="C9" s="230"/>
      <c r="D9" s="230"/>
      <c r="E9" s="230"/>
      <c r="F9" s="230"/>
      <c r="G9" s="230"/>
      <c r="H9" s="230"/>
      <c r="I9" s="230"/>
      <c r="J9" s="230"/>
      <c r="K9" s="230"/>
      <c r="L9" s="230"/>
      <c r="M9" s="230"/>
      <c r="N9" s="230"/>
      <c r="O9" s="230"/>
      <c r="P9" s="230"/>
      <c r="Q9" s="230"/>
      <c r="R9" s="230"/>
      <c r="S9" s="15"/>
      <c r="T9" s="15"/>
      <c r="U9" s="16"/>
      <c r="V9" s="16"/>
      <c r="W9" s="16"/>
      <c r="X9" s="16"/>
      <c r="Y9" s="16"/>
      <c r="Z9" s="16"/>
      <c r="AA9" s="16"/>
      <c r="AB9" s="16"/>
      <c r="AC9" s="44"/>
      <c r="AD9" s="7"/>
      <c r="AE9" s="17" t="s">
        <v>13</v>
      </c>
      <c r="AF9" s="17"/>
      <c r="AG9" s="16"/>
    </row>
    <row r="10" spans="1:41" s="4" customFormat="1" ht="12" customHeight="1">
      <c r="A10" s="25"/>
      <c r="B10" s="25"/>
      <c r="C10" s="25"/>
      <c r="D10" s="25"/>
      <c r="E10" s="25"/>
      <c r="F10" s="25"/>
      <c r="G10" s="25"/>
      <c r="H10" s="25"/>
      <c r="I10" s="25"/>
      <c r="J10" s="25"/>
      <c r="K10" s="25"/>
      <c r="L10" s="25"/>
      <c r="M10" s="25"/>
      <c r="N10" s="25"/>
      <c r="O10" s="25"/>
      <c r="P10" s="25"/>
      <c r="Q10" s="25"/>
      <c r="R10" s="25"/>
      <c r="S10" s="15"/>
      <c r="T10" s="15"/>
      <c r="U10" s="16"/>
      <c r="V10" s="16"/>
      <c r="W10" s="16"/>
      <c r="X10" s="16"/>
      <c r="Y10" s="16"/>
      <c r="Z10" s="16"/>
      <c r="AA10" s="16"/>
      <c r="AB10" s="16"/>
      <c r="AC10" s="44"/>
      <c r="AD10" s="7"/>
      <c r="AE10" s="17" t="s">
        <v>14</v>
      </c>
      <c r="AF10" s="17"/>
      <c r="AG10" s="16"/>
    </row>
    <row r="11" spans="1:41" s="4" customFormat="1" ht="15.75" customHeight="1">
      <c r="A11" s="230" t="s">
        <v>15</v>
      </c>
      <c r="B11" s="230"/>
      <c r="C11" s="230"/>
      <c r="D11" s="230"/>
      <c r="E11" s="230"/>
      <c r="F11" s="230"/>
      <c r="G11" s="230"/>
      <c r="H11" s="230"/>
      <c r="I11" s="230"/>
      <c r="J11" s="230"/>
      <c r="K11" s="230"/>
      <c r="L11" s="230"/>
      <c r="M11" s="230"/>
      <c r="N11" s="230"/>
      <c r="O11" s="230"/>
      <c r="P11" s="230"/>
      <c r="Q11" s="230"/>
      <c r="R11" s="230"/>
      <c r="S11" s="15"/>
      <c r="T11" s="15"/>
      <c r="U11" s="16"/>
      <c r="V11" s="16"/>
      <c r="W11" s="16"/>
      <c r="X11" s="16"/>
      <c r="Y11" s="16"/>
      <c r="Z11" s="16"/>
      <c r="AA11" s="16"/>
      <c r="AB11" s="16"/>
      <c r="AC11" s="44"/>
      <c r="AD11" s="7"/>
      <c r="AE11" s="17" t="s">
        <v>16</v>
      </c>
      <c r="AF11" s="17"/>
      <c r="AG11" s="16"/>
    </row>
    <row r="12" spans="1:41" s="28" customFormat="1" ht="52.5" customHeight="1">
      <c r="A12" s="218" t="s">
        <v>17</v>
      </c>
      <c r="B12" s="219"/>
      <c r="C12" s="218"/>
      <c r="D12" s="218"/>
      <c r="E12" s="218"/>
      <c r="F12" s="218"/>
      <c r="G12" s="218"/>
      <c r="H12" s="218"/>
      <c r="I12" s="218"/>
      <c r="J12" s="218"/>
      <c r="K12" s="218"/>
      <c r="L12" s="218"/>
      <c r="M12" s="218"/>
      <c r="N12" s="218"/>
      <c r="O12" s="218"/>
      <c r="P12" s="218"/>
      <c r="Q12" s="218"/>
      <c r="R12" s="220"/>
      <c r="S12" s="234" t="s">
        <v>18</v>
      </c>
      <c r="T12" s="235"/>
      <c r="U12" s="235"/>
      <c r="V12" s="227" t="s">
        <v>19</v>
      </c>
      <c r="W12" s="227"/>
      <c r="X12" s="227"/>
      <c r="Y12" s="227"/>
      <c r="Z12" s="227"/>
      <c r="AA12" s="227"/>
      <c r="AB12" s="228"/>
      <c r="AC12" s="211" t="s">
        <v>20</v>
      </c>
      <c r="AD12" s="211"/>
      <c r="AE12" s="211"/>
      <c r="AF12" s="211"/>
      <c r="AG12" s="211"/>
      <c r="AH12" s="211"/>
      <c r="AI12" s="211"/>
      <c r="AJ12" s="211"/>
      <c r="AK12" s="211"/>
      <c r="AL12" s="211"/>
      <c r="AM12" s="211"/>
      <c r="AN12" s="211"/>
      <c r="AO12" s="211"/>
    </row>
    <row r="13" spans="1:41" s="28" customFormat="1" ht="59.25" customHeight="1">
      <c r="A13" s="191" t="s">
        <v>1408</v>
      </c>
      <c r="B13" s="180"/>
      <c r="C13" s="181"/>
      <c r="D13" s="194" t="s">
        <v>23</v>
      </c>
      <c r="E13" s="195"/>
      <c r="F13" s="195"/>
      <c r="G13" s="196"/>
      <c r="H13" s="212" t="s">
        <v>24</v>
      </c>
      <c r="I13" s="213"/>
      <c r="J13" s="213"/>
      <c r="K13" s="213"/>
      <c r="L13" s="214"/>
      <c r="M13" s="27" t="s">
        <v>25</v>
      </c>
      <c r="N13" s="215" t="s">
        <v>26</v>
      </c>
      <c r="O13" s="216"/>
      <c r="P13" s="216"/>
      <c r="Q13" s="216"/>
      <c r="R13" s="217"/>
      <c r="S13" s="205" t="s">
        <v>27</v>
      </c>
      <c r="T13" s="205"/>
      <c r="U13" s="205"/>
      <c r="V13" s="1" t="s">
        <v>28</v>
      </c>
      <c r="W13" s="201" t="s">
        <v>29</v>
      </c>
      <c r="X13" s="201" t="s">
        <v>30</v>
      </c>
      <c r="Y13" s="201" t="s">
        <v>31</v>
      </c>
      <c r="Z13" s="201" t="s">
        <v>32</v>
      </c>
      <c r="AA13" s="202" t="s">
        <v>33</v>
      </c>
      <c r="AB13" s="202" t="s">
        <v>34</v>
      </c>
      <c r="AC13" s="204" t="s">
        <v>35</v>
      </c>
      <c r="AD13" s="204"/>
      <c r="AE13" s="204" t="s">
        <v>36</v>
      </c>
      <c r="AF13" s="204"/>
      <c r="AG13" s="204" t="s">
        <v>37</v>
      </c>
      <c r="AH13" s="204"/>
      <c r="AI13" s="204"/>
      <c r="AJ13" s="204"/>
      <c r="AK13" s="204"/>
      <c r="AL13" s="204"/>
      <c r="AM13" s="204"/>
      <c r="AN13" s="204"/>
      <c r="AO13" s="210" t="s">
        <v>38</v>
      </c>
    </row>
    <row r="14" spans="1:41" s="28" customFormat="1" ht="11.25" customHeight="1">
      <c r="A14" s="192"/>
      <c r="B14" s="179"/>
      <c r="C14" s="182"/>
      <c r="D14" s="197" t="s">
        <v>39</v>
      </c>
      <c r="E14" s="197" t="s">
        <v>40</v>
      </c>
      <c r="F14" s="199" t="s">
        <v>41</v>
      </c>
      <c r="G14" s="199" t="s">
        <v>42</v>
      </c>
      <c r="H14" s="200" t="s">
        <v>43</v>
      </c>
      <c r="I14" s="200" t="s">
        <v>44</v>
      </c>
      <c r="J14" s="200" t="s">
        <v>45</v>
      </c>
      <c r="K14" s="199" t="s">
        <v>46</v>
      </c>
      <c r="L14" s="199" t="s">
        <v>47</v>
      </c>
      <c r="M14" s="200" t="s">
        <v>48</v>
      </c>
      <c r="N14" s="203" t="s">
        <v>49</v>
      </c>
      <c r="O14" s="203" t="s">
        <v>50</v>
      </c>
      <c r="P14" s="203" t="s">
        <v>51</v>
      </c>
      <c r="Q14" s="203" t="s">
        <v>52</v>
      </c>
      <c r="R14" s="203" t="s">
        <v>53</v>
      </c>
      <c r="S14" s="206" t="s">
        <v>54</v>
      </c>
      <c r="T14" s="206" t="s">
        <v>55</v>
      </c>
      <c r="U14" s="206" t="s">
        <v>56</v>
      </c>
      <c r="V14" s="208" t="s">
        <v>57</v>
      </c>
      <c r="W14" s="201"/>
      <c r="X14" s="201"/>
      <c r="Y14" s="201"/>
      <c r="Z14" s="201"/>
      <c r="AA14" s="202"/>
      <c r="AB14" s="202"/>
      <c r="AC14" s="204"/>
      <c r="AD14" s="204"/>
      <c r="AE14" s="204"/>
      <c r="AF14" s="204"/>
      <c r="AG14" s="204"/>
      <c r="AH14" s="204"/>
      <c r="AI14" s="204"/>
      <c r="AJ14" s="204"/>
      <c r="AK14" s="204"/>
      <c r="AL14" s="204"/>
      <c r="AM14" s="204"/>
      <c r="AN14" s="204"/>
      <c r="AO14" s="210"/>
    </row>
    <row r="15" spans="1:41" s="28" customFormat="1" ht="105.75" customHeight="1">
      <c r="A15" s="193"/>
      <c r="B15" s="184" t="s">
        <v>1406</v>
      </c>
      <c r="C15" s="189" t="s">
        <v>1407</v>
      </c>
      <c r="D15" s="198"/>
      <c r="E15" s="198"/>
      <c r="F15" s="199"/>
      <c r="G15" s="199"/>
      <c r="H15" s="200"/>
      <c r="I15" s="200"/>
      <c r="J15" s="200"/>
      <c r="K15" s="199"/>
      <c r="L15" s="199"/>
      <c r="M15" s="200"/>
      <c r="N15" s="203"/>
      <c r="O15" s="203"/>
      <c r="P15" s="203"/>
      <c r="Q15" s="203"/>
      <c r="R15" s="203"/>
      <c r="S15" s="207"/>
      <c r="T15" s="207"/>
      <c r="U15" s="207"/>
      <c r="V15" s="209"/>
      <c r="W15" s="201"/>
      <c r="X15" s="201"/>
      <c r="Y15" s="201"/>
      <c r="Z15" s="201"/>
      <c r="AA15" s="202"/>
      <c r="AB15" s="202"/>
      <c r="AC15" s="204"/>
      <c r="AD15" s="204"/>
      <c r="AE15" s="204"/>
      <c r="AF15" s="204"/>
      <c r="AG15" s="29" t="s">
        <v>58</v>
      </c>
      <c r="AH15" s="30"/>
      <c r="AI15" s="29" t="s">
        <v>59</v>
      </c>
      <c r="AJ15" s="30"/>
      <c r="AK15" s="30" t="s">
        <v>60</v>
      </c>
      <c r="AL15" s="29" t="s">
        <v>61</v>
      </c>
      <c r="AM15" s="29"/>
      <c r="AN15" s="26"/>
      <c r="AO15" s="210"/>
    </row>
    <row r="16" spans="1:41" s="28" customFormat="1" ht="29.1" customHeight="1">
      <c r="A16" s="54" t="s">
        <v>180</v>
      </c>
      <c r="B16" s="183"/>
      <c r="C16" s="59"/>
      <c r="D16" s="59"/>
      <c r="E16" s="59" t="s">
        <v>181</v>
      </c>
      <c r="F16" s="52">
        <v>45553</v>
      </c>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row>
    <row r="17" spans="1:41" s="32" customFormat="1" ht="135.75" customHeight="1">
      <c r="A17" s="22" t="s">
        <v>171</v>
      </c>
      <c r="B17" s="22" t="s">
        <v>84</v>
      </c>
      <c r="C17" s="19" t="s">
        <v>99</v>
      </c>
      <c r="D17" s="2" t="s">
        <v>136</v>
      </c>
      <c r="E17" s="23" t="s">
        <v>137</v>
      </c>
      <c r="F17" s="2" t="s">
        <v>138</v>
      </c>
      <c r="G17" s="20" t="s">
        <v>139</v>
      </c>
      <c r="H17" s="20"/>
      <c r="I17" s="20"/>
      <c r="J17" s="20" t="s">
        <v>2</v>
      </c>
      <c r="K17" s="20" t="s">
        <v>140</v>
      </c>
      <c r="L17" s="20" t="s">
        <v>141</v>
      </c>
      <c r="M17" s="20" t="s">
        <v>142</v>
      </c>
      <c r="N17" s="21" t="s">
        <v>143</v>
      </c>
      <c r="O17" s="20" t="s">
        <v>144</v>
      </c>
      <c r="P17" s="21" t="s">
        <v>145</v>
      </c>
      <c r="Q17" s="49" t="s">
        <v>146</v>
      </c>
      <c r="R17" s="21" t="s">
        <v>71</v>
      </c>
      <c r="S17" s="3" t="s">
        <v>147</v>
      </c>
      <c r="T17" s="3" t="s">
        <v>147</v>
      </c>
      <c r="U17" s="3" t="s">
        <v>147</v>
      </c>
      <c r="V17" s="20" t="s">
        <v>73</v>
      </c>
      <c r="W17" s="21" t="s">
        <v>148</v>
      </c>
      <c r="X17" s="21" t="s">
        <v>148</v>
      </c>
      <c r="Y17" s="21" t="s">
        <v>148</v>
      </c>
      <c r="Z17" s="21" t="s">
        <v>148</v>
      </c>
      <c r="AA17" s="21" t="s">
        <v>148</v>
      </c>
      <c r="AB17" s="21" t="s">
        <v>148</v>
      </c>
      <c r="AC17" s="34" t="str">
        <f>IF(V17="Información Pública Reservada","Alta",IF(V17="Información Pública Clasificada","Media",IF(V17="Información Pública","Baja")))</f>
        <v>Baja</v>
      </c>
      <c r="AD17" s="34">
        <f>IF(AC17="Baja",1,IF(AC17="Media",2,IF(AC17="Alta",3,"")))</f>
        <v>1</v>
      </c>
      <c r="AE17" s="31" t="s">
        <v>149</v>
      </c>
      <c r="AF17" s="34">
        <f>IF(AE17="Baja",1,IF(AE17="Media",2,IF(AE17="Alta",3,"")))</f>
        <v>1</v>
      </c>
      <c r="AG17" s="31" t="s">
        <v>149</v>
      </c>
      <c r="AH17" s="35">
        <f>IF(AG17="Baja",1,IF(AG17="Media",2,IF(AG17="Alta",3,IF(AG17="No Clasificada",0,""))))</f>
        <v>1</v>
      </c>
      <c r="AI17" s="31" t="s">
        <v>149</v>
      </c>
      <c r="AJ17" s="34">
        <f>IF(AI17="Baja",1,IF(AI17="Media",2,IF(AI17="Alta",3,IF(AI17="No Clasificada",0,""))))</f>
        <v>1</v>
      </c>
      <c r="AK17" s="34">
        <f>IFERROR(SUM(AH17+AJ17)," ")</f>
        <v>2</v>
      </c>
      <c r="AL17" s="34" t="str">
        <f>IF(AK17=3,"Baja",IF(AK17=2,"Baja",IF(AK17=1,"Baja",IF(AK17=4,"Media",IF(AK17&gt;=5,"Alta")))))</f>
        <v>Baja</v>
      </c>
      <c r="AM17" s="34">
        <f t="shared" ref="AM17:AM20" si="0">IF(AL17="Baja",1,IF(AL17="Media",2,IF(AL17="Alta",3,"0")))</f>
        <v>1</v>
      </c>
      <c r="AN17" s="34">
        <f t="shared" ref="AN17:AN20" si="1">IFERROR(SUM(+AD17+AF17+AM17),"")</f>
        <v>3</v>
      </c>
      <c r="AO17" s="36" t="str">
        <f t="shared" ref="AO17:AO20" si="2">IF(AND(AC17="ALTA"),"ALTA",IF(AND(AE17="ALTA",AL17="ALTA"),"ALTA",IF(AND(AC17="MEDIA",AE17="ALTA",AL17="MEDIA"),"MEDIA",IF(AND(AC17="MEDIA",AE17="MEDIA",AL17="ALTA"),"MEDIA",IF(AND(AC17="MEDIA",AE17="MEDIA",AL17="BAJA"),"MEDIA",IF(AND(AC17="MEDIA",AE17="MEDIA",AL17="MEDIA"),"MEDIA",IF(AND(AC17="MEDIA",AE17="BAJA",AL17="MEDIA"),"MEDIA",IF(AND(AC17="BAJA",AE17="MEDIA",AL17="MEDIA"),"MEDIA",IF(AND(AC17="BAJA",AE17="BAJA",AL17="MEDIA"),"MEDIA",IF(AND(AC17="BAJA",AE17="MEDIA",AL17="BAJA"),"MEDIA",IF(AND(AC17="MEDIA",AE17="BAJA",AL17="BAJA"),"MEDIA",IF(AND(AC17="BAJA",AE17="ALTA",AL17="BAJA"),"MEDIA",IF(AND(AC17="BAJA",AE17="BAJA",AL17="ALTA"),"MEDIA",IF(AND(AC17="MEDIA",AE17="ALTA",AL17="BAJA"),"MEDIA",IF(AND(AC17="MEDIA",AE17="BAJA",AL17="ALTA"),"MEDIA",IF(AND(AC17="BAJA",AE17="ALTA",AL17="MEDIA"),"MEDIA",IF(AND(AC17="BAJA",AE17="MEDIA",AL17="ALTA"),"MEDIA",IF(AND(AC17="BAJA",AE17="BAJA",AL17="BAJA"),"BAJA","Por Clasificar"))))))))))))))))))</f>
        <v>BAJA</v>
      </c>
    </row>
    <row r="18" spans="1:41" s="32" customFormat="1" ht="135" customHeight="1">
      <c r="A18" s="22" t="s">
        <v>172</v>
      </c>
      <c r="B18" s="22" t="s">
        <v>84</v>
      </c>
      <c r="C18" s="19" t="s">
        <v>99</v>
      </c>
      <c r="D18" s="2" t="s">
        <v>150</v>
      </c>
      <c r="E18" s="23" t="s">
        <v>151</v>
      </c>
      <c r="F18" s="2" t="s">
        <v>152</v>
      </c>
      <c r="G18" s="20" t="s">
        <v>139</v>
      </c>
      <c r="H18" s="20"/>
      <c r="I18" s="20"/>
      <c r="J18" s="20" t="s">
        <v>2</v>
      </c>
      <c r="K18" s="20" t="s">
        <v>153</v>
      </c>
      <c r="L18" s="20" t="s">
        <v>141</v>
      </c>
      <c r="M18" s="20" t="s">
        <v>142</v>
      </c>
      <c r="N18" s="21" t="s">
        <v>143</v>
      </c>
      <c r="O18" s="20" t="s">
        <v>144</v>
      </c>
      <c r="P18" s="20" t="s">
        <v>154</v>
      </c>
      <c r="Q18" s="49" t="s">
        <v>146</v>
      </c>
      <c r="R18" s="21" t="s">
        <v>71</v>
      </c>
      <c r="S18" s="3" t="s">
        <v>155</v>
      </c>
      <c r="T18" s="3" t="s">
        <v>147</v>
      </c>
      <c r="U18" s="3" t="s">
        <v>147</v>
      </c>
      <c r="V18" s="20" t="s">
        <v>73</v>
      </c>
      <c r="W18" s="21" t="s">
        <v>148</v>
      </c>
      <c r="X18" s="21" t="s">
        <v>148</v>
      </c>
      <c r="Y18" s="21" t="s">
        <v>148</v>
      </c>
      <c r="Z18" s="21" t="s">
        <v>148</v>
      </c>
      <c r="AA18" s="21" t="s">
        <v>148</v>
      </c>
      <c r="AB18" s="21" t="s">
        <v>148</v>
      </c>
      <c r="AC18" s="34" t="str">
        <f t="shared" ref="AC18:AC20" si="3">IF(V18="Información Pública Reservada","Alta",IF(V18="Información Pública Clasificada","Media",IF(V18="Información Pública","Baja")))</f>
        <v>Baja</v>
      </c>
      <c r="AD18" s="34">
        <f t="shared" ref="AD18:AD20" si="4">IF(AC18="Baja",1,IF(AC18="Media",2,IF(AC18="Alta",3,"")))</f>
        <v>1</v>
      </c>
      <c r="AE18" s="31" t="s">
        <v>149</v>
      </c>
      <c r="AF18" s="34">
        <f t="shared" ref="AF18:AF20" si="5">IF(AE18="Baja",1,IF(AE18="Media",2,IF(AE18="Alta",3,"")))</f>
        <v>1</v>
      </c>
      <c r="AG18" s="31" t="s">
        <v>156</v>
      </c>
      <c r="AH18" s="35">
        <f t="shared" ref="AH18:AH20" si="6">IF(AG18="Baja",1,IF(AG18="Media",2,IF(AG18="Alta",3,IF(AG18="No Clasificada",0,""))))</f>
        <v>2</v>
      </c>
      <c r="AI18" s="31" t="s">
        <v>156</v>
      </c>
      <c r="AJ18" s="34">
        <f t="shared" ref="AJ18:AJ20" si="7">IF(AI18="Baja",1,IF(AI18="Media",2,IF(AI18="Alta",3,IF(AI18="No Clasificada",0,""))))</f>
        <v>2</v>
      </c>
      <c r="AK18" s="34">
        <f t="shared" ref="AK18:AK20" si="8">IFERROR(SUM(AH18+AJ18)," ")</f>
        <v>4</v>
      </c>
      <c r="AL18" s="34" t="str">
        <f t="shared" ref="AL18:AL20" si="9">IF(AK18=3,"Baja",IF(AK18=2,"Baja",IF(AK18=1,"Baja",IF(AK18=4,"Media",IF(AK18&gt;=5,"Alta")))))</f>
        <v>Media</v>
      </c>
      <c r="AM18" s="34">
        <f t="shared" si="0"/>
        <v>2</v>
      </c>
      <c r="AN18" s="34">
        <f t="shared" si="1"/>
        <v>4</v>
      </c>
      <c r="AO18" s="36" t="str">
        <f t="shared" si="2"/>
        <v>MEDIA</v>
      </c>
    </row>
    <row r="19" spans="1:41" s="32" customFormat="1" ht="150">
      <c r="A19" s="22" t="s">
        <v>173</v>
      </c>
      <c r="B19" s="22" t="s">
        <v>84</v>
      </c>
      <c r="C19" s="19" t="s">
        <v>99</v>
      </c>
      <c r="D19" s="2" t="s">
        <v>157</v>
      </c>
      <c r="E19" s="23" t="s">
        <v>175</v>
      </c>
      <c r="F19" s="2" t="s">
        <v>176</v>
      </c>
      <c r="G19" s="20" t="s">
        <v>139</v>
      </c>
      <c r="H19" s="50"/>
      <c r="I19" s="20"/>
      <c r="J19" s="20" t="s">
        <v>2</v>
      </c>
      <c r="K19" s="20" t="s">
        <v>153</v>
      </c>
      <c r="L19" s="20" t="s">
        <v>141</v>
      </c>
      <c r="M19" s="20" t="s">
        <v>142</v>
      </c>
      <c r="N19" s="21" t="s">
        <v>143</v>
      </c>
      <c r="O19" s="20" t="s">
        <v>144</v>
      </c>
      <c r="P19" s="21" t="s">
        <v>158</v>
      </c>
      <c r="Q19" s="188" t="s">
        <v>159</v>
      </c>
      <c r="R19" s="21" t="s">
        <v>71</v>
      </c>
      <c r="S19" s="3" t="s">
        <v>155</v>
      </c>
      <c r="T19" s="3" t="s">
        <v>147</v>
      </c>
      <c r="U19" s="3" t="s">
        <v>147</v>
      </c>
      <c r="V19" s="20" t="s">
        <v>75</v>
      </c>
      <c r="W19" s="21" t="s">
        <v>177</v>
      </c>
      <c r="X19" s="21" t="s">
        <v>178</v>
      </c>
      <c r="Y19" s="21" t="s">
        <v>179</v>
      </c>
      <c r="Z19" s="21" t="s">
        <v>169</v>
      </c>
      <c r="AA19" s="24">
        <v>45553</v>
      </c>
      <c r="AB19" s="21" t="s">
        <v>170</v>
      </c>
      <c r="AC19" s="34" t="str">
        <f t="shared" si="3"/>
        <v>Media</v>
      </c>
      <c r="AD19" s="34">
        <f t="shared" si="4"/>
        <v>2</v>
      </c>
      <c r="AE19" s="31" t="s">
        <v>149</v>
      </c>
      <c r="AF19" s="34">
        <f t="shared" si="5"/>
        <v>1</v>
      </c>
      <c r="AG19" s="31" t="s">
        <v>149</v>
      </c>
      <c r="AH19" s="35">
        <f t="shared" si="6"/>
        <v>1</v>
      </c>
      <c r="AI19" s="31" t="s">
        <v>149</v>
      </c>
      <c r="AJ19" s="34">
        <f t="shared" si="7"/>
        <v>1</v>
      </c>
      <c r="AK19" s="34">
        <f t="shared" si="8"/>
        <v>2</v>
      </c>
      <c r="AL19" s="34" t="str">
        <f t="shared" si="9"/>
        <v>Baja</v>
      </c>
      <c r="AM19" s="34">
        <f t="shared" si="0"/>
        <v>1</v>
      </c>
      <c r="AN19" s="34">
        <f t="shared" si="1"/>
        <v>4</v>
      </c>
      <c r="AO19" s="36" t="str">
        <f t="shared" si="2"/>
        <v>MEDIA</v>
      </c>
    </row>
    <row r="20" spans="1:41" s="32" customFormat="1" ht="222.75" customHeight="1">
      <c r="A20" s="22" t="s">
        <v>174</v>
      </c>
      <c r="B20" s="22" t="s">
        <v>84</v>
      </c>
      <c r="C20" s="19" t="s">
        <v>99</v>
      </c>
      <c r="D20" s="2" t="s">
        <v>160</v>
      </c>
      <c r="E20" s="23" t="s">
        <v>161</v>
      </c>
      <c r="F20" s="2" t="s">
        <v>162</v>
      </c>
      <c r="G20" s="20" t="s">
        <v>139</v>
      </c>
      <c r="H20" s="20"/>
      <c r="I20" s="20"/>
      <c r="J20" s="20" t="s">
        <v>2</v>
      </c>
      <c r="K20" s="20" t="s">
        <v>153</v>
      </c>
      <c r="L20" s="20" t="s">
        <v>163</v>
      </c>
      <c r="M20" s="20" t="s">
        <v>142</v>
      </c>
      <c r="N20" s="21" t="s">
        <v>164</v>
      </c>
      <c r="O20" s="20" t="s">
        <v>3</v>
      </c>
      <c r="P20" s="21" t="s">
        <v>165</v>
      </c>
      <c r="Q20" s="20" t="s">
        <v>166</v>
      </c>
      <c r="R20" s="21" t="s">
        <v>71</v>
      </c>
      <c r="S20" s="3" t="s">
        <v>155</v>
      </c>
      <c r="T20" s="3" t="s">
        <v>147</v>
      </c>
      <c r="U20" s="3" t="s">
        <v>147</v>
      </c>
      <c r="V20" s="20" t="s">
        <v>75</v>
      </c>
      <c r="W20" s="21" t="s">
        <v>167</v>
      </c>
      <c r="X20" s="21" t="s">
        <v>167</v>
      </c>
      <c r="Y20" s="21" t="s">
        <v>168</v>
      </c>
      <c r="Z20" s="21" t="s">
        <v>169</v>
      </c>
      <c r="AA20" s="24">
        <v>44028</v>
      </c>
      <c r="AB20" s="21" t="s">
        <v>170</v>
      </c>
      <c r="AC20" s="34" t="str">
        <f t="shared" si="3"/>
        <v>Media</v>
      </c>
      <c r="AD20" s="34">
        <f t="shared" si="4"/>
        <v>2</v>
      </c>
      <c r="AE20" s="31" t="s">
        <v>149</v>
      </c>
      <c r="AF20" s="34">
        <f t="shared" si="5"/>
        <v>1</v>
      </c>
      <c r="AG20" s="31" t="s">
        <v>156</v>
      </c>
      <c r="AH20" s="35">
        <f t="shared" si="6"/>
        <v>2</v>
      </c>
      <c r="AI20" s="31" t="s">
        <v>156</v>
      </c>
      <c r="AJ20" s="34">
        <f t="shared" si="7"/>
        <v>2</v>
      </c>
      <c r="AK20" s="34">
        <f t="shared" si="8"/>
        <v>4</v>
      </c>
      <c r="AL20" s="34" t="str">
        <f t="shared" si="9"/>
        <v>Media</v>
      </c>
      <c r="AM20" s="34">
        <f t="shared" si="0"/>
        <v>2</v>
      </c>
      <c r="AN20" s="34">
        <f t="shared" si="1"/>
        <v>5</v>
      </c>
      <c r="AO20" s="36" t="str">
        <f t="shared" si="2"/>
        <v>MEDIA</v>
      </c>
    </row>
    <row r="21" spans="1:41" s="28" customFormat="1" ht="29.1" customHeight="1">
      <c r="A21" s="54" t="s">
        <v>194</v>
      </c>
      <c r="B21" s="51"/>
      <c r="C21" s="59"/>
      <c r="D21" s="59"/>
      <c r="E21" s="59" t="s">
        <v>181</v>
      </c>
      <c r="F21" s="52">
        <v>45448</v>
      </c>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row>
    <row r="22" spans="1:41" s="32" customFormat="1" ht="135">
      <c r="A22" s="22" t="s">
        <v>182</v>
      </c>
      <c r="B22" s="22" t="s">
        <v>84</v>
      </c>
      <c r="C22" s="19" t="s">
        <v>99</v>
      </c>
      <c r="D22" s="2" t="s">
        <v>183</v>
      </c>
      <c r="E22" s="23" t="s">
        <v>184</v>
      </c>
      <c r="F22" s="55" t="s">
        <v>185</v>
      </c>
      <c r="G22" s="56" t="s">
        <v>139</v>
      </c>
      <c r="H22" s="20"/>
      <c r="I22" s="20" t="s">
        <v>2</v>
      </c>
      <c r="J22" s="20" t="s">
        <v>2</v>
      </c>
      <c r="K22" s="20" t="s">
        <v>140</v>
      </c>
      <c r="L22" s="20" t="s">
        <v>186</v>
      </c>
      <c r="M22" s="20" t="s">
        <v>142</v>
      </c>
      <c r="N22" s="21" t="s">
        <v>187</v>
      </c>
      <c r="O22" s="20" t="s">
        <v>3</v>
      </c>
      <c r="P22" s="57" t="s">
        <v>188</v>
      </c>
      <c r="Q22" s="20" t="s">
        <v>189</v>
      </c>
      <c r="R22" s="21" t="s">
        <v>105</v>
      </c>
      <c r="S22" s="3" t="s">
        <v>155</v>
      </c>
      <c r="T22" s="3" t="s">
        <v>147</v>
      </c>
      <c r="U22" s="3" t="s">
        <v>147</v>
      </c>
      <c r="V22" s="20" t="s">
        <v>75</v>
      </c>
      <c r="W22" s="21" t="s">
        <v>190</v>
      </c>
      <c r="X22" s="21" t="s">
        <v>191</v>
      </c>
      <c r="Y22" s="58" t="s">
        <v>192</v>
      </c>
      <c r="Z22" s="21" t="s">
        <v>169</v>
      </c>
      <c r="AA22" s="24">
        <v>44062</v>
      </c>
      <c r="AB22" s="21" t="s">
        <v>193</v>
      </c>
      <c r="AC22" s="34" t="str">
        <f t="shared" ref="AC22" si="10">IF(V22="Información Pública Reservada","Alta",IF(V22="Información Pública Clasificada","Media",IF(V22="Información Pública","Baja")))</f>
        <v>Media</v>
      </c>
      <c r="AD22" s="34">
        <f t="shared" ref="AD22" si="11">IF(AC22="Baja",1,IF(AC22="Media",2,IF(AC22="Alta",3,"")))</f>
        <v>2</v>
      </c>
      <c r="AE22" s="31" t="s">
        <v>149</v>
      </c>
      <c r="AF22" s="34">
        <f>IF(AE22="Baja",1,IF(AE22="Media",2,IF(AE22="Alta",3,"")))</f>
        <v>1</v>
      </c>
      <c r="AG22" s="31" t="s">
        <v>156</v>
      </c>
      <c r="AH22" s="35">
        <f>IF(AG22="Baja",1,IF(AG22="Media",2,IF(AG22="Alta",3,IF(AG22="No Clasificada",0,""))))</f>
        <v>2</v>
      </c>
      <c r="AI22" s="31" t="s">
        <v>156</v>
      </c>
      <c r="AJ22" s="34">
        <f>IF(AI22="Baja",1,IF(AI22="Media",2,IF(AI22="Alta",3,IF(AI22="No Clasificada",0,""))))</f>
        <v>2</v>
      </c>
      <c r="AK22" s="34">
        <f>IFERROR(SUM(AH22+AJ22)," ")</f>
        <v>4</v>
      </c>
      <c r="AL22" s="34" t="str">
        <f>IF(AK22=3,"Baja",IF(AK22=2,"Baja",IF(AK22=1,"Baja",IF(AK22=4,"Media",IF(AK22&gt;=5,"Alta")))))</f>
        <v>Media</v>
      </c>
      <c r="AM22" s="34">
        <f>IF(AL22="Baja",1,IF(AL22="Media",2,IF(AL22="Alta",3,"0")))</f>
        <v>2</v>
      </c>
      <c r="AN22" s="34">
        <f>IFERROR(SUM(+AD22+AF22+AM22),"")</f>
        <v>5</v>
      </c>
      <c r="AO22" s="36" t="str">
        <f>IF(AND(AC22="ALTA"),"ALTA",IF(AND(AE22="ALTA",AL22="ALTA"),"ALTA",IF(AND(AC22="MEDIA",AE22="ALTA",AL22="MEDIA"),"MEDIA",IF(AND(AC22="MEDIA",AE22="MEDIA",AL22="ALTA"),"MEDIA",IF(AND(AC22="MEDIA",AE22="MEDIA",AL22="BAJA"),"MEDIA",IF(AND(AC22="MEDIA",AE22="MEDIA",AL22="MEDIA"),"MEDIA",IF(AND(AC22="MEDIA",AE22="BAJA",AL22="MEDIA"),"MEDIA",IF(AND(AC22="BAJA",AE22="MEDIA",AL22="MEDIA"),"MEDIA",IF(AND(AC22="BAJA",AE22="BAJA",AL22="MEDIA"),"MEDIA",IF(AND(AC22="BAJA",AE22="MEDIA",AL22="BAJA"),"MEDIA",IF(AND(AC22="MEDIA",AE22="BAJA",AL22="BAJA"),"MEDIA",IF(AND(AC22="BAJA",AE22="ALTA",AL22="BAJA"),"MEDIA",IF(AND(AC22="BAJA",AE22="BAJA",AL22="ALTA"),"MEDIA",IF(AND(AC22="MEDIA",AE22="ALTA",AL22="BAJA"),"MEDIA",IF(AND(AC22="MEDIA",AE22="BAJA",AL22="ALTA"),"MEDIA",IF(AND(AC22="BAJA",AE22="ALTA",AL22="MEDIA"),"MEDIA",IF(AND(AC22="BAJA",AE22="MEDIA",AL22="ALTA"),"MEDIA",IF(AND(AC22="BAJA",AE22="BAJA",AL22="BAJA"),"BAJA","Por Clasificar"))))))))))))))))))</f>
        <v>MEDIA</v>
      </c>
    </row>
    <row r="23" spans="1:41" s="28" customFormat="1" ht="36" customHeight="1">
      <c r="A23" s="60" t="s">
        <v>195</v>
      </c>
      <c r="B23" s="51"/>
      <c r="C23" s="53"/>
      <c r="D23" s="59"/>
      <c r="E23" s="59" t="s">
        <v>181</v>
      </c>
      <c r="F23" s="52">
        <v>45594</v>
      </c>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row>
    <row r="24" spans="1:41" s="32" customFormat="1" ht="150">
      <c r="A24" s="22" t="s">
        <v>196</v>
      </c>
      <c r="B24" s="22" t="s">
        <v>69</v>
      </c>
      <c r="C24" s="19" t="s">
        <v>70</v>
      </c>
      <c r="D24" s="61" t="s">
        <v>197</v>
      </c>
      <c r="E24" s="62" t="s">
        <v>198</v>
      </c>
      <c r="F24" s="63" t="s">
        <v>199</v>
      </c>
      <c r="G24" s="64" t="s">
        <v>139</v>
      </c>
      <c r="H24" s="64"/>
      <c r="I24" s="64"/>
      <c r="J24" s="64" t="s">
        <v>2</v>
      </c>
      <c r="K24" s="64" t="s">
        <v>140</v>
      </c>
      <c r="L24" s="64" t="s">
        <v>200</v>
      </c>
      <c r="M24" s="64" t="s">
        <v>142</v>
      </c>
      <c r="N24" s="64" t="s">
        <v>201</v>
      </c>
      <c r="O24" s="64" t="s">
        <v>3</v>
      </c>
      <c r="P24" s="64" t="s">
        <v>202</v>
      </c>
      <c r="Q24" s="64" t="s">
        <v>189</v>
      </c>
      <c r="R24" s="64" t="s">
        <v>203</v>
      </c>
      <c r="S24" s="65" t="s">
        <v>155</v>
      </c>
      <c r="T24" s="65" t="s">
        <v>155</v>
      </c>
      <c r="U24" s="65" t="s">
        <v>147</v>
      </c>
      <c r="V24" s="66" t="s">
        <v>75</v>
      </c>
      <c r="W24" s="66" t="s">
        <v>204</v>
      </c>
      <c r="X24" s="66" t="s">
        <v>205</v>
      </c>
      <c r="Y24" s="66" t="s">
        <v>206</v>
      </c>
      <c r="Z24" s="64" t="s">
        <v>169</v>
      </c>
      <c r="AA24" s="67" t="s">
        <v>207</v>
      </c>
      <c r="AB24" s="64" t="s">
        <v>208</v>
      </c>
      <c r="AC24" s="68" t="s">
        <v>156</v>
      </c>
      <c r="AD24" s="69">
        <f t="shared" ref="AD24:AD46" si="12">IF(AC24="Baja",1,IF(AC24="Media",2,IF(AC24="Alta",3,"")))</f>
        <v>2</v>
      </c>
      <c r="AE24" s="68" t="s">
        <v>149</v>
      </c>
      <c r="AF24" s="69">
        <v>1</v>
      </c>
      <c r="AG24" s="70" t="s">
        <v>156</v>
      </c>
      <c r="AH24" s="71">
        <v>1</v>
      </c>
      <c r="AI24" s="70" t="s">
        <v>149</v>
      </c>
      <c r="AJ24" s="72">
        <v>1</v>
      </c>
      <c r="AK24" s="72">
        <v>2</v>
      </c>
      <c r="AL24" s="72" t="str">
        <f>IF(AK24=3,"Baja",IF(AK24=2,"Baja",IF(AK24=1,"Baja",IF(AK24=4,"Media",IF(AK24&gt;=5,"Alta")))))</f>
        <v>Baja</v>
      </c>
      <c r="AM24" s="72">
        <f t="shared" ref="AM24:AM46" si="13">IF(AL24="Baja",1,IF(AL24="Media",2,IF(AL24="Alta",3,"0")))</f>
        <v>1</v>
      </c>
      <c r="AN24" s="72">
        <f t="shared" ref="AN24:AN46" si="14">IFERROR(SUM(+AD24+AF24+AM24),"")</f>
        <v>4</v>
      </c>
      <c r="AO24" s="73" t="str">
        <f t="shared" ref="AO24:AO46" si="15">IF(AND(AC24="ALTA"),"ALTA",IF(AND(AE24="ALTA",AL24="ALTA"),"ALTA",IF(AND(AC24="MEDIA",AE24="ALTA",AL24="MEDIA"),"MEDIA",IF(AND(AC24="MEDIA",AE24="MEDIA",AL24="ALTA"),"MEDIA",IF(AND(AC24="MEDIA",AE24="MEDIA",AL24="BAJA"),"MEDIA",IF(AND(AC24="MEDIA",AE24="MEDIA",AL24="MEDIA"),"MEDIA",IF(AND(AC24="MEDIA",AE24="BAJA",AL24="MEDIA"),"MEDIA",IF(AND(AC24="BAJA",AE24="MEDIA",AL24="MEDIA"),"MEDIA",IF(AND(AC24="BAJA",AE24="BAJA",AL24="MEDIA"),"MEDIA",IF(AND(AC24="BAJA",AE24="MEDIA",AL24="BAJA"),"MEDIA",IF(AND(AC24="MEDIA",AE24="BAJA",AL24="BAJA"),"MEDIA",IF(AND(AC24="BAJA",AE24="ALTA",AL24="BAJA"),"MEDIA",IF(AND(AC24="BAJA",AE24="BAJA",AL24="ALTA"),"MEDIA",IF(AND(AC24="MEDIA",AE24="ALTA",AL24="BAJA"),"MEDIA",IF(AND(AC24="MEDIA",AE24="BAJA",AL24="ALTA"),"MEDIA",IF(AND(AC24="BAJA",AE24="ALTA",AL24="MEDIA"),"MEDIA",IF(AND(AC24="BAJA",AE24="MEDIA",AL24="ALTA"),"MEDIA",IF(AND(AC24="BAJA",AE24="BAJA",AL24="BAJA"),"BAJA","Por Clasificar"))))))))))))))))))</f>
        <v>MEDIA</v>
      </c>
    </row>
    <row r="25" spans="1:41" s="32" customFormat="1" ht="150">
      <c r="A25" s="22" t="s">
        <v>209</v>
      </c>
      <c r="B25" s="22" t="s">
        <v>69</v>
      </c>
      <c r="C25" s="19" t="s">
        <v>70</v>
      </c>
      <c r="D25" s="61" t="s">
        <v>197</v>
      </c>
      <c r="E25" s="62" t="s">
        <v>210</v>
      </c>
      <c r="F25" s="63" t="s">
        <v>211</v>
      </c>
      <c r="G25" s="64" t="s">
        <v>139</v>
      </c>
      <c r="H25" s="64"/>
      <c r="I25" s="64"/>
      <c r="J25" s="64" t="s">
        <v>2</v>
      </c>
      <c r="K25" s="64" t="s">
        <v>140</v>
      </c>
      <c r="L25" s="64" t="s">
        <v>212</v>
      </c>
      <c r="M25" s="64" t="s">
        <v>142</v>
      </c>
      <c r="N25" s="64" t="s">
        <v>201</v>
      </c>
      <c r="O25" s="64" t="s">
        <v>3</v>
      </c>
      <c r="P25" s="74" t="s">
        <v>213</v>
      </c>
      <c r="Q25" s="64" t="s">
        <v>189</v>
      </c>
      <c r="R25" s="64" t="s">
        <v>203</v>
      </c>
      <c r="S25" s="65" t="s">
        <v>155</v>
      </c>
      <c r="T25" s="65" t="s">
        <v>155</v>
      </c>
      <c r="U25" s="65" t="s">
        <v>147</v>
      </c>
      <c r="V25" s="66" t="s">
        <v>75</v>
      </c>
      <c r="W25" s="66" t="s">
        <v>204</v>
      </c>
      <c r="X25" s="66" t="s">
        <v>205</v>
      </c>
      <c r="Y25" s="66" t="s">
        <v>214</v>
      </c>
      <c r="Z25" s="64" t="s">
        <v>169</v>
      </c>
      <c r="AA25" s="67" t="s">
        <v>207</v>
      </c>
      <c r="AB25" s="64" t="s">
        <v>208</v>
      </c>
      <c r="AC25" s="68" t="s">
        <v>156</v>
      </c>
      <c r="AD25" s="69">
        <f t="shared" si="12"/>
        <v>2</v>
      </c>
      <c r="AE25" s="68" t="s">
        <v>156</v>
      </c>
      <c r="AF25" s="69">
        <v>2</v>
      </c>
      <c r="AG25" s="68" t="s">
        <v>156</v>
      </c>
      <c r="AH25" s="75">
        <v>3</v>
      </c>
      <c r="AI25" s="68" t="s">
        <v>156</v>
      </c>
      <c r="AJ25" s="69">
        <v>2</v>
      </c>
      <c r="AK25" s="69">
        <v>5</v>
      </c>
      <c r="AL25" s="68" t="s">
        <v>156</v>
      </c>
      <c r="AM25" s="69">
        <f t="shared" si="13"/>
        <v>2</v>
      </c>
      <c r="AN25" s="69">
        <f t="shared" si="14"/>
        <v>6</v>
      </c>
      <c r="AO25" s="76" t="str">
        <f t="shared" si="15"/>
        <v>MEDIA</v>
      </c>
    </row>
    <row r="26" spans="1:41" s="32" customFormat="1" ht="60">
      <c r="A26" s="22" t="s">
        <v>215</v>
      </c>
      <c r="B26" s="22" t="s">
        <v>69</v>
      </c>
      <c r="C26" s="19" t="s">
        <v>70</v>
      </c>
      <c r="D26" s="61" t="s">
        <v>216</v>
      </c>
      <c r="E26" s="77" t="s">
        <v>217</v>
      </c>
      <c r="F26" s="63" t="s">
        <v>218</v>
      </c>
      <c r="G26" s="64" t="s">
        <v>139</v>
      </c>
      <c r="H26" s="64"/>
      <c r="I26" s="64"/>
      <c r="J26" s="64" t="s">
        <v>2</v>
      </c>
      <c r="K26" s="64" t="s">
        <v>140</v>
      </c>
      <c r="L26" s="64" t="s">
        <v>219</v>
      </c>
      <c r="M26" s="64" t="s">
        <v>142</v>
      </c>
      <c r="N26" s="64" t="s">
        <v>201</v>
      </c>
      <c r="O26" s="64" t="s">
        <v>3</v>
      </c>
      <c r="P26" s="78" t="s">
        <v>220</v>
      </c>
      <c r="Q26" s="64" t="s">
        <v>189</v>
      </c>
      <c r="R26" s="64" t="s">
        <v>76</v>
      </c>
      <c r="S26" s="65" t="s">
        <v>147</v>
      </c>
      <c r="T26" s="65" t="s">
        <v>147</v>
      </c>
      <c r="U26" s="65" t="s">
        <v>147</v>
      </c>
      <c r="V26" s="66" t="s">
        <v>73</v>
      </c>
      <c r="W26" s="66" t="s">
        <v>189</v>
      </c>
      <c r="X26" s="66" t="s">
        <v>189</v>
      </c>
      <c r="Y26" s="66" t="s">
        <v>189</v>
      </c>
      <c r="Z26" s="64" t="s">
        <v>189</v>
      </c>
      <c r="AA26" s="64" t="s">
        <v>189</v>
      </c>
      <c r="AB26" s="64" t="s">
        <v>189</v>
      </c>
      <c r="AC26" s="68" t="s">
        <v>156</v>
      </c>
      <c r="AD26" s="69"/>
      <c r="AE26" s="68" t="s">
        <v>156</v>
      </c>
      <c r="AF26" s="69"/>
      <c r="AG26" s="68" t="s">
        <v>156</v>
      </c>
      <c r="AH26" s="75"/>
      <c r="AI26" s="68" t="s">
        <v>156</v>
      </c>
      <c r="AJ26" s="69"/>
      <c r="AK26" s="69"/>
      <c r="AL26" s="68" t="s">
        <v>156</v>
      </c>
      <c r="AM26" s="69"/>
      <c r="AN26" s="69"/>
      <c r="AO26" s="76" t="str">
        <f t="shared" si="15"/>
        <v>MEDIA</v>
      </c>
    </row>
    <row r="27" spans="1:41" s="32" customFormat="1" ht="150">
      <c r="A27" s="22" t="s">
        <v>221</v>
      </c>
      <c r="B27" s="22" t="s">
        <v>69</v>
      </c>
      <c r="C27" s="19" t="s">
        <v>70</v>
      </c>
      <c r="D27" s="77" t="s">
        <v>222</v>
      </c>
      <c r="E27" s="62" t="s">
        <v>223</v>
      </c>
      <c r="F27" s="63" t="s">
        <v>224</v>
      </c>
      <c r="G27" s="64" t="s">
        <v>139</v>
      </c>
      <c r="H27" s="64"/>
      <c r="I27" s="64"/>
      <c r="J27" s="64" t="s">
        <v>2</v>
      </c>
      <c r="K27" s="64" t="s">
        <v>140</v>
      </c>
      <c r="L27" s="64" t="s">
        <v>225</v>
      </c>
      <c r="M27" s="64" t="s">
        <v>142</v>
      </c>
      <c r="N27" s="64" t="s">
        <v>201</v>
      </c>
      <c r="O27" s="64" t="s">
        <v>3</v>
      </c>
      <c r="P27" s="74" t="s">
        <v>213</v>
      </c>
      <c r="Q27" s="64" t="s">
        <v>189</v>
      </c>
      <c r="R27" s="64" t="s">
        <v>203</v>
      </c>
      <c r="S27" s="65" t="s">
        <v>155</v>
      </c>
      <c r="T27" s="65" t="s">
        <v>155</v>
      </c>
      <c r="U27" s="65" t="s">
        <v>147</v>
      </c>
      <c r="V27" s="66" t="s">
        <v>75</v>
      </c>
      <c r="W27" s="66" t="s">
        <v>204</v>
      </c>
      <c r="X27" s="66" t="s">
        <v>205</v>
      </c>
      <c r="Y27" s="66" t="s">
        <v>226</v>
      </c>
      <c r="Z27" s="64" t="s">
        <v>169</v>
      </c>
      <c r="AA27" s="67" t="s">
        <v>207</v>
      </c>
      <c r="AB27" s="64" t="s">
        <v>208</v>
      </c>
      <c r="AC27" s="69" t="str">
        <f>IF(V27="Información Pública Reservada","Alta",IF(V27="Información Pública Clasificada","Media",IF(V27="Información Pública","Baja")))</f>
        <v>Media</v>
      </c>
      <c r="AD27" s="69">
        <f>IF(AC27="Baja",1,IF(AC27="Media",2,IF(AC27="Alta",3,"")))</f>
        <v>2</v>
      </c>
      <c r="AE27" s="68" t="s">
        <v>156</v>
      </c>
      <c r="AF27" s="69">
        <v>2</v>
      </c>
      <c r="AG27" s="68" t="s">
        <v>156</v>
      </c>
      <c r="AH27" s="75">
        <v>2</v>
      </c>
      <c r="AI27" s="68" t="s">
        <v>149</v>
      </c>
      <c r="AJ27" s="69">
        <v>1</v>
      </c>
      <c r="AK27" s="69">
        <v>3</v>
      </c>
      <c r="AL27" s="69" t="str">
        <f>IF(AK27=3,"Baja",IF(AK27=2,"Baja",IF(AK27=1,"Baja",IF(AK27=4,"Media",IF(AK27&gt;=5,"Alta")))))</f>
        <v>Baja</v>
      </c>
      <c r="AM27" s="69">
        <f>IF(AL27="Baja",1,IF(AL27="Media",2,IF(AL27="Alta",3,"0")))</f>
        <v>1</v>
      </c>
      <c r="AN27" s="69">
        <f>IFERROR(SUM(+AD27+AF27+AM27),"")</f>
        <v>5</v>
      </c>
      <c r="AO27" s="76" t="str">
        <f>IF(AND(AC27="ALTA"),"ALTA",IF(AND(AE27="ALTA",AL27="ALTA"),"ALTA",IF(AND(AC27="MEDIA",AE27="ALTA",AL27="MEDIA"),"MEDIA",IF(AND(AC27="MEDIA",AE27="MEDIA",AL27="ALTA"),"MEDIA",IF(AND(AC27="MEDIA",AE27="MEDIA",AL27="BAJA"),"MEDIA",IF(AND(AC27="MEDIA",AE27="MEDIA",AL27="MEDIA"),"MEDIA",IF(AND(AC27="MEDIA",AE27="BAJA",AL27="MEDIA"),"MEDIA",IF(AND(AC27="BAJA",AE27="MEDIA",AL27="MEDIA"),"MEDIA",IF(AND(AC27="BAJA",AE27="BAJA",AL27="MEDIA"),"MEDIA",IF(AND(AC27="BAJA",AE27="MEDIA",AL27="BAJA"),"MEDIA",IF(AND(AC27="MEDIA",AE27="BAJA",AL27="BAJA"),"MEDIA",IF(AND(AC27="BAJA",AE27="ALTA",AL27="BAJA"),"MEDIA",IF(AND(AC27="BAJA",AE27="BAJA",AL27="ALTA"),"MEDIA",IF(AND(AC27="MEDIA",AE27="ALTA",AL27="BAJA"),"MEDIA",IF(AND(AC27="MEDIA",AE27="BAJA",AL27="ALTA"),"MEDIA",IF(AND(AC27="BAJA",AE27="ALTA",AL27="MEDIA"),"MEDIA",IF(AND(AC27="BAJA",AE27="MEDIA",AL27="ALTA"),"MEDIA",IF(AND(AC27="BAJA",AE27="BAJA",AL27="BAJA"),"BAJA","Por Clasificar"))))))))))))))))))</f>
        <v>MEDIA</v>
      </c>
    </row>
    <row r="28" spans="1:41" s="32" customFormat="1" ht="60">
      <c r="A28" s="22" t="s">
        <v>227</v>
      </c>
      <c r="B28" s="22" t="s">
        <v>69</v>
      </c>
      <c r="C28" s="19" t="s">
        <v>70</v>
      </c>
      <c r="D28" s="77" t="s">
        <v>228</v>
      </c>
      <c r="E28" s="62" t="s">
        <v>229</v>
      </c>
      <c r="F28" s="63" t="s">
        <v>230</v>
      </c>
      <c r="G28" s="64" t="s">
        <v>139</v>
      </c>
      <c r="H28" s="64"/>
      <c r="I28" s="64"/>
      <c r="J28" s="64" t="s">
        <v>2</v>
      </c>
      <c r="K28" s="64" t="s">
        <v>140</v>
      </c>
      <c r="L28" s="79" t="s">
        <v>219</v>
      </c>
      <c r="M28" s="64" t="s">
        <v>142</v>
      </c>
      <c r="N28" s="64" t="s">
        <v>231</v>
      </c>
      <c r="O28" s="64" t="s">
        <v>3</v>
      </c>
      <c r="P28" s="80" t="s">
        <v>232</v>
      </c>
      <c r="Q28" s="64" t="s">
        <v>189</v>
      </c>
      <c r="R28" s="64" t="s">
        <v>76</v>
      </c>
      <c r="S28" s="65" t="s">
        <v>147</v>
      </c>
      <c r="T28" s="65" t="s">
        <v>147</v>
      </c>
      <c r="U28" s="65" t="s">
        <v>147</v>
      </c>
      <c r="V28" s="66" t="s">
        <v>73</v>
      </c>
      <c r="W28" s="66" t="s">
        <v>189</v>
      </c>
      <c r="X28" s="66" t="s">
        <v>189</v>
      </c>
      <c r="Y28" s="66" t="s">
        <v>189</v>
      </c>
      <c r="Z28" s="64" t="s">
        <v>189</v>
      </c>
      <c r="AA28" s="64" t="s">
        <v>189</v>
      </c>
      <c r="AB28" s="64" t="s">
        <v>189</v>
      </c>
      <c r="AC28" s="69" t="str">
        <f t="shared" ref="AC28:AC46" si="16">IF(V28="Información Pública Reservada","Alta",IF(V28="Información Pública Clasificada","Media",IF(V28="Información Pública","Baja")))</f>
        <v>Baja</v>
      </c>
      <c r="AD28" s="69">
        <f t="shared" ref="AD28" si="17">IF(AC28="Baja",1,IF(AC28="Media",2,IF(AC28="Alta",3,"")))</f>
        <v>1</v>
      </c>
      <c r="AE28" s="68" t="s">
        <v>156</v>
      </c>
      <c r="AF28" s="69">
        <v>2</v>
      </c>
      <c r="AG28" s="68" t="s">
        <v>156</v>
      </c>
      <c r="AH28" s="75">
        <v>2</v>
      </c>
      <c r="AI28" s="68" t="s">
        <v>149</v>
      </c>
      <c r="AJ28" s="69">
        <v>1</v>
      </c>
      <c r="AK28" s="69">
        <v>3</v>
      </c>
      <c r="AL28" s="69" t="str">
        <f t="shared" ref="AL28:AL46" si="18">IF(AK28=3,"Baja",IF(AK28=2,"Baja",IF(AK28=1,"Baja",IF(AK28=4,"Media",IF(AK28&gt;=5,"Alta")))))</f>
        <v>Baja</v>
      </c>
      <c r="AM28" s="69">
        <f t="shared" ref="AM28" si="19">IF(AL28="Baja",1,IF(AL28="Media",2,IF(AL28="Alta",3,"0")))</f>
        <v>1</v>
      </c>
      <c r="AN28" s="69">
        <f t="shared" ref="AN28" si="20">IFERROR(SUM(+AD28+AF28+AM28),"")</f>
        <v>4</v>
      </c>
      <c r="AO28" s="76" t="str">
        <f t="shared" ref="AO28" si="21">IF(AND(AC28="ALTA"),"ALTA",IF(AND(AE28="ALTA",AL28="ALTA"),"ALTA",IF(AND(AC28="MEDIA",AE28="ALTA",AL28="MEDIA"),"MEDIA",IF(AND(AC28="MEDIA",AE28="MEDIA",AL28="ALTA"),"MEDIA",IF(AND(AC28="MEDIA",AE28="MEDIA",AL28="BAJA"),"MEDIA",IF(AND(AC28="MEDIA",AE28="MEDIA",AL28="MEDIA"),"MEDIA",IF(AND(AC28="MEDIA",AE28="BAJA",AL28="MEDIA"),"MEDIA",IF(AND(AC28="BAJA",AE28="MEDIA",AL28="MEDIA"),"MEDIA",IF(AND(AC28="BAJA",AE28="BAJA",AL28="MEDIA"),"MEDIA",IF(AND(AC28="BAJA",AE28="MEDIA",AL28="BAJA"),"MEDIA",IF(AND(AC28="MEDIA",AE28="BAJA",AL28="BAJA"),"MEDIA",IF(AND(AC28="BAJA",AE28="ALTA",AL28="BAJA"),"MEDIA",IF(AND(AC28="BAJA",AE28="BAJA",AL28="ALTA"),"MEDIA",IF(AND(AC28="MEDIA",AE28="ALTA",AL28="BAJA"),"MEDIA",IF(AND(AC28="MEDIA",AE28="BAJA",AL28="ALTA"),"MEDIA",IF(AND(AC28="BAJA",AE28="ALTA",AL28="MEDIA"),"MEDIA",IF(AND(AC28="BAJA",AE28="MEDIA",AL28="ALTA"),"MEDIA",IF(AND(AC28="BAJA",AE28="BAJA",AL28="BAJA"),"BAJA","Por Clasificar"))))))))))))))))))</f>
        <v>MEDIA</v>
      </c>
    </row>
    <row r="29" spans="1:41" s="32" customFormat="1" ht="60">
      <c r="A29" s="22" t="s">
        <v>233</v>
      </c>
      <c r="B29" s="22" t="s">
        <v>69</v>
      </c>
      <c r="C29" s="19" t="s">
        <v>70</v>
      </c>
      <c r="D29" s="77" t="s">
        <v>234</v>
      </c>
      <c r="E29" s="77" t="s">
        <v>235</v>
      </c>
      <c r="F29" s="63" t="s">
        <v>236</v>
      </c>
      <c r="G29" s="64" t="s">
        <v>139</v>
      </c>
      <c r="H29" s="64"/>
      <c r="I29" s="64"/>
      <c r="J29" s="64" t="s">
        <v>2</v>
      </c>
      <c r="K29" s="64" t="s">
        <v>140</v>
      </c>
      <c r="L29" s="64" t="s">
        <v>219</v>
      </c>
      <c r="M29" s="64" t="s">
        <v>142</v>
      </c>
      <c r="N29" s="64" t="s">
        <v>201</v>
      </c>
      <c r="O29" s="64" t="s">
        <v>3</v>
      </c>
      <c r="P29" s="78" t="s">
        <v>213</v>
      </c>
      <c r="Q29" s="64" t="s">
        <v>189</v>
      </c>
      <c r="R29" s="64" t="s">
        <v>203</v>
      </c>
      <c r="S29" s="65" t="s">
        <v>147</v>
      </c>
      <c r="T29" s="65" t="s">
        <v>147</v>
      </c>
      <c r="U29" s="65" t="s">
        <v>147</v>
      </c>
      <c r="V29" s="66" t="s">
        <v>73</v>
      </c>
      <c r="W29" s="66" t="s">
        <v>189</v>
      </c>
      <c r="X29" s="66" t="s">
        <v>189</v>
      </c>
      <c r="Y29" s="66" t="s">
        <v>189</v>
      </c>
      <c r="Z29" s="64" t="s">
        <v>189</v>
      </c>
      <c r="AA29" s="64" t="s">
        <v>189</v>
      </c>
      <c r="AB29" s="64" t="s">
        <v>189</v>
      </c>
      <c r="AC29" s="69" t="str">
        <f t="shared" si="16"/>
        <v>Baja</v>
      </c>
      <c r="AD29" s="69">
        <f t="shared" si="12"/>
        <v>1</v>
      </c>
      <c r="AE29" s="68" t="s">
        <v>156</v>
      </c>
      <c r="AF29" s="69">
        <v>2</v>
      </c>
      <c r="AG29" s="68" t="s">
        <v>156</v>
      </c>
      <c r="AH29" s="75">
        <v>2</v>
      </c>
      <c r="AI29" s="68" t="s">
        <v>156</v>
      </c>
      <c r="AJ29" s="69">
        <v>2</v>
      </c>
      <c r="AK29" s="69">
        <v>4</v>
      </c>
      <c r="AL29" s="69" t="str">
        <f t="shared" si="18"/>
        <v>Media</v>
      </c>
      <c r="AM29" s="69">
        <f t="shared" si="13"/>
        <v>2</v>
      </c>
      <c r="AN29" s="69">
        <f t="shared" si="14"/>
        <v>5</v>
      </c>
      <c r="AO29" s="76" t="str">
        <f t="shared" si="15"/>
        <v>MEDIA</v>
      </c>
    </row>
    <row r="30" spans="1:41" s="32" customFormat="1" ht="90">
      <c r="A30" s="22" t="s">
        <v>237</v>
      </c>
      <c r="B30" s="22" t="s">
        <v>69</v>
      </c>
      <c r="C30" s="19" t="s">
        <v>70</v>
      </c>
      <c r="D30" s="77" t="s">
        <v>234</v>
      </c>
      <c r="E30" s="81" t="s">
        <v>238</v>
      </c>
      <c r="F30" s="63" t="s">
        <v>239</v>
      </c>
      <c r="G30" s="64" t="s">
        <v>139</v>
      </c>
      <c r="H30" s="64"/>
      <c r="I30" s="64"/>
      <c r="J30" s="64" t="s">
        <v>2</v>
      </c>
      <c r="K30" s="64" t="s">
        <v>140</v>
      </c>
      <c r="L30" s="64" t="s">
        <v>212</v>
      </c>
      <c r="M30" s="64" t="s">
        <v>142</v>
      </c>
      <c r="N30" s="64" t="s">
        <v>201</v>
      </c>
      <c r="O30" s="64" t="s">
        <v>3</v>
      </c>
      <c r="P30" s="64" t="s">
        <v>213</v>
      </c>
      <c r="Q30" s="64" t="s">
        <v>189</v>
      </c>
      <c r="R30" s="64" t="s">
        <v>203</v>
      </c>
      <c r="S30" s="65" t="s">
        <v>147</v>
      </c>
      <c r="T30" s="65" t="s">
        <v>147</v>
      </c>
      <c r="U30" s="65" t="s">
        <v>147</v>
      </c>
      <c r="V30" s="66" t="s">
        <v>73</v>
      </c>
      <c r="W30" s="66" t="s">
        <v>189</v>
      </c>
      <c r="X30" s="66" t="s">
        <v>189</v>
      </c>
      <c r="Y30" s="66" t="s">
        <v>189</v>
      </c>
      <c r="Z30" s="64" t="s">
        <v>189</v>
      </c>
      <c r="AA30" s="64" t="s">
        <v>189</v>
      </c>
      <c r="AB30" s="64" t="s">
        <v>189</v>
      </c>
      <c r="AC30" s="69" t="str">
        <f t="shared" si="16"/>
        <v>Baja</v>
      </c>
      <c r="AD30" s="69">
        <f t="shared" si="12"/>
        <v>1</v>
      </c>
      <c r="AE30" s="68" t="s">
        <v>156</v>
      </c>
      <c r="AF30" s="69">
        <v>2</v>
      </c>
      <c r="AG30" s="68" t="s">
        <v>156</v>
      </c>
      <c r="AH30" s="75">
        <v>3</v>
      </c>
      <c r="AI30" s="68" t="s">
        <v>149</v>
      </c>
      <c r="AJ30" s="69">
        <v>1</v>
      </c>
      <c r="AK30" s="69">
        <v>4</v>
      </c>
      <c r="AL30" s="69" t="str">
        <f t="shared" si="18"/>
        <v>Media</v>
      </c>
      <c r="AM30" s="69">
        <f t="shared" si="13"/>
        <v>2</v>
      </c>
      <c r="AN30" s="69">
        <f t="shared" si="14"/>
        <v>5</v>
      </c>
      <c r="AO30" s="76" t="str">
        <f t="shared" si="15"/>
        <v>MEDIA</v>
      </c>
    </row>
    <row r="31" spans="1:41" s="32" customFormat="1" ht="90">
      <c r="A31" s="22" t="s">
        <v>240</v>
      </c>
      <c r="B31" s="22" t="s">
        <v>69</v>
      </c>
      <c r="C31" s="19" t="s">
        <v>70</v>
      </c>
      <c r="D31" s="77" t="s">
        <v>241</v>
      </c>
      <c r="E31" s="66" t="s">
        <v>242</v>
      </c>
      <c r="F31" s="63" t="s">
        <v>243</v>
      </c>
      <c r="G31" s="64" t="s">
        <v>139</v>
      </c>
      <c r="H31" s="64"/>
      <c r="I31" s="64"/>
      <c r="J31" s="64" t="s">
        <v>2</v>
      </c>
      <c r="K31" s="64" t="s">
        <v>140</v>
      </c>
      <c r="L31" s="64" t="s">
        <v>212</v>
      </c>
      <c r="M31" s="64" t="s">
        <v>142</v>
      </c>
      <c r="N31" s="64" t="s">
        <v>201</v>
      </c>
      <c r="O31" s="64" t="s">
        <v>144</v>
      </c>
      <c r="P31" s="64" t="s">
        <v>213</v>
      </c>
      <c r="Q31" s="64" t="s">
        <v>244</v>
      </c>
      <c r="R31" s="64" t="s">
        <v>203</v>
      </c>
      <c r="S31" s="65" t="s">
        <v>147</v>
      </c>
      <c r="T31" s="65" t="s">
        <v>147</v>
      </c>
      <c r="U31" s="65" t="s">
        <v>147</v>
      </c>
      <c r="V31" s="66" t="s">
        <v>73</v>
      </c>
      <c r="W31" s="66" t="s">
        <v>189</v>
      </c>
      <c r="X31" s="66" t="s">
        <v>189</v>
      </c>
      <c r="Y31" s="66" t="s">
        <v>189</v>
      </c>
      <c r="Z31" s="64" t="s">
        <v>189</v>
      </c>
      <c r="AA31" s="64" t="s">
        <v>189</v>
      </c>
      <c r="AB31" s="64" t="s">
        <v>189</v>
      </c>
      <c r="AC31" s="69" t="str">
        <f t="shared" si="16"/>
        <v>Baja</v>
      </c>
      <c r="AD31" s="69">
        <f t="shared" si="12"/>
        <v>1</v>
      </c>
      <c r="AE31" s="68" t="s">
        <v>156</v>
      </c>
      <c r="AF31" s="69">
        <v>3</v>
      </c>
      <c r="AG31" s="68" t="s">
        <v>156</v>
      </c>
      <c r="AH31" s="75">
        <v>3</v>
      </c>
      <c r="AI31" s="68" t="s">
        <v>156</v>
      </c>
      <c r="AJ31" s="69">
        <v>2</v>
      </c>
      <c r="AK31" s="69">
        <v>5</v>
      </c>
      <c r="AL31" s="68" t="s">
        <v>156</v>
      </c>
      <c r="AM31" s="69">
        <f t="shared" si="13"/>
        <v>2</v>
      </c>
      <c r="AN31" s="69">
        <f t="shared" si="14"/>
        <v>6</v>
      </c>
      <c r="AO31" s="76" t="str">
        <f t="shared" si="15"/>
        <v>MEDIA</v>
      </c>
    </row>
    <row r="32" spans="1:41" s="32" customFormat="1" ht="90">
      <c r="A32" s="22" t="s">
        <v>245</v>
      </c>
      <c r="B32" s="22" t="s">
        <v>69</v>
      </c>
      <c r="C32" s="19" t="s">
        <v>70</v>
      </c>
      <c r="D32" s="77" t="s">
        <v>246</v>
      </c>
      <c r="E32" s="66" t="s">
        <v>247</v>
      </c>
      <c r="F32" s="63" t="s">
        <v>248</v>
      </c>
      <c r="G32" s="64" t="s">
        <v>139</v>
      </c>
      <c r="H32" s="64"/>
      <c r="I32" s="64"/>
      <c r="J32" s="64" t="s">
        <v>2</v>
      </c>
      <c r="K32" s="64" t="s">
        <v>140</v>
      </c>
      <c r="L32" s="64" t="s">
        <v>212</v>
      </c>
      <c r="M32" s="64" t="s">
        <v>142</v>
      </c>
      <c r="N32" s="64" t="s">
        <v>201</v>
      </c>
      <c r="O32" s="64" t="s">
        <v>144</v>
      </c>
      <c r="P32" s="74" t="s">
        <v>213</v>
      </c>
      <c r="Q32" s="64" t="s">
        <v>244</v>
      </c>
      <c r="R32" s="64" t="s">
        <v>203</v>
      </c>
      <c r="S32" s="65" t="s">
        <v>147</v>
      </c>
      <c r="T32" s="65" t="s">
        <v>147</v>
      </c>
      <c r="U32" s="65" t="s">
        <v>147</v>
      </c>
      <c r="V32" s="66" t="s">
        <v>73</v>
      </c>
      <c r="W32" s="66" t="s">
        <v>189</v>
      </c>
      <c r="X32" s="66" t="s">
        <v>189</v>
      </c>
      <c r="Y32" s="66" t="s">
        <v>189</v>
      </c>
      <c r="Z32" s="64" t="s">
        <v>189</v>
      </c>
      <c r="AA32" s="64" t="s">
        <v>189</v>
      </c>
      <c r="AB32" s="64" t="s">
        <v>189</v>
      </c>
      <c r="AC32" s="69" t="str">
        <f t="shared" si="16"/>
        <v>Baja</v>
      </c>
      <c r="AD32" s="69">
        <f t="shared" si="12"/>
        <v>1</v>
      </c>
      <c r="AE32" s="68" t="s">
        <v>156</v>
      </c>
      <c r="AF32" s="69">
        <v>3</v>
      </c>
      <c r="AG32" s="68" t="s">
        <v>156</v>
      </c>
      <c r="AH32" s="75">
        <v>3</v>
      </c>
      <c r="AI32" s="68" t="s">
        <v>156</v>
      </c>
      <c r="AJ32" s="69">
        <v>2</v>
      </c>
      <c r="AK32" s="69">
        <v>5</v>
      </c>
      <c r="AL32" s="68" t="s">
        <v>156</v>
      </c>
      <c r="AM32" s="69">
        <f t="shared" si="13"/>
        <v>2</v>
      </c>
      <c r="AN32" s="69">
        <f t="shared" si="14"/>
        <v>6</v>
      </c>
      <c r="AO32" s="76" t="str">
        <f t="shared" si="15"/>
        <v>MEDIA</v>
      </c>
    </row>
    <row r="33" spans="1:41" s="32" customFormat="1" ht="90">
      <c r="A33" s="22" t="s">
        <v>249</v>
      </c>
      <c r="B33" s="22" t="s">
        <v>69</v>
      </c>
      <c r="C33" s="19" t="s">
        <v>70</v>
      </c>
      <c r="D33" s="61" t="s">
        <v>250</v>
      </c>
      <c r="E33" s="62" t="s">
        <v>251</v>
      </c>
      <c r="F33" s="63" t="s">
        <v>252</v>
      </c>
      <c r="G33" s="64" t="s">
        <v>139</v>
      </c>
      <c r="H33" s="64"/>
      <c r="I33" s="64"/>
      <c r="J33" s="64" t="s">
        <v>2</v>
      </c>
      <c r="K33" s="64" t="s">
        <v>140</v>
      </c>
      <c r="L33" s="64" t="s">
        <v>212</v>
      </c>
      <c r="M33" s="64" t="s">
        <v>142</v>
      </c>
      <c r="N33" s="64" t="s">
        <v>201</v>
      </c>
      <c r="O33" s="64" t="s">
        <v>3</v>
      </c>
      <c r="P33" s="64" t="s">
        <v>213</v>
      </c>
      <c r="Q33" s="64" t="s">
        <v>189</v>
      </c>
      <c r="R33" s="64" t="s">
        <v>203</v>
      </c>
      <c r="S33" s="65" t="s">
        <v>147</v>
      </c>
      <c r="T33" s="65" t="s">
        <v>147</v>
      </c>
      <c r="U33" s="65" t="s">
        <v>147</v>
      </c>
      <c r="V33" s="66" t="s">
        <v>75</v>
      </c>
      <c r="W33" s="66" t="s">
        <v>1410</v>
      </c>
      <c r="X33" s="66" t="s">
        <v>28</v>
      </c>
      <c r="Y33" s="66" t="s">
        <v>1411</v>
      </c>
      <c r="Z33" s="64" t="s">
        <v>169</v>
      </c>
      <c r="AA33" s="64" t="s">
        <v>1412</v>
      </c>
      <c r="AB33" s="64" t="s">
        <v>208</v>
      </c>
      <c r="AC33" s="69" t="s">
        <v>156</v>
      </c>
      <c r="AD33" s="69">
        <v>2</v>
      </c>
      <c r="AE33" s="68" t="s">
        <v>156</v>
      </c>
      <c r="AF33" s="69">
        <v>2</v>
      </c>
      <c r="AG33" s="68" t="s">
        <v>156</v>
      </c>
      <c r="AH33" s="75">
        <v>3</v>
      </c>
      <c r="AI33" s="68" t="s">
        <v>156</v>
      </c>
      <c r="AJ33" s="69">
        <v>2</v>
      </c>
      <c r="AK33" s="69">
        <v>5</v>
      </c>
      <c r="AL33" s="68" t="s">
        <v>156</v>
      </c>
      <c r="AM33" s="69">
        <v>2</v>
      </c>
      <c r="AN33" s="69">
        <v>6</v>
      </c>
      <c r="AO33" s="76" t="s">
        <v>1413</v>
      </c>
    </row>
    <row r="34" spans="1:41" s="32" customFormat="1" ht="153.75" customHeight="1">
      <c r="A34" s="22" t="s">
        <v>253</v>
      </c>
      <c r="B34" s="22" t="s">
        <v>69</v>
      </c>
      <c r="C34" s="19" t="s">
        <v>70</v>
      </c>
      <c r="D34" s="61" t="s">
        <v>250</v>
      </c>
      <c r="E34" s="62" t="s">
        <v>254</v>
      </c>
      <c r="F34" s="63" t="s">
        <v>255</v>
      </c>
      <c r="G34" s="64" t="s">
        <v>139</v>
      </c>
      <c r="H34" s="64"/>
      <c r="I34" s="64"/>
      <c r="J34" s="64" t="s">
        <v>2</v>
      </c>
      <c r="K34" s="64" t="s">
        <v>140</v>
      </c>
      <c r="L34" s="64" t="s">
        <v>212</v>
      </c>
      <c r="M34" s="64" t="s">
        <v>142</v>
      </c>
      <c r="N34" s="64" t="s">
        <v>201</v>
      </c>
      <c r="O34" s="64" t="s">
        <v>3</v>
      </c>
      <c r="P34" s="64" t="s">
        <v>213</v>
      </c>
      <c r="Q34" s="64" t="s">
        <v>189</v>
      </c>
      <c r="R34" s="64" t="s">
        <v>203</v>
      </c>
      <c r="S34" s="65" t="s">
        <v>147</v>
      </c>
      <c r="T34" s="65" t="s">
        <v>147</v>
      </c>
      <c r="U34" s="65" t="s">
        <v>147</v>
      </c>
      <c r="V34" s="66" t="s">
        <v>75</v>
      </c>
      <c r="W34" s="66" t="s">
        <v>204</v>
      </c>
      <c r="X34" s="66" t="s">
        <v>205</v>
      </c>
      <c r="Y34" s="66" t="s">
        <v>256</v>
      </c>
      <c r="Z34" s="64" t="s">
        <v>169</v>
      </c>
      <c r="AA34" s="67" t="s">
        <v>207</v>
      </c>
      <c r="AB34" s="64" t="s">
        <v>208</v>
      </c>
      <c r="AC34" s="69" t="str">
        <f t="shared" si="16"/>
        <v>Media</v>
      </c>
      <c r="AD34" s="69">
        <f t="shared" si="12"/>
        <v>2</v>
      </c>
      <c r="AE34" s="68" t="s">
        <v>156</v>
      </c>
      <c r="AF34" s="69">
        <v>2</v>
      </c>
      <c r="AG34" s="68" t="s">
        <v>156</v>
      </c>
      <c r="AH34" s="75">
        <v>3</v>
      </c>
      <c r="AI34" s="68" t="s">
        <v>156</v>
      </c>
      <c r="AJ34" s="69">
        <v>2</v>
      </c>
      <c r="AK34" s="69">
        <v>5</v>
      </c>
      <c r="AL34" s="68" t="s">
        <v>156</v>
      </c>
      <c r="AM34" s="69">
        <f t="shared" si="13"/>
        <v>2</v>
      </c>
      <c r="AN34" s="69">
        <f t="shared" si="14"/>
        <v>6</v>
      </c>
      <c r="AO34" s="76" t="str">
        <f t="shared" si="15"/>
        <v>MEDIA</v>
      </c>
    </row>
    <row r="35" spans="1:41" s="32" customFormat="1" ht="90">
      <c r="A35" s="22" t="s">
        <v>257</v>
      </c>
      <c r="B35" s="22" t="s">
        <v>69</v>
      </c>
      <c r="C35" s="19" t="s">
        <v>70</v>
      </c>
      <c r="D35" s="61" t="s">
        <v>250</v>
      </c>
      <c r="E35" s="62" t="s">
        <v>258</v>
      </c>
      <c r="F35" s="63" t="s">
        <v>259</v>
      </c>
      <c r="G35" s="64" t="s">
        <v>139</v>
      </c>
      <c r="H35" s="64"/>
      <c r="I35" s="64"/>
      <c r="J35" s="64" t="s">
        <v>2</v>
      </c>
      <c r="K35" s="64" t="s">
        <v>140</v>
      </c>
      <c r="L35" s="64" t="s">
        <v>212</v>
      </c>
      <c r="M35" s="64" t="s">
        <v>142</v>
      </c>
      <c r="N35" s="64" t="s">
        <v>201</v>
      </c>
      <c r="O35" s="64" t="s">
        <v>3</v>
      </c>
      <c r="P35" s="64" t="s">
        <v>213</v>
      </c>
      <c r="Q35" s="64" t="s">
        <v>189</v>
      </c>
      <c r="R35" s="64" t="s">
        <v>203</v>
      </c>
      <c r="S35" s="65" t="s">
        <v>147</v>
      </c>
      <c r="T35" s="65" t="s">
        <v>147</v>
      </c>
      <c r="U35" s="65" t="s">
        <v>147</v>
      </c>
      <c r="V35" s="66" t="s">
        <v>73</v>
      </c>
      <c r="W35" s="66" t="s">
        <v>189</v>
      </c>
      <c r="X35" s="66" t="s">
        <v>189</v>
      </c>
      <c r="Y35" s="66" t="s">
        <v>189</v>
      </c>
      <c r="Z35" s="64" t="s">
        <v>189</v>
      </c>
      <c r="AA35" s="64" t="s">
        <v>189</v>
      </c>
      <c r="AB35" s="64" t="s">
        <v>189</v>
      </c>
      <c r="AC35" s="69" t="str">
        <f t="shared" si="16"/>
        <v>Baja</v>
      </c>
      <c r="AD35" s="69">
        <f t="shared" si="12"/>
        <v>1</v>
      </c>
      <c r="AE35" s="68" t="s">
        <v>156</v>
      </c>
      <c r="AF35" s="69">
        <v>2</v>
      </c>
      <c r="AG35" s="68" t="s">
        <v>156</v>
      </c>
      <c r="AH35" s="75">
        <v>3</v>
      </c>
      <c r="AI35" s="68" t="s">
        <v>156</v>
      </c>
      <c r="AJ35" s="69">
        <v>2</v>
      </c>
      <c r="AK35" s="69">
        <v>5</v>
      </c>
      <c r="AL35" s="68" t="s">
        <v>156</v>
      </c>
      <c r="AM35" s="69">
        <f t="shared" si="13"/>
        <v>2</v>
      </c>
      <c r="AN35" s="69">
        <f t="shared" si="14"/>
        <v>5</v>
      </c>
      <c r="AO35" s="76" t="str">
        <f t="shared" si="15"/>
        <v>MEDIA</v>
      </c>
    </row>
    <row r="36" spans="1:41" s="32" customFormat="1" ht="105">
      <c r="A36" s="22" t="s">
        <v>260</v>
      </c>
      <c r="B36" s="22" t="s">
        <v>69</v>
      </c>
      <c r="C36" s="19" t="s">
        <v>70</v>
      </c>
      <c r="D36" s="61" t="s">
        <v>250</v>
      </c>
      <c r="E36" s="62" t="s">
        <v>261</v>
      </c>
      <c r="F36" s="63" t="s">
        <v>262</v>
      </c>
      <c r="G36" s="64" t="s">
        <v>139</v>
      </c>
      <c r="H36" s="64"/>
      <c r="I36" s="64"/>
      <c r="J36" s="64" t="s">
        <v>2</v>
      </c>
      <c r="K36" s="64" t="s">
        <v>140</v>
      </c>
      <c r="L36" s="64" t="s">
        <v>212</v>
      </c>
      <c r="M36" s="64" t="s">
        <v>142</v>
      </c>
      <c r="N36" s="64" t="s">
        <v>201</v>
      </c>
      <c r="O36" s="64" t="s">
        <v>144</v>
      </c>
      <c r="P36" s="64" t="s">
        <v>213</v>
      </c>
      <c r="Q36" s="64" t="s">
        <v>263</v>
      </c>
      <c r="R36" s="64" t="s">
        <v>203</v>
      </c>
      <c r="S36" s="65" t="s">
        <v>147</v>
      </c>
      <c r="T36" s="65" t="s">
        <v>147</v>
      </c>
      <c r="U36" s="65" t="s">
        <v>147</v>
      </c>
      <c r="V36" s="66" t="s">
        <v>73</v>
      </c>
      <c r="W36" s="66" t="s">
        <v>189</v>
      </c>
      <c r="X36" s="66" t="s">
        <v>189</v>
      </c>
      <c r="Y36" s="66" t="s">
        <v>189</v>
      </c>
      <c r="Z36" s="64" t="s">
        <v>189</v>
      </c>
      <c r="AA36" s="64" t="s">
        <v>189</v>
      </c>
      <c r="AB36" s="64" t="s">
        <v>189</v>
      </c>
      <c r="AC36" s="69" t="str">
        <f t="shared" si="16"/>
        <v>Baja</v>
      </c>
      <c r="AD36" s="69">
        <f t="shared" si="12"/>
        <v>1</v>
      </c>
      <c r="AE36" s="68" t="s">
        <v>156</v>
      </c>
      <c r="AF36" s="69">
        <v>3</v>
      </c>
      <c r="AG36" s="68" t="s">
        <v>156</v>
      </c>
      <c r="AH36" s="75">
        <v>2</v>
      </c>
      <c r="AI36" s="68" t="s">
        <v>156</v>
      </c>
      <c r="AJ36" s="69">
        <v>2</v>
      </c>
      <c r="AK36" s="69">
        <v>4</v>
      </c>
      <c r="AL36" s="69" t="str">
        <f t="shared" si="18"/>
        <v>Media</v>
      </c>
      <c r="AM36" s="69">
        <f t="shared" si="13"/>
        <v>2</v>
      </c>
      <c r="AN36" s="69">
        <f t="shared" si="14"/>
        <v>6</v>
      </c>
      <c r="AO36" s="76" t="str">
        <f t="shared" si="15"/>
        <v>MEDIA</v>
      </c>
    </row>
    <row r="37" spans="1:41" s="32" customFormat="1" ht="136.5" customHeight="1">
      <c r="A37" s="22" t="s">
        <v>264</v>
      </c>
      <c r="B37" s="22" t="s">
        <v>69</v>
      </c>
      <c r="C37" s="19" t="s">
        <v>70</v>
      </c>
      <c r="D37" s="77" t="s">
        <v>265</v>
      </c>
      <c r="E37" s="62" t="s">
        <v>266</v>
      </c>
      <c r="F37" s="63" t="s">
        <v>267</v>
      </c>
      <c r="G37" s="64" t="s">
        <v>139</v>
      </c>
      <c r="H37" s="64"/>
      <c r="I37" s="64"/>
      <c r="J37" s="64" t="s">
        <v>2</v>
      </c>
      <c r="K37" s="64" t="s">
        <v>140</v>
      </c>
      <c r="L37" s="64" t="s">
        <v>268</v>
      </c>
      <c r="M37" s="64" t="s">
        <v>142</v>
      </c>
      <c r="N37" s="64" t="s">
        <v>201</v>
      </c>
      <c r="O37" s="64" t="s">
        <v>3</v>
      </c>
      <c r="P37" s="64" t="s">
        <v>213</v>
      </c>
      <c r="Q37" s="64" t="s">
        <v>189</v>
      </c>
      <c r="R37" s="64" t="s">
        <v>203</v>
      </c>
      <c r="S37" s="65" t="s">
        <v>155</v>
      </c>
      <c r="T37" s="65" t="s">
        <v>155</v>
      </c>
      <c r="U37" s="65" t="s">
        <v>147</v>
      </c>
      <c r="V37" s="66" t="s">
        <v>75</v>
      </c>
      <c r="W37" s="66" t="s">
        <v>269</v>
      </c>
      <c r="X37" s="66" t="s">
        <v>205</v>
      </c>
      <c r="Y37" s="66" t="s">
        <v>270</v>
      </c>
      <c r="Z37" s="64" t="s">
        <v>169</v>
      </c>
      <c r="AA37" s="67" t="s">
        <v>207</v>
      </c>
      <c r="AB37" s="64" t="s">
        <v>208</v>
      </c>
      <c r="AC37" s="69" t="str">
        <f t="shared" si="16"/>
        <v>Media</v>
      </c>
      <c r="AD37" s="69">
        <f t="shared" si="12"/>
        <v>2</v>
      </c>
      <c r="AE37" s="68" t="s">
        <v>149</v>
      </c>
      <c r="AF37" s="69">
        <v>2</v>
      </c>
      <c r="AG37" s="68" t="s">
        <v>156</v>
      </c>
      <c r="AH37" s="75">
        <v>2</v>
      </c>
      <c r="AI37" s="68" t="s">
        <v>149</v>
      </c>
      <c r="AJ37" s="69">
        <v>2</v>
      </c>
      <c r="AK37" s="69">
        <v>4</v>
      </c>
      <c r="AL37" s="69" t="str">
        <f t="shared" si="18"/>
        <v>Media</v>
      </c>
      <c r="AM37" s="69">
        <f t="shared" si="13"/>
        <v>2</v>
      </c>
      <c r="AN37" s="69">
        <f t="shared" si="14"/>
        <v>6</v>
      </c>
      <c r="AO37" s="76" t="str">
        <f t="shared" si="15"/>
        <v>MEDIA</v>
      </c>
    </row>
    <row r="38" spans="1:41" s="32" customFormat="1" ht="150">
      <c r="A38" s="22" t="s">
        <v>271</v>
      </c>
      <c r="B38" s="22" t="s">
        <v>69</v>
      </c>
      <c r="C38" s="19" t="s">
        <v>111</v>
      </c>
      <c r="D38" s="82" t="s">
        <v>272</v>
      </c>
      <c r="E38" s="77" t="s">
        <v>273</v>
      </c>
      <c r="F38" s="63" t="s">
        <v>274</v>
      </c>
      <c r="G38" s="64" t="s">
        <v>139</v>
      </c>
      <c r="H38" s="64"/>
      <c r="I38" s="64"/>
      <c r="J38" s="64" t="s">
        <v>2</v>
      </c>
      <c r="K38" s="64" t="s">
        <v>275</v>
      </c>
      <c r="L38" s="64" t="s">
        <v>212</v>
      </c>
      <c r="M38" s="64" t="s">
        <v>142</v>
      </c>
      <c r="N38" s="64" t="s">
        <v>201</v>
      </c>
      <c r="O38" s="64" t="s">
        <v>3</v>
      </c>
      <c r="P38" s="78" t="s">
        <v>276</v>
      </c>
      <c r="Q38" s="64" t="s">
        <v>189</v>
      </c>
      <c r="R38" s="64" t="s">
        <v>203</v>
      </c>
      <c r="S38" s="65" t="s">
        <v>155</v>
      </c>
      <c r="T38" s="65" t="s">
        <v>147</v>
      </c>
      <c r="U38" s="65" t="s">
        <v>147</v>
      </c>
      <c r="V38" s="66" t="s">
        <v>75</v>
      </c>
      <c r="W38" s="66" t="s">
        <v>204</v>
      </c>
      <c r="X38" s="66" t="s">
        <v>205</v>
      </c>
      <c r="Y38" s="66" t="s">
        <v>277</v>
      </c>
      <c r="Z38" s="64" t="s">
        <v>169</v>
      </c>
      <c r="AA38" s="67" t="s">
        <v>207</v>
      </c>
      <c r="AB38" s="64" t="s">
        <v>208</v>
      </c>
      <c r="AC38" s="69" t="str">
        <f t="shared" si="16"/>
        <v>Media</v>
      </c>
      <c r="AD38" s="69">
        <f t="shared" si="12"/>
        <v>2</v>
      </c>
      <c r="AE38" s="68" t="s">
        <v>149</v>
      </c>
      <c r="AF38" s="69">
        <v>1</v>
      </c>
      <c r="AG38" s="68" t="s">
        <v>149</v>
      </c>
      <c r="AH38" s="75">
        <v>1</v>
      </c>
      <c r="AI38" s="68" t="s">
        <v>149</v>
      </c>
      <c r="AJ38" s="69">
        <v>1</v>
      </c>
      <c r="AK38" s="69">
        <v>2</v>
      </c>
      <c r="AL38" s="69" t="str">
        <f t="shared" si="18"/>
        <v>Baja</v>
      </c>
      <c r="AM38" s="69">
        <f t="shared" si="13"/>
        <v>1</v>
      </c>
      <c r="AN38" s="69">
        <f t="shared" si="14"/>
        <v>4</v>
      </c>
      <c r="AO38" s="76" t="str">
        <f t="shared" si="15"/>
        <v>MEDIA</v>
      </c>
    </row>
    <row r="39" spans="1:41" s="32" customFormat="1" ht="243" customHeight="1">
      <c r="A39" s="22" t="s">
        <v>278</v>
      </c>
      <c r="B39" s="22" t="s">
        <v>69</v>
      </c>
      <c r="C39" s="19" t="s">
        <v>111</v>
      </c>
      <c r="D39" s="82" t="s">
        <v>272</v>
      </c>
      <c r="E39" s="77" t="s">
        <v>279</v>
      </c>
      <c r="F39" s="63" t="s">
        <v>280</v>
      </c>
      <c r="G39" s="64" t="s">
        <v>139</v>
      </c>
      <c r="H39" s="64"/>
      <c r="I39" s="64"/>
      <c r="J39" s="64" t="s">
        <v>2</v>
      </c>
      <c r="K39" s="64" t="s">
        <v>275</v>
      </c>
      <c r="L39" s="64" t="s">
        <v>281</v>
      </c>
      <c r="M39" s="64" t="s">
        <v>142</v>
      </c>
      <c r="N39" s="64" t="s">
        <v>201</v>
      </c>
      <c r="O39" s="64" t="s">
        <v>3</v>
      </c>
      <c r="P39" s="78" t="s">
        <v>276</v>
      </c>
      <c r="Q39" s="64" t="s">
        <v>189</v>
      </c>
      <c r="R39" s="64" t="s">
        <v>203</v>
      </c>
      <c r="S39" s="65" t="s">
        <v>155</v>
      </c>
      <c r="T39" s="65" t="s">
        <v>147</v>
      </c>
      <c r="U39" s="65" t="s">
        <v>147</v>
      </c>
      <c r="V39" s="66" t="s">
        <v>75</v>
      </c>
      <c r="W39" s="66" t="s">
        <v>204</v>
      </c>
      <c r="X39" s="66" t="s">
        <v>205</v>
      </c>
      <c r="Y39" s="66" t="s">
        <v>277</v>
      </c>
      <c r="Z39" s="64" t="s">
        <v>169</v>
      </c>
      <c r="AA39" s="67" t="s">
        <v>207</v>
      </c>
      <c r="AB39" s="64" t="s">
        <v>208</v>
      </c>
      <c r="AC39" s="69" t="str">
        <f t="shared" si="16"/>
        <v>Media</v>
      </c>
      <c r="AD39" s="69">
        <f t="shared" si="12"/>
        <v>2</v>
      </c>
      <c r="AE39" s="68" t="s">
        <v>149</v>
      </c>
      <c r="AF39" s="69">
        <v>1</v>
      </c>
      <c r="AG39" s="68" t="s">
        <v>149</v>
      </c>
      <c r="AH39" s="75">
        <v>1</v>
      </c>
      <c r="AI39" s="68" t="s">
        <v>149</v>
      </c>
      <c r="AJ39" s="69">
        <v>1</v>
      </c>
      <c r="AK39" s="69">
        <v>2</v>
      </c>
      <c r="AL39" s="69" t="str">
        <f t="shared" si="18"/>
        <v>Baja</v>
      </c>
      <c r="AM39" s="69">
        <f t="shared" si="13"/>
        <v>1</v>
      </c>
      <c r="AN39" s="69">
        <f t="shared" si="14"/>
        <v>4</v>
      </c>
      <c r="AO39" s="76" t="str">
        <f t="shared" si="15"/>
        <v>MEDIA</v>
      </c>
    </row>
    <row r="40" spans="1:41" s="32" customFormat="1" ht="150">
      <c r="A40" s="22" t="s">
        <v>282</v>
      </c>
      <c r="B40" s="22" t="s">
        <v>69</v>
      </c>
      <c r="C40" s="19" t="s">
        <v>111</v>
      </c>
      <c r="D40" s="82" t="s">
        <v>272</v>
      </c>
      <c r="E40" s="77" t="s">
        <v>283</v>
      </c>
      <c r="F40" s="63" t="s">
        <v>284</v>
      </c>
      <c r="G40" s="64" t="s">
        <v>139</v>
      </c>
      <c r="H40" s="64"/>
      <c r="I40" s="64"/>
      <c r="J40" s="64" t="s">
        <v>2</v>
      </c>
      <c r="K40" s="64" t="s">
        <v>275</v>
      </c>
      <c r="L40" s="64" t="s">
        <v>281</v>
      </c>
      <c r="M40" s="64" t="s">
        <v>142</v>
      </c>
      <c r="N40" s="64" t="s">
        <v>201</v>
      </c>
      <c r="O40" s="64" t="s">
        <v>3</v>
      </c>
      <c r="P40" s="78" t="s">
        <v>276</v>
      </c>
      <c r="Q40" s="64" t="s">
        <v>189</v>
      </c>
      <c r="R40" s="64" t="s">
        <v>203</v>
      </c>
      <c r="S40" s="65" t="s">
        <v>155</v>
      </c>
      <c r="T40" s="65" t="s">
        <v>147</v>
      </c>
      <c r="U40" s="65" t="s">
        <v>147</v>
      </c>
      <c r="V40" s="66" t="s">
        <v>75</v>
      </c>
      <c r="W40" s="66" t="s">
        <v>204</v>
      </c>
      <c r="X40" s="66" t="s">
        <v>205</v>
      </c>
      <c r="Y40" s="66" t="s">
        <v>277</v>
      </c>
      <c r="Z40" s="64" t="s">
        <v>169</v>
      </c>
      <c r="AA40" s="67" t="s">
        <v>207</v>
      </c>
      <c r="AB40" s="64" t="s">
        <v>208</v>
      </c>
      <c r="AC40" s="69" t="str">
        <f t="shared" si="16"/>
        <v>Media</v>
      </c>
      <c r="AD40" s="69">
        <f t="shared" si="12"/>
        <v>2</v>
      </c>
      <c r="AE40" s="68" t="s">
        <v>149</v>
      </c>
      <c r="AF40" s="69">
        <v>1</v>
      </c>
      <c r="AG40" s="68" t="s">
        <v>149</v>
      </c>
      <c r="AH40" s="75">
        <v>1</v>
      </c>
      <c r="AI40" s="68" t="s">
        <v>149</v>
      </c>
      <c r="AJ40" s="69">
        <v>1</v>
      </c>
      <c r="AK40" s="69">
        <v>2</v>
      </c>
      <c r="AL40" s="69" t="str">
        <f t="shared" si="18"/>
        <v>Baja</v>
      </c>
      <c r="AM40" s="69">
        <f t="shared" si="13"/>
        <v>1</v>
      </c>
      <c r="AN40" s="69">
        <f t="shared" si="14"/>
        <v>4</v>
      </c>
      <c r="AO40" s="76" t="str">
        <f t="shared" si="15"/>
        <v>MEDIA</v>
      </c>
    </row>
    <row r="41" spans="1:41" s="32" customFormat="1" ht="150">
      <c r="A41" s="22" t="s">
        <v>285</v>
      </c>
      <c r="B41" s="22" t="s">
        <v>69</v>
      </c>
      <c r="C41" s="19" t="s">
        <v>111</v>
      </c>
      <c r="D41" s="82" t="s">
        <v>272</v>
      </c>
      <c r="E41" s="77" t="s">
        <v>286</v>
      </c>
      <c r="F41" s="63" t="s">
        <v>287</v>
      </c>
      <c r="G41" s="64" t="s">
        <v>139</v>
      </c>
      <c r="H41" s="64"/>
      <c r="I41" s="64"/>
      <c r="J41" s="64" t="s">
        <v>2</v>
      </c>
      <c r="K41" s="64" t="s">
        <v>275</v>
      </c>
      <c r="L41" s="64" t="s">
        <v>281</v>
      </c>
      <c r="M41" s="64" t="s">
        <v>142</v>
      </c>
      <c r="N41" s="64" t="s">
        <v>201</v>
      </c>
      <c r="O41" s="64" t="s">
        <v>3</v>
      </c>
      <c r="P41" s="78" t="s">
        <v>276</v>
      </c>
      <c r="Q41" s="64" t="s">
        <v>189</v>
      </c>
      <c r="R41" s="64" t="s">
        <v>203</v>
      </c>
      <c r="S41" s="65" t="s">
        <v>155</v>
      </c>
      <c r="T41" s="65" t="s">
        <v>147</v>
      </c>
      <c r="U41" s="65" t="s">
        <v>147</v>
      </c>
      <c r="V41" s="66" t="s">
        <v>75</v>
      </c>
      <c r="W41" s="66" t="s">
        <v>204</v>
      </c>
      <c r="X41" s="66" t="s">
        <v>205</v>
      </c>
      <c r="Y41" s="66" t="s">
        <v>277</v>
      </c>
      <c r="Z41" s="64" t="s">
        <v>169</v>
      </c>
      <c r="AA41" s="67" t="s">
        <v>207</v>
      </c>
      <c r="AB41" s="64" t="s">
        <v>208</v>
      </c>
      <c r="AC41" s="69" t="str">
        <f t="shared" si="16"/>
        <v>Media</v>
      </c>
      <c r="AD41" s="69">
        <f t="shared" si="12"/>
        <v>2</v>
      </c>
      <c r="AE41" s="68" t="s">
        <v>149</v>
      </c>
      <c r="AF41" s="69">
        <v>1</v>
      </c>
      <c r="AG41" s="68" t="s">
        <v>149</v>
      </c>
      <c r="AH41" s="75">
        <v>1</v>
      </c>
      <c r="AI41" s="68" t="s">
        <v>149</v>
      </c>
      <c r="AJ41" s="69">
        <v>1</v>
      </c>
      <c r="AK41" s="69">
        <v>2</v>
      </c>
      <c r="AL41" s="69" t="str">
        <f t="shared" si="18"/>
        <v>Baja</v>
      </c>
      <c r="AM41" s="69">
        <f t="shared" si="13"/>
        <v>1</v>
      </c>
      <c r="AN41" s="69">
        <f t="shared" si="14"/>
        <v>4</v>
      </c>
      <c r="AO41" s="76" t="str">
        <f t="shared" si="15"/>
        <v>MEDIA</v>
      </c>
    </row>
    <row r="42" spans="1:41" s="32" customFormat="1" ht="150">
      <c r="A42" s="22" t="s">
        <v>288</v>
      </c>
      <c r="B42" s="22" t="s">
        <v>69</v>
      </c>
      <c r="C42" s="19" t="s">
        <v>111</v>
      </c>
      <c r="D42" s="82" t="s">
        <v>272</v>
      </c>
      <c r="E42" s="62" t="s">
        <v>289</v>
      </c>
      <c r="F42" s="63" t="s">
        <v>290</v>
      </c>
      <c r="G42" s="64" t="s">
        <v>139</v>
      </c>
      <c r="H42" s="64"/>
      <c r="I42" s="64"/>
      <c r="J42" s="64" t="s">
        <v>2</v>
      </c>
      <c r="K42" s="64" t="s">
        <v>275</v>
      </c>
      <c r="L42" s="64" t="s">
        <v>291</v>
      </c>
      <c r="M42" s="64" t="s">
        <v>142</v>
      </c>
      <c r="N42" s="64" t="s">
        <v>201</v>
      </c>
      <c r="O42" s="64" t="s">
        <v>3</v>
      </c>
      <c r="P42" s="78" t="s">
        <v>276</v>
      </c>
      <c r="Q42" s="64" t="s">
        <v>189</v>
      </c>
      <c r="R42" s="64" t="s">
        <v>203</v>
      </c>
      <c r="S42" s="65" t="s">
        <v>155</v>
      </c>
      <c r="T42" s="65" t="s">
        <v>147</v>
      </c>
      <c r="U42" s="65" t="s">
        <v>147</v>
      </c>
      <c r="V42" s="66" t="s">
        <v>75</v>
      </c>
      <c r="W42" s="66" t="s">
        <v>204</v>
      </c>
      <c r="X42" s="66" t="s">
        <v>205</v>
      </c>
      <c r="Y42" s="66" t="s">
        <v>277</v>
      </c>
      <c r="Z42" s="64" t="s">
        <v>169</v>
      </c>
      <c r="AA42" s="67" t="s">
        <v>207</v>
      </c>
      <c r="AB42" s="64" t="s">
        <v>208</v>
      </c>
      <c r="AC42" s="69" t="str">
        <f t="shared" si="16"/>
        <v>Media</v>
      </c>
      <c r="AD42" s="69">
        <f t="shared" si="12"/>
        <v>2</v>
      </c>
      <c r="AE42" s="68" t="s">
        <v>149</v>
      </c>
      <c r="AF42" s="69">
        <v>1</v>
      </c>
      <c r="AG42" s="68" t="s">
        <v>149</v>
      </c>
      <c r="AH42" s="75">
        <v>1</v>
      </c>
      <c r="AI42" s="68" t="s">
        <v>149</v>
      </c>
      <c r="AJ42" s="69">
        <v>1</v>
      </c>
      <c r="AK42" s="69">
        <v>2</v>
      </c>
      <c r="AL42" s="69" t="str">
        <f t="shared" si="18"/>
        <v>Baja</v>
      </c>
      <c r="AM42" s="69">
        <f t="shared" si="13"/>
        <v>1</v>
      </c>
      <c r="AN42" s="69">
        <f t="shared" si="14"/>
        <v>4</v>
      </c>
      <c r="AO42" s="76" t="str">
        <f t="shared" si="15"/>
        <v>MEDIA</v>
      </c>
    </row>
    <row r="43" spans="1:41" s="32" customFormat="1" ht="150">
      <c r="A43" s="22" t="s">
        <v>292</v>
      </c>
      <c r="B43" s="22" t="s">
        <v>69</v>
      </c>
      <c r="C43" s="19" t="s">
        <v>111</v>
      </c>
      <c r="D43" s="82" t="s">
        <v>272</v>
      </c>
      <c r="E43" s="62" t="s">
        <v>293</v>
      </c>
      <c r="F43" s="63" t="s">
        <v>294</v>
      </c>
      <c r="G43" s="64" t="s">
        <v>139</v>
      </c>
      <c r="H43" s="64"/>
      <c r="I43" s="64"/>
      <c r="J43" s="64" t="s">
        <v>2</v>
      </c>
      <c r="K43" s="64" t="s">
        <v>275</v>
      </c>
      <c r="L43" s="64" t="s">
        <v>281</v>
      </c>
      <c r="M43" s="64" t="s">
        <v>142</v>
      </c>
      <c r="N43" s="64" t="s">
        <v>201</v>
      </c>
      <c r="O43" s="64" t="s">
        <v>3</v>
      </c>
      <c r="P43" s="78" t="s">
        <v>276</v>
      </c>
      <c r="Q43" s="64" t="s">
        <v>189</v>
      </c>
      <c r="R43" s="64" t="s">
        <v>203</v>
      </c>
      <c r="S43" s="65" t="s">
        <v>155</v>
      </c>
      <c r="T43" s="65" t="s">
        <v>147</v>
      </c>
      <c r="U43" s="65" t="s">
        <v>147</v>
      </c>
      <c r="V43" s="66" t="s">
        <v>75</v>
      </c>
      <c r="W43" s="66" t="s">
        <v>204</v>
      </c>
      <c r="X43" s="66" t="s">
        <v>205</v>
      </c>
      <c r="Y43" s="66" t="s">
        <v>277</v>
      </c>
      <c r="Z43" s="64" t="s">
        <v>169</v>
      </c>
      <c r="AA43" s="67" t="s">
        <v>207</v>
      </c>
      <c r="AB43" s="64" t="s">
        <v>208</v>
      </c>
      <c r="AC43" s="69" t="str">
        <f t="shared" si="16"/>
        <v>Media</v>
      </c>
      <c r="AD43" s="69">
        <f t="shared" si="12"/>
        <v>2</v>
      </c>
      <c r="AE43" s="68" t="s">
        <v>149</v>
      </c>
      <c r="AF43" s="69">
        <v>1</v>
      </c>
      <c r="AG43" s="68" t="s">
        <v>156</v>
      </c>
      <c r="AH43" s="75">
        <v>1</v>
      </c>
      <c r="AI43" s="68" t="s">
        <v>149</v>
      </c>
      <c r="AJ43" s="69">
        <v>1</v>
      </c>
      <c r="AK43" s="69">
        <v>2</v>
      </c>
      <c r="AL43" s="69" t="str">
        <f t="shared" si="18"/>
        <v>Baja</v>
      </c>
      <c r="AM43" s="69">
        <f t="shared" si="13"/>
        <v>1</v>
      </c>
      <c r="AN43" s="69">
        <f t="shared" si="14"/>
        <v>4</v>
      </c>
      <c r="AO43" s="76" t="str">
        <f t="shared" si="15"/>
        <v>MEDIA</v>
      </c>
    </row>
    <row r="44" spans="1:41" s="32" customFormat="1" ht="150">
      <c r="A44" s="22" t="s">
        <v>295</v>
      </c>
      <c r="B44" s="22" t="s">
        <v>69</v>
      </c>
      <c r="C44" s="19" t="s">
        <v>111</v>
      </c>
      <c r="D44" s="82" t="s">
        <v>272</v>
      </c>
      <c r="E44" s="62" t="s">
        <v>296</v>
      </c>
      <c r="F44" s="63" t="s">
        <v>297</v>
      </c>
      <c r="G44" s="64" t="s">
        <v>139</v>
      </c>
      <c r="H44" s="64"/>
      <c r="I44" s="64"/>
      <c r="J44" s="64" t="s">
        <v>2</v>
      </c>
      <c r="K44" s="64" t="s">
        <v>275</v>
      </c>
      <c r="L44" s="64" t="s">
        <v>298</v>
      </c>
      <c r="M44" s="64" t="s">
        <v>142</v>
      </c>
      <c r="N44" s="64" t="s">
        <v>201</v>
      </c>
      <c r="O44" s="64" t="s">
        <v>3</v>
      </c>
      <c r="P44" s="78" t="s">
        <v>276</v>
      </c>
      <c r="Q44" s="64" t="s">
        <v>189</v>
      </c>
      <c r="R44" s="64" t="s">
        <v>203</v>
      </c>
      <c r="S44" s="65" t="s">
        <v>155</v>
      </c>
      <c r="T44" s="65" t="s">
        <v>147</v>
      </c>
      <c r="U44" s="65" t="s">
        <v>147</v>
      </c>
      <c r="V44" s="66" t="s">
        <v>75</v>
      </c>
      <c r="W44" s="66" t="s">
        <v>204</v>
      </c>
      <c r="X44" s="66" t="s">
        <v>205</v>
      </c>
      <c r="Y44" s="66" t="s">
        <v>277</v>
      </c>
      <c r="Z44" s="64" t="s">
        <v>169</v>
      </c>
      <c r="AA44" s="67" t="s">
        <v>207</v>
      </c>
      <c r="AB44" s="64" t="s">
        <v>208</v>
      </c>
      <c r="AC44" s="69" t="str">
        <f t="shared" si="16"/>
        <v>Media</v>
      </c>
      <c r="AD44" s="69">
        <f t="shared" si="12"/>
        <v>2</v>
      </c>
      <c r="AE44" s="68" t="s">
        <v>149</v>
      </c>
      <c r="AF44" s="69">
        <v>1</v>
      </c>
      <c r="AG44" s="68" t="s">
        <v>156</v>
      </c>
      <c r="AH44" s="75">
        <v>1</v>
      </c>
      <c r="AI44" s="68" t="s">
        <v>149</v>
      </c>
      <c r="AJ44" s="69">
        <v>1</v>
      </c>
      <c r="AK44" s="69">
        <v>2</v>
      </c>
      <c r="AL44" s="69" t="str">
        <f t="shared" si="18"/>
        <v>Baja</v>
      </c>
      <c r="AM44" s="69">
        <f t="shared" si="13"/>
        <v>1</v>
      </c>
      <c r="AN44" s="69">
        <f t="shared" si="14"/>
        <v>4</v>
      </c>
      <c r="AO44" s="76" t="str">
        <f t="shared" si="15"/>
        <v>MEDIA</v>
      </c>
    </row>
    <row r="45" spans="1:41" s="32" customFormat="1" ht="150">
      <c r="A45" s="22" t="s">
        <v>299</v>
      </c>
      <c r="B45" s="22" t="s">
        <v>69</v>
      </c>
      <c r="C45" s="19" t="s">
        <v>111</v>
      </c>
      <c r="D45" s="82" t="s">
        <v>272</v>
      </c>
      <c r="E45" s="82" t="s">
        <v>300</v>
      </c>
      <c r="F45" s="83" t="s">
        <v>301</v>
      </c>
      <c r="G45" s="84" t="s">
        <v>139</v>
      </c>
      <c r="H45" s="84"/>
      <c r="I45" s="84"/>
      <c r="J45" s="84" t="s">
        <v>2</v>
      </c>
      <c r="K45" s="84" t="s">
        <v>302</v>
      </c>
      <c r="L45" s="84" t="s">
        <v>303</v>
      </c>
      <c r="M45" s="84" t="s">
        <v>142</v>
      </c>
      <c r="N45" s="84" t="s">
        <v>304</v>
      </c>
      <c r="O45" s="84" t="s">
        <v>3</v>
      </c>
      <c r="P45" s="85" t="s">
        <v>305</v>
      </c>
      <c r="Q45" s="85" t="s">
        <v>305</v>
      </c>
      <c r="R45" s="84" t="s">
        <v>203</v>
      </c>
      <c r="S45" s="86" t="s">
        <v>155</v>
      </c>
      <c r="T45" s="86" t="s">
        <v>147</v>
      </c>
      <c r="U45" s="86" t="s">
        <v>147</v>
      </c>
      <c r="V45" s="66" t="s">
        <v>75</v>
      </c>
      <c r="W45" s="66" t="s">
        <v>204</v>
      </c>
      <c r="X45" s="66" t="s">
        <v>205</v>
      </c>
      <c r="Y45" s="66" t="s">
        <v>277</v>
      </c>
      <c r="Z45" s="64" t="s">
        <v>169</v>
      </c>
      <c r="AA45" s="67" t="s">
        <v>207</v>
      </c>
      <c r="AB45" s="64" t="s">
        <v>208</v>
      </c>
      <c r="AC45" s="87" t="str">
        <f t="shared" si="16"/>
        <v>Media</v>
      </c>
      <c r="AD45" s="87">
        <f t="shared" si="12"/>
        <v>2</v>
      </c>
      <c r="AE45" s="88" t="s">
        <v>149</v>
      </c>
      <c r="AF45" s="87">
        <v>1</v>
      </c>
      <c r="AG45" s="88" t="s">
        <v>156</v>
      </c>
      <c r="AH45" s="89">
        <v>1</v>
      </c>
      <c r="AI45" s="88" t="s">
        <v>149</v>
      </c>
      <c r="AJ45" s="87">
        <v>1</v>
      </c>
      <c r="AK45" s="87">
        <v>2</v>
      </c>
      <c r="AL45" s="87" t="str">
        <f t="shared" si="18"/>
        <v>Baja</v>
      </c>
      <c r="AM45" s="87">
        <f t="shared" si="13"/>
        <v>1</v>
      </c>
      <c r="AN45" s="87">
        <f t="shared" si="14"/>
        <v>4</v>
      </c>
      <c r="AO45" s="90" t="str">
        <f t="shared" si="15"/>
        <v>MEDIA</v>
      </c>
    </row>
    <row r="46" spans="1:41" s="32" customFormat="1" ht="150">
      <c r="A46" s="22" t="s">
        <v>306</v>
      </c>
      <c r="B46" s="22" t="s">
        <v>69</v>
      </c>
      <c r="C46" s="19" t="s">
        <v>111</v>
      </c>
      <c r="D46" s="62" t="s">
        <v>272</v>
      </c>
      <c r="E46" s="62" t="s">
        <v>307</v>
      </c>
      <c r="F46" s="63" t="s">
        <v>308</v>
      </c>
      <c r="G46" s="64" t="s">
        <v>139</v>
      </c>
      <c r="H46" s="64"/>
      <c r="I46" s="64"/>
      <c r="J46" s="64" t="s">
        <v>2</v>
      </c>
      <c r="K46" s="64" t="s">
        <v>275</v>
      </c>
      <c r="L46" s="64" t="s">
        <v>212</v>
      </c>
      <c r="M46" s="64" t="s">
        <v>142</v>
      </c>
      <c r="N46" s="64" t="s">
        <v>201</v>
      </c>
      <c r="O46" s="64" t="s">
        <v>3</v>
      </c>
      <c r="P46" s="78" t="s">
        <v>276</v>
      </c>
      <c r="Q46" s="64" t="s">
        <v>189</v>
      </c>
      <c r="R46" s="64" t="s">
        <v>203</v>
      </c>
      <c r="S46" s="65" t="s">
        <v>155</v>
      </c>
      <c r="T46" s="65" t="s">
        <v>147</v>
      </c>
      <c r="U46" s="65" t="s">
        <v>147</v>
      </c>
      <c r="V46" s="66" t="s">
        <v>75</v>
      </c>
      <c r="W46" s="66" t="s">
        <v>204</v>
      </c>
      <c r="X46" s="66" t="s">
        <v>205</v>
      </c>
      <c r="Y46" s="66" t="s">
        <v>277</v>
      </c>
      <c r="Z46" s="64" t="s">
        <v>169</v>
      </c>
      <c r="AA46" s="67" t="s">
        <v>207</v>
      </c>
      <c r="AB46" s="64" t="s">
        <v>208</v>
      </c>
      <c r="AC46" s="69" t="str">
        <f t="shared" si="16"/>
        <v>Media</v>
      </c>
      <c r="AD46" s="69">
        <f t="shared" si="12"/>
        <v>2</v>
      </c>
      <c r="AE46" s="68" t="s">
        <v>149</v>
      </c>
      <c r="AF46" s="69">
        <v>1</v>
      </c>
      <c r="AG46" s="68" t="s">
        <v>156</v>
      </c>
      <c r="AH46" s="75">
        <v>1</v>
      </c>
      <c r="AI46" s="68" t="s">
        <v>149</v>
      </c>
      <c r="AJ46" s="69">
        <v>1</v>
      </c>
      <c r="AK46" s="69">
        <v>2</v>
      </c>
      <c r="AL46" s="69" t="str">
        <f t="shared" si="18"/>
        <v>Baja</v>
      </c>
      <c r="AM46" s="69">
        <f t="shared" si="13"/>
        <v>1</v>
      </c>
      <c r="AN46" s="69">
        <f t="shared" si="14"/>
        <v>4</v>
      </c>
      <c r="AO46" s="76" t="str">
        <f t="shared" si="15"/>
        <v>MEDIA</v>
      </c>
    </row>
    <row r="47" spans="1:41" s="28" customFormat="1" ht="36" customHeight="1">
      <c r="A47" s="60" t="s">
        <v>309</v>
      </c>
      <c r="B47" s="51"/>
      <c r="C47" s="53"/>
      <c r="D47" s="59"/>
      <c r="E47" s="59" t="s">
        <v>181</v>
      </c>
      <c r="F47" s="52">
        <v>45551</v>
      </c>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row>
    <row r="48" spans="1:41" s="32" customFormat="1" ht="196.5" customHeight="1">
      <c r="A48" s="22" t="s">
        <v>310</v>
      </c>
      <c r="B48" s="22" t="s">
        <v>69</v>
      </c>
      <c r="C48" s="19" t="s">
        <v>110</v>
      </c>
      <c r="D48" s="2" t="s">
        <v>311</v>
      </c>
      <c r="E48" s="23" t="s">
        <v>312</v>
      </c>
      <c r="F48" s="91" t="s">
        <v>313</v>
      </c>
      <c r="G48" s="20" t="s">
        <v>139</v>
      </c>
      <c r="H48" s="20"/>
      <c r="I48" s="20"/>
      <c r="J48" s="20" t="s">
        <v>2</v>
      </c>
      <c r="K48" s="20" t="s">
        <v>314</v>
      </c>
      <c r="L48" s="20" t="s">
        <v>315</v>
      </c>
      <c r="M48" s="20" t="s">
        <v>142</v>
      </c>
      <c r="N48" s="21" t="s">
        <v>107</v>
      </c>
      <c r="O48" s="20" t="s">
        <v>3</v>
      </c>
      <c r="P48" s="92" t="s">
        <v>316</v>
      </c>
      <c r="Q48" s="20" t="s">
        <v>148</v>
      </c>
      <c r="R48" s="21" t="s">
        <v>107</v>
      </c>
      <c r="S48" s="3" t="s">
        <v>155</v>
      </c>
      <c r="T48" s="3" t="s">
        <v>155</v>
      </c>
      <c r="U48" s="3" t="s">
        <v>147</v>
      </c>
      <c r="V48" s="20" t="s">
        <v>75</v>
      </c>
      <c r="W48" s="93" t="s">
        <v>317</v>
      </c>
      <c r="X48" s="93" t="s">
        <v>318</v>
      </c>
      <c r="Y48" s="93" t="s">
        <v>319</v>
      </c>
      <c r="Z48" s="93" t="s">
        <v>169</v>
      </c>
      <c r="AA48" s="94" t="s">
        <v>320</v>
      </c>
      <c r="AB48" s="93" t="s">
        <v>193</v>
      </c>
      <c r="AC48" s="46" t="str">
        <f>IF(V48="Información Pública Reservada","Alta",IF(V48="Información Pública Clasificada","Media",IF(V48="Información Pública","Baja")))</f>
        <v>Media</v>
      </c>
      <c r="AD48" s="34">
        <f t="shared" ref="AD48:AD59" si="22">IF(AC48="Baja",1,IF(AC48="Media",2,IF(AC48="Alta",3,"")))</f>
        <v>2</v>
      </c>
      <c r="AE48" s="31" t="s">
        <v>156</v>
      </c>
      <c r="AF48" s="34">
        <f t="shared" ref="AF48:AF59" si="23">IF(AE48="Baja",1,IF(AE48="Media",2,IF(AE48="Alta",3,"")))</f>
        <v>2</v>
      </c>
      <c r="AG48" s="31" t="s">
        <v>156</v>
      </c>
      <c r="AH48" s="35">
        <f t="shared" ref="AH48:AH59" si="24">IF(AG48="Baja",1,IF(AG48="Media",2,IF(AG48="Alta",3,IF(AG48="No Clasificada",0,""))))</f>
        <v>2</v>
      </c>
      <c r="AI48" s="31" t="s">
        <v>156</v>
      </c>
      <c r="AJ48" s="34">
        <f t="shared" ref="AJ48:AJ59" si="25">IF(AI48="Baja",1,IF(AI48="Media",2,IF(AI48="Alta",3,IF(AI48="No Clasificada",0,""))))</f>
        <v>2</v>
      </c>
      <c r="AK48" s="34">
        <f t="shared" ref="AK48:AK59" si="26">IFERROR(SUM(AH48+AJ48)," ")</f>
        <v>4</v>
      </c>
      <c r="AL48" s="34" t="str">
        <f t="shared" ref="AL48:AL59" si="27">IF(AK48=3,"Baja",IF(AK48=2,"Baja",IF(AK48=1,"Baja",IF(AK48=4,"Media",IF(AK48&gt;=5,"Alta")))))</f>
        <v>Media</v>
      </c>
      <c r="AM48" s="34">
        <f t="shared" ref="AM48:AM59" si="28">IF(AL48="Baja",1,IF(AL48="Media",2,IF(AL48="Alta",3,"0")))</f>
        <v>2</v>
      </c>
      <c r="AN48" s="34">
        <f t="shared" ref="AN48:AN59" si="29">IFERROR(SUM(+AD48+AF48+AM48),"")</f>
        <v>6</v>
      </c>
      <c r="AO48" s="36" t="str">
        <f t="shared" ref="AO48:AO59" si="30">IF(AND(AC48="ALTA"),"ALTA",IF(AND(AE48="ALTA",AL48="ALTA"),"ALTA",IF(AND(AC48="MEDIA",AE48="ALTA",AL48="MEDIA"),"MEDIA",IF(AND(AC48="MEDIA",AE48="MEDIA",AL48="ALTA"),"MEDIA",IF(AND(AC48="MEDIA",AE48="MEDIA",AL48="BAJA"),"MEDIA",IF(AND(AC48="MEDIA",AE48="MEDIA",AL48="MEDIA"),"MEDIA",IF(AND(AC48="MEDIA",AE48="BAJA",AL48="MEDIA"),"MEDIA",IF(AND(AC48="BAJA",AE48="MEDIA",AL48="MEDIA"),"MEDIA",IF(AND(AC48="BAJA",AE48="BAJA",AL48="MEDIA"),"MEDIA",IF(AND(AC48="BAJA",AE48="MEDIA",AL48="BAJA"),"MEDIA",IF(AND(AC48="MEDIA",AE48="BAJA",AL48="BAJA"),"MEDIA",IF(AND(AC48="BAJA",AE48="ALTA",AL48="BAJA"),"MEDIA",IF(AND(AC48="BAJA",AE48="BAJA",AL48="ALTA"),"MEDIA",IF(AND(AC48="MEDIA",AE48="ALTA",AL48="BAJA"),"MEDIA",IF(AND(AC48="MEDIA",AE48="BAJA",AL48="ALTA"),"MEDIA",IF(AND(AC48="BAJA",AE48="ALTA",AL48="MEDIA"),"MEDIA",IF(AND(AC48="BAJA",AE48="MEDIA",AL48="ALTA"),"MEDIA",IF(AND(AC48="BAJA",AE48="BAJA",AL48="BAJA"),"BAJA","Por Clasificar"))))))))))))))))))</f>
        <v>MEDIA</v>
      </c>
    </row>
    <row r="49" spans="1:41" s="32" customFormat="1" ht="105">
      <c r="A49" s="22" t="s">
        <v>321</v>
      </c>
      <c r="B49" s="22" t="s">
        <v>69</v>
      </c>
      <c r="C49" s="19" t="s">
        <v>110</v>
      </c>
      <c r="D49" s="2" t="s">
        <v>322</v>
      </c>
      <c r="E49" s="23" t="s">
        <v>323</v>
      </c>
      <c r="F49" s="91" t="s">
        <v>324</v>
      </c>
      <c r="G49" s="20" t="s">
        <v>139</v>
      </c>
      <c r="H49" s="20"/>
      <c r="I49" s="20"/>
      <c r="J49" s="20" t="s">
        <v>2</v>
      </c>
      <c r="K49" s="20" t="s">
        <v>314</v>
      </c>
      <c r="L49" s="20" t="s">
        <v>315</v>
      </c>
      <c r="M49" s="20" t="s">
        <v>142</v>
      </c>
      <c r="N49" s="21" t="s">
        <v>107</v>
      </c>
      <c r="O49" s="20" t="s">
        <v>3</v>
      </c>
      <c r="P49" s="92" t="s">
        <v>316</v>
      </c>
      <c r="Q49" s="20" t="s">
        <v>148</v>
      </c>
      <c r="R49" s="21" t="s">
        <v>107</v>
      </c>
      <c r="S49" s="3" t="s">
        <v>155</v>
      </c>
      <c r="T49" s="3" t="s">
        <v>147</v>
      </c>
      <c r="U49" s="3" t="s">
        <v>147</v>
      </c>
      <c r="V49" s="20" t="s">
        <v>75</v>
      </c>
      <c r="W49" s="93" t="s">
        <v>325</v>
      </c>
      <c r="X49" s="93" t="s">
        <v>318</v>
      </c>
      <c r="Y49" s="93" t="s">
        <v>326</v>
      </c>
      <c r="Z49" s="93" t="s">
        <v>169</v>
      </c>
      <c r="AA49" s="94">
        <v>44064</v>
      </c>
      <c r="AB49" s="93" t="s">
        <v>193</v>
      </c>
      <c r="AC49" s="46" t="str">
        <f t="shared" ref="AC49:AC59" si="31">IF(V49="Información Pública Reservada","Alta",IF(V49="Información Pública Clasificada","Media",IF(V49="Información Pública","Baja")))</f>
        <v>Media</v>
      </c>
      <c r="AD49" s="34">
        <f t="shared" si="22"/>
        <v>2</v>
      </c>
      <c r="AE49" s="31" t="s">
        <v>156</v>
      </c>
      <c r="AF49" s="34">
        <f t="shared" si="23"/>
        <v>2</v>
      </c>
      <c r="AG49" s="31" t="s">
        <v>156</v>
      </c>
      <c r="AH49" s="35">
        <f t="shared" si="24"/>
        <v>2</v>
      </c>
      <c r="AI49" s="31" t="s">
        <v>149</v>
      </c>
      <c r="AJ49" s="34">
        <f t="shared" si="25"/>
        <v>1</v>
      </c>
      <c r="AK49" s="34">
        <f t="shared" si="26"/>
        <v>3</v>
      </c>
      <c r="AL49" s="34" t="str">
        <f t="shared" si="27"/>
        <v>Baja</v>
      </c>
      <c r="AM49" s="34">
        <f t="shared" si="28"/>
        <v>1</v>
      </c>
      <c r="AN49" s="34">
        <f t="shared" si="29"/>
        <v>5</v>
      </c>
      <c r="AO49" s="36" t="str">
        <f t="shared" si="30"/>
        <v>MEDIA</v>
      </c>
    </row>
    <row r="50" spans="1:41" s="32" customFormat="1" ht="105">
      <c r="A50" s="22" t="s">
        <v>327</v>
      </c>
      <c r="B50" s="22" t="s">
        <v>69</v>
      </c>
      <c r="C50" s="19" t="s">
        <v>110</v>
      </c>
      <c r="D50" s="2" t="s">
        <v>328</v>
      </c>
      <c r="E50" s="23" t="s">
        <v>329</v>
      </c>
      <c r="F50" s="91" t="s">
        <v>330</v>
      </c>
      <c r="G50" s="20" t="s">
        <v>139</v>
      </c>
      <c r="H50" s="20"/>
      <c r="I50" s="20"/>
      <c r="J50" s="20" t="s">
        <v>2</v>
      </c>
      <c r="K50" s="20" t="s">
        <v>314</v>
      </c>
      <c r="L50" s="20" t="s">
        <v>315</v>
      </c>
      <c r="M50" s="20" t="s">
        <v>142</v>
      </c>
      <c r="N50" s="21" t="s">
        <v>107</v>
      </c>
      <c r="O50" s="20" t="s">
        <v>3</v>
      </c>
      <c r="P50" s="92" t="s">
        <v>316</v>
      </c>
      <c r="Q50" s="20" t="s">
        <v>148</v>
      </c>
      <c r="R50" s="21" t="s">
        <v>107</v>
      </c>
      <c r="S50" s="3" t="s">
        <v>155</v>
      </c>
      <c r="T50" s="3" t="s">
        <v>147</v>
      </c>
      <c r="U50" s="3" t="s">
        <v>147</v>
      </c>
      <c r="V50" s="20" t="s">
        <v>75</v>
      </c>
      <c r="W50" s="93" t="s">
        <v>325</v>
      </c>
      <c r="X50" s="93" t="s">
        <v>318</v>
      </c>
      <c r="Y50" s="93" t="s">
        <v>331</v>
      </c>
      <c r="Z50" s="93" t="s">
        <v>169</v>
      </c>
      <c r="AA50" s="94">
        <v>44064</v>
      </c>
      <c r="AB50" s="93" t="s">
        <v>193</v>
      </c>
      <c r="AC50" s="46" t="str">
        <f t="shared" si="31"/>
        <v>Media</v>
      </c>
      <c r="AD50" s="34">
        <f t="shared" si="22"/>
        <v>2</v>
      </c>
      <c r="AE50" s="31" t="s">
        <v>332</v>
      </c>
      <c r="AF50" s="34">
        <f t="shared" si="23"/>
        <v>3</v>
      </c>
      <c r="AG50" s="31" t="s">
        <v>156</v>
      </c>
      <c r="AH50" s="35">
        <f t="shared" si="24"/>
        <v>2</v>
      </c>
      <c r="AI50" s="31" t="s">
        <v>149</v>
      </c>
      <c r="AJ50" s="34">
        <f t="shared" si="25"/>
        <v>1</v>
      </c>
      <c r="AK50" s="34">
        <f t="shared" si="26"/>
        <v>3</v>
      </c>
      <c r="AL50" s="34" t="str">
        <f t="shared" si="27"/>
        <v>Baja</v>
      </c>
      <c r="AM50" s="34">
        <f t="shared" si="28"/>
        <v>1</v>
      </c>
      <c r="AN50" s="34">
        <f t="shared" si="29"/>
        <v>6</v>
      </c>
      <c r="AO50" s="36" t="str">
        <f t="shared" si="30"/>
        <v>MEDIA</v>
      </c>
    </row>
    <row r="51" spans="1:41" s="32" customFormat="1" ht="75">
      <c r="A51" s="22" t="s">
        <v>333</v>
      </c>
      <c r="B51" s="22" t="s">
        <v>69</v>
      </c>
      <c r="C51" s="19" t="s">
        <v>110</v>
      </c>
      <c r="D51" s="2" t="s">
        <v>334</v>
      </c>
      <c r="E51" s="23" t="s">
        <v>335</v>
      </c>
      <c r="F51" s="91" t="s">
        <v>336</v>
      </c>
      <c r="G51" s="20" t="s">
        <v>139</v>
      </c>
      <c r="H51" s="20" t="s">
        <v>2</v>
      </c>
      <c r="I51" s="20" t="s">
        <v>2</v>
      </c>
      <c r="J51" s="20" t="s">
        <v>2</v>
      </c>
      <c r="K51" s="20" t="s">
        <v>337</v>
      </c>
      <c r="L51" s="20" t="s">
        <v>315</v>
      </c>
      <c r="M51" s="20" t="s">
        <v>142</v>
      </c>
      <c r="N51" s="21" t="s">
        <v>107</v>
      </c>
      <c r="O51" s="20" t="s">
        <v>3</v>
      </c>
      <c r="P51" s="92" t="s">
        <v>338</v>
      </c>
      <c r="Q51" s="20" t="s">
        <v>148</v>
      </c>
      <c r="R51" s="21" t="s">
        <v>107</v>
      </c>
      <c r="S51" s="3" t="s">
        <v>155</v>
      </c>
      <c r="T51" s="3" t="s">
        <v>155</v>
      </c>
      <c r="U51" s="3" t="s">
        <v>155</v>
      </c>
      <c r="V51" s="2" t="s">
        <v>64</v>
      </c>
      <c r="W51" s="95" t="s">
        <v>339</v>
      </c>
      <c r="X51" s="95" t="s">
        <v>340</v>
      </c>
      <c r="Y51" s="95" t="s">
        <v>341</v>
      </c>
      <c r="Z51" s="95" t="s">
        <v>169</v>
      </c>
      <c r="AA51" s="96" t="s">
        <v>320</v>
      </c>
      <c r="AB51" s="95" t="s">
        <v>193</v>
      </c>
      <c r="AC51" s="46" t="str">
        <f t="shared" si="31"/>
        <v>Alta</v>
      </c>
      <c r="AD51" s="34">
        <f t="shared" si="22"/>
        <v>3</v>
      </c>
      <c r="AE51" s="31" t="s">
        <v>332</v>
      </c>
      <c r="AF51" s="34">
        <f t="shared" si="23"/>
        <v>3</v>
      </c>
      <c r="AG51" s="31" t="s">
        <v>156</v>
      </c>
      <c r="AH51" s="35">
        <f t="shared" si="24"/>
        <v>2</v>
      </c>
      <c r="AI51" s="31" t="s">
        <v>156</v>
      </c>
      <c r="AJ51" s="34">
        <f t="shared" si="25"/>
        <v>2</v>
      </c>
      <c r="AK51" s="34">
        <f t="shared" si="26"/>
        <v>4</v>
      </c>
      <c r="AL51" s="34" t="str">
        <f t="shared" si="27"/>
        <v>Media</v>
      </c>
      <c r="AM51" s="34">
        <f t="shared" si="28"/>
        <v>2</v>
      </c>
      <c r="AN51" s="34">
        <f t="shared" si="29"/>
        <v>8</v>
      </c>
      <c r="AO51" s="36" t="str">
        <f t="shared" si="30"/>
        <v>ALTA</v>
      </c>
    </row>
    <row r="52" spans="1:41" s="32" customFormat="1" ht="57">
      <c r="A52" s="22" t="s">
        <v>342</v>
      </c>
      <c r="B52" s="22" t="s">
        <v>69</v>
      </c>
      <c r="C52" s="19" t="s">
        <v>110</v>
      </c>
      <c r="D52" s="2" t="s">
        <v>343</v>
      </c>
      <c r="E52" s="23" t="s">
        <v>344</v>
      </c>
      <c r="F52" s="91" t="s">
        <v>345</v>
      </c>
      <c r="G52" s="20" t="s">
        <v>139</v>
      </c>
      <c r="H52" s="20"/>
      <c r="I52" s="20"/>
      <c r="J52" s="20" t="s">
        <v>2</v>
      </c>
      <c r="K52" s="20" t="s">
        <v>314</v>
      </c>
      <c r="L52" s="20" t="s">
        <v>346</v>
      </c>
      <c r="M52" s="20" t="s">
        <v>142</v>
      </c>
      <c r="N52" s="21" t="s">
        <v>107</v>
      </c>
      <c r="O52" s="20" t="s">
        <v>3</v>
      </c>
      <c r="P52" s="92" t="s">
        <v>316</v>
      </c>
      <c r="Q52" s="20" t="s">
        <v>148</v>
      </c>
      <c r="R52" s="21" t="s">
        <v>107</v>
      </c>
      <c r="S52" s="3" t="s">
        <v>147</v>
      </c>
      <c r="T52" s="3" t="s">
        <v>147</v>
      </c>
      <c r="U52" s="3" t="s">
        <v>147</v>
      </c>
      <c r="V52" s="20" t="s">
        <v>73</v>
      </c>
      <c r="W52" s="93" t="s">
        <v>148</v>
      </c>
      <c r="X52" s="93" t="s">
        <v>148</v>
      </c>
      <c r="Y52" s="93" t="s">
        <v>148</v>
      </c>
      <c r="Z52" s="93" t="s">
        <v>148</v>
      </c>
      <c r="AA52" s="93" t="s">
        <v>148</v>
      </c>
      <c r="AB52" s="93" t="s">
        <v>148</v>
      </c>
      <c r="AC52" s="46" t="str">
        <f t="shared" si="31"/>
        <v>Baja</v>
      </c>
      <c r="AD52" s="34">
        <f t="shared" si="22"/>
        <v>1</v>
      </c>
      <c r="AE52" s="31" t="s">
        <v>156</v>
      </c>
      <c r="AF52" s="34">
        <f t="shared" si="23"/>
        <v>2</v>
      </c>
      <c r="AG52" s="31" t="s">
        <v>332</v>
      </c>
      <c r="AH52" s="35">
        <f t="shared" si="24"/>
        <v>3</v>
      </c>
      <c r="AI52" s="31" t="s">
        <v>149</v>
      </c>
      <c r="AJ52" s="34">
        <f t="shared" si="25"/>
        <v>1</v>
      </c>
      <c r="AK52" s="34">
        <f t="shared" si="26"/>
        <v>4</v>
      </c>
      <c r="AL52" s="34" t="str">
        <f t="shared" si="27"/>
        <v>Media</v>
      </c>
      <c r="AM52" s="34">
        <f t="shared" si="28"/>
        <v>2</v>
      </c>
      <c r="AN52" s="34">
        <f t="shared" si="29"/>
        <v>5</v>
      </c>
      <c r="AO52" s="36" t="str">
        <f t="shared" si="30"/>
        <v>MEDIA</v>
      </c>
    </row>
    <row r="53" spans="1:41" s="32" customFormat="1" ht="71.25">
      <c r="A53" s="22" t="s">
        <v>347</v>
      </c>
      <c r="B53" s="22" t="s">
        <v>69</v>
      </c>
      <c r="C53" s="19" t="s">
        <v>110</v>
      </c>
      <c r="D53" s="2" t="s">
        <v>348</v>
      </c>
      <c r="E53" s="23" t="s">
        <v>349</v>
      </c>
      <c r="F53" s="91" t="s">
        <v>350</v>
      </c>
      <c r="G53" s="20" t="s">
        <v>139</v>
      </c>
      <c r="H53" s="20"/>
      <c r="I53" s="20"/>
      <c r="J53" s="20" t="s">
        <v>2</v>
      </c>
      <c r="K53" s="20" t="s">
        <v>314</v>
      </c>
      <c r="L53" s="20" t="s">
        <v>351</v>
      </c>
      <c r="M53" s="20" t="s">
        <v>142</v>
      </c>
      <c r="N53" s="21" t="s">
        <v>107</v>
      </c>
      <c r="O53" s="20" t="s">
        <v>3</v>
      </c>
      <c r="P53" s="92" t="s">
        <v>316</v>
      </c>
      <c r="Q53" s="20" t="s">
        <v>148</v>
      </c>
      <c r="R53" s="21" t="s">
        <v>107</v>
      </c>
      <c r="S53" s="3" t="s">
        <v>155</v>
      </c>
      <c r="T53" s="3" t="s">
        <v>147</v>
      </c>
      <c r="U53" s="3" t="s">
        <v>147</v>
      </c>
      <c r="V53" s="20" t="s">
        <v>75</v>
      </c>
      <c r="W53" s="93" t="s">
        <v>325</v>
      </c>
      <c r="X53" s="93" t="s">
        <v>318</v>
      </c>
      <c r="Y53" s="93" t="s">
        <v>352</v>
      </c>
      <c r="Z53" s="93" t="s">
        <v>169</v>
      </c>
      <c r="AA53" s="94">
        <v>44064</v>
      </c>
      <c r="AB53" s="93" t="s">
        <v>193</v>
      </c>
      <c r="AC53" s="46" t="str">
        <f t="shared" si="31"/>
        <v>Media</v>
      </c>
      <c r="AD53" s="34">
        <f t="shared" si="22"/>
        <v>2</v>
      </c>
      <c r="AE53" s="31" t="s">
        <v>332</v>
      </c>
      <c r="AF53" s="34">
        <f t="shared" si="23"/>
        <v>3</v>
      </c>
      <c r="AG53" s="31" t="s">
        <v>156</v>
      </c>
      <c r="AH53" s="35">
        <f t="shared" si="24"/>
        <v>2</v>
      </c>
      <c r="AI53" s="31" t="s">
        <v>149</v>
      </c>
      <c r="AJ53" s="34">
        <f t="shared" si="25"/>
        <v>1</v>
      </c>
      <c r="AK53" s="34">
        <f t="shared" si="26"/>
        <v>3</v>
      </c>
      <c r="AL53" s="34" t="str">
        <f t="shared" si="27"/>
        <v>Baja</v>
      </c>
      <c r="AM53" s="34">
        <f t="shared" si="28"/>
        <v>1</v>
      </c>
      <c r="AN53" s="34">
        <f t="shared" si="29"/>
        <v>6</v>
      </c>
      <c r="AO53" s="36" t="str">
        <f t="shared" si="30"/>
        <v>MEDIA</v>
      </c>
    </row>
    <row r="54" spans="1:41" s="32" customFormat="1" ht="128.25">
      <c r="A54" s="22" t="s">
        <v>353</v>
      </c>
      <c r="B54" s="22" t="s">
        <v>69</v>
      </c>
      <c r="C54" s="19" t="s">
        <v>110</v>
      </c>
      <c r="D54" s="2" t="s">
        <v>354</v>
      </c>
      <c r="E54" s="23" t="s">
        <v>355</v>
      </c>
      <c r="F54" s="91" t="s">
        <v>356</v>
      </c>
      <c r="G54" s="20" t="s">
        <v>139</v>
      </c>
      <c r="H54" s="20"/>
      <c r="I54" s="20"/>
      <c r="J54" s="20" t="s">
        <v>2</v>
      </c>
      <c r="K54" s="20" t="s">
        <v>314</v>
      </c>
      <c r="L54" s="20" t="s">
        <v>357</v>
      </c>
      <c r="M54" s="20" t="s">
        <v>142</v>
      </c>
      <c r="N54" s="21" t="s">
        <v>107</v>
      </c>
      <c r="O54" s="20" t="s">
        <v>3</v>
      </c>
      <c r="P54" s="92" t="s">
        <v>316</v>
      </c>
      <c r="Q54" s="20" t="s">
        <v>148</v>
      </c>
      <c r="R54" s="21" t="s">
        <v>107</v>
      </c>
      <c r="S54" s="3" t="s">
        <v>155</v>
      </c>
      <c r="T54" s="3" t="s">
        <v>155</v>
      </c>
      <c r="U54" s="3" t="s">
        <v>147</v>
      </c>
      <c r="V54" s="20" t="s">
        <v>75</v>
      </c>
      <c r="W54" s="93" t="s">
        <v>325</v>
      </c>
      <c r="X54" s="93" t="s">
        <v>318</v>
      </c>
      <c r="Y54" s="93" t="s">
        <v>358</v>
      </c>
      <c r="Z54" s="93" t="s">
        <v>169</v>
      </c>
      <c r="AA54" s="94">
        <v>44042</v>
      </c>
      <c r="AB54" s="93" t="s">
        <v>193</v>
      </c>
      <c r="AC54" s="46" t="str">
        <f t="shared" si="31"/>
        <v>Media</v>
      </c>
      <c r="AD54" s="34">
        <f t="shared" si="22"/>
        <v>2</v>
      </c>
      <c r="AE54" s="31" t="s">
        <v>332</v>
      </c>
      <c r="AF54" s="34">
        <f t="shared" si="23"/>
        <v>3</v>
      </c>
      <c r="AG54" s="31" t="s">
        <v>332</v>
      </c>
      <c r="AH54" s="35">
        <f t="shared" si="24"/>
        <v>3</v>
      </c>
      <c r="AI54" s="31" t="s">
        <v>149</v>
      </c>
      <c r="AJ54" s="34">
        <f t="shared" si="25"/>
        <v>1</v>
      </c>
      <c r="AK54" s="34">
        <f t="shared" si="26"/>
        <v>4</v>
      </c>
      <c r="AL54" s="34" t="str">
        <f t="shared" si="27"/>
        <v>Media</v>
      </c>
      <c r="AM54" s="34">
        <f t="shared" si="28"/>
        <v>2</v>
      </c>
      <c r="AN54" s="34">
        <f t="shared" si="29"/>
        <v>7</v>
      </c>
      <c r="AO54" s="36" t="str">
        <f t="shared" si="30"/>
        <v>MEDIA</v>
      </c>
    </row>
    <row r="55" spans="1:41" s="32" customFormat="1" ht="199.5">
      <c r="A55" s="22" t="s">
        <v>359</v>
      </c>
      <c r="B55" s="22" t="s">
        <v>69</v>
      </c>
      <c r="C55" s="19" t="s">
        <v>110</v>
      </c>
      <c r="D55" s="2" t="s">
        <v>360</v>
      </c>
      <c r="E55" s="23" t="s">
        <v>361</v>
      </c>
      <c r="F55" s="91" t="s">
        <v>362</v>
      </c>
      <c r="G55" s="20" t="s">
        <v>139</v>
      </c>
      <c r="H55" s="20"/>
      <c r="I55" s="20"/>
      <c r="J55" s="20" t="s">
        <v>2</v>
      </c>
      <c r="K55" s="20" t="s">
        <v>314</v>
      </c>
      <c r="L55" s="20" t="s">
        <v>363</v>
      </c>
      <c r="M55" s="20" t="s">
        <v>142</v>
      </c>
      <c r="N55" s="21" t="s">
        <v>107</v>
      </c>
      <c r="O55" s="20" t="s">
        <v>3</v>
      </c>
      <c r="P55" s="92" t="s">
        <v>316</v>
      </c>
      <c r="Q55" s="20" t="s">
        <v>148</v>
      </c>
      <c r="R55" s="21" t="s">
        <v>107</v>
      </c>
      <c r="S55" s="3" t="s">
        <v>155</v>
      </c>
      <c r="T55" s="3" t="s">
        <v>155</v>
      </c>
      <c r="U55" s="3" t="s">
        <v>147</v>
      </c>
      <c r="V55" s="20" t="s">
        <v>75</v>
      </c>
      <c r="W55" s="93" t="s">
        <v>325</v>
      </c>
      <c r="X55" s="93" t="s">
        <v>318</v>
      </c>
      <c r="Y55" s="93" t="s">
        <v>364</v>
      </c>
      <c r="Z55" s="93" t="s">
        <v>169</v>
      </c>
      <c r="AA55" s="94" t="s">
        <v>320</v>
      </c>
      <c r="AB55" s="93" t="s">
        <v>193</v>
      </c>
      <c r="AC55" s="46" t="str">
        <f t="shared" si="31"/>
        <v>Media</v>
      </c>
      <c r="AD55" s="34">
        <f t="shared" si="22"/>
        <v>2</v>
      </c>
      <c r="AE55" s="31" t="s">
        <v>332</v>
      </c>
      <c r="AF55" s="34">
        <f t="shared" si="23"/>
        <v>3</v>
      </c>
      <c r="AG55" s="31" t="s">
        <v>332</v>
      </c>
      <c r="AH55" s="35">
        <f t="shared" si="24"/>
        <v>3</v>
      </c>
      <c r="AI55" s="31" t="s">
        <v>149</v>
      </c>
      <c r="AJ55" s="34">
        <f t="shared" si="25"/>
        <v>1</v>
      </c>
      <c r="AK55" s="34">
        <f t="shared" si="26"/>
        <v>4</v>
      </c>
      <c r="AL55" s="34" t="str">
        <f t="shared" si="27"/>
        <v>Media</v>
      </c>
      <c r="AM55" s="34">
        <f t="shared" si="28"/>
        <v>2</v>
      </c>
      <c r="AN55" s="34">
        <f t="shared" si="29"/>
        <v>7</v>
      </c>
      <c r="AO55" s="36" t="str">
        <f t="shared" si="30"/>
        <v>MEDIA</v>
      </c>
    </row>
    <row r="56" spans="1:41" s="32" customFormat="1" ht="156.75">
      <c r="A56" s="22" t="s">
        <v>365</v>
      </c>
      <c r="B56" s="22" t="s">
        <v>69</v>
      </c>
      <c r="C56" s="19" t="s">
        <v>110</v>
      </c>
      <c r="D56" s="2" t="s">
        <v>366</v>
      </c>
      <c r="E56" s="23" t="s">
        <v>367</v>
      </c>
      <c r="F56" s="91" t="s">
        <v>368</v>
      </c>
      <c r="G56" s="20" t="s">
        <v>139</v>
      </c>
      <c r="H56" s="20"/>
      <c r="I56" s="20"/>
      <c r="J56" s="20" t="s">
        <v>2</v>
      </c>
      <c r="K56" s="20" t="s">
        <v>314</v>
      </c>
      <c r="L56" s="20" t="s">
        <v>346</v>
      </c>
      <c r="M56" s="20" t="s">
        <v>142</v>
      </c>
      <c r="N56" s="21" t="s">
        <v>107</v>
      </c>
      <c r="O56" s="20" t="s">
        <v>3</v>
      </c>
      <c r="P56" s="92" t="s">
        <v>316</v>
      </c>
      <c r="Q56" s="49" t="s">
        <v>369</v>
      </c>
      <c r="R56" s="21" t="s">
        <v>107</v>
      </c>
      <c r="S56" s="3" t="s">
        <v>155</v>
      </c>
      <c r="T56" s="3" t="s">
        <v>155</v>
      </c>
      <c r="U56" s="3" t="s">
        <v>155</v>
      </c>
      <c r="V56" s="2" t="s">
        <v>64</v>
      </c>
      <c r="W56" s="95" t="s">
        <v>370</v>
      </c>
      <c r="X56" s="95" t="s">
        <v>318</v>
      </c>
      <c r="Y56" s="95" t="s">
        <v>371</v>
      </c>
      <c r="Z56" s="95" t="s">
        <v>169</v>
      </c>
      <c r="AA56" s="96" t="s">
        <v>320</v>
      </c>
      <c r="AB56" s="95" t="s">
        <v>193</v>
      </c>
      <c r="AC56" s="46" t="str">
        <f t="shared" si="31"/>
        <v>Alta</v>
      </c>
      <c r="AD56" s="34">
        <f t="shared" si="22"/>
        <v>3</v>
      </c>
      <c r="AE56" s="31" t="s">
        <v>332</v>
      </c>
      <c r="AF56" s="34">
        <f t="shared" si="23"/>
        <v>3</v>
      </c>
      <c r="AG56" s="31" t="s">
        <v>156</v>
      </c>
      <c r="AH56" s="35">
        <f t="shared" si="24"/>
        <v>2</v>
      </c>
      <c r="AI56" s="31" t="s">
        <v>156</v>
      </c>
      <c r="AJ56" s="34">
        <f t="shared" si="25"/>
        <v>2</v>
      </c>
      <c r="AK56" s="34">
        <f t="shared" si="26"/>
        <v>4</v>
      </c>
      <c r="AL56" s="34" t="str">
        <f t="shared" si="27"/>
        <v>Media</v>
      </c>
      <c r="AM56" s="34">
        <f t="shared" si="28"/>
        <v>2</v>
      </c>
      <c r="AN56" s="34">
        <f t="shared" si="29"/>
        <v>8</v>
      </c>
      <c r="AO56" s="36" t="str">
        <f t="shared" si="30"/>
        <v>ALTA</v>
      </c>
    </row>
    <row r="57" spans="1:41" s="32" customFormat="1" ht="90">
      <c r="A57" s="22" t="s">
        <v>372</v>
      </c>
      <c r="B57" s="22" t="s">
        <v>69</v>
      </c>
      <c r="C57" s="19" t="s">
        <v>110</v>
      </c>
      <c r="D57" s="2" t="s">
        <v>373</v>
      </c>
      <c r="E57" s="23" t="s">
        <v>374</v>
      </c>
      <c r="F57" s="91" t="s">
        <v>375</v>
      </c>
      <c r="G57" s="20" t="s">
        <v>139</v>
      </c>
      <c r="H57" s="20"/>
      <c r="I57" s="20"/>
      <c r="J57" s="20" t="s">
        <v>2</v>
      </c>
      <c r="K57" s="20" t="s">
        <v>314</v>
      </c>
      <c r="L57" s="20" t="s">
        <v>346</v>
      </c>
      <c r="M57" s="20" t="s">
        <v>142</v>
      </c>
      <c r="N57" s="21" t="s">
        <v>107</v>
      </c>
      <c r="O57" s="20" t="s">
        <v>3</v>
      </c>
      <c r="P57" s="92" t="s">
        <v>316</v>
      </c>
      <c r="Q57" s="20" t="s">
        <v>148</v>
      </c>
      <c r="R57" s="21" t="s">
        <v>107</v>
      </c>
      <c r="S57" s="3" t="s">
        <v>155</v>
      </c>
      <c r="T57" s="3" t="s">
        <v>155</v>
      </c>
      <c r="U57" s="3" t="s">
        <v>147</v>
      </c>
      <c r="V57" s="20" t="s">
        <v>75</v>
      </c>
      <c r="W57" s="93" t="s">
        <v>325</v>
      </c>
      <c r="X57" s="93" t="s">
        <v>318</v>
      </c>
      <c r="Y57" s="93" t="s">
        <v>376</v>
      </c>
      <c r="Z57" s="93" t="s">
        <v>169</v>
      </c>
      <c r="AA57" s="94">
        <v>45149</v>
      </c>
      <c r="AB57" s="93" t="s">
        <v>193</v>
      </c>
      <c r="AC57" s="46" t="str">
        <f t="shared" si="31"/>
        <v>Media</v>
      </c>
      <c r="AD57" s="34">
        <f t="shared" si="22"/>
        <v>2</v>
      </c>
      <c r="AE57" s="31" t="s">
        <v>332</v>
      </c>
      <c r="AF57" s="34">
        <f t="shared" si="23"/>
        <v>3</v>
      </c>
      <c r="AG57" s="31" t="s">
        <v>332</v>
      </c>
      <c r="AH57" s="35">
        <f t="shared" si="24"/>
        <v>3</v>
      </c>
      <c r="AI57" s="31" t="s">
        <v>156</v>
      </c>
      <c r="AJ57" s="34">
        <f t="shared" si="25"/>
        <v>2</v>
      </c>
      <c r="AK57" s="34">
        <f t="shared" si="26"/>
        <v>5</v>
      </c>
      <c r="AL57" s="34" t="str">
        <f t="shared" si="27"/>
        <v>Alta</v>
      </c>
      <c r="AM57" s="34">
        <f t="shared" si="28"/>
        <v>3</v>
      </c>
      <c r="AN57" s="34">
        <f t="shared" si="29"/>
        <v>8</v>
      </c>
      <c r="AO57" s="36" t="str">
        <f t="shared" si="30"/>
        <v>ALTA</v>
      </c>
    </row>
    <row r="58" spans="1:41" s="32" customFormat="1" ht="105">
      <c r="A58" s="22" t="s">
        <v>377</v>
      </c>
      <c r="B58" s="22" t="s">
        <v>69</v>
      </c>
      <c r="C58" s="19" t="s">
        <v>110</v>
      </c>
      <c r="D58" s="2" t="s">
        <v>378</v>
      </c>
      <c r="E58" s="23" t="s">
        <v>379</v>
      </c>
      <c r="F58" s="91" t="s">
        <v>380</v>
      </c>
      <c r="G58" s="20" t="s">
        <v>139</v>
      </c>
      <c r="H58" s="20"/>
      <c r="I58" s="20"/>
      <c r="J58" s="20" t="s">
        <v>2</v>
      </c>
      <c r="K58" s="20" t="s">
        <v>314</v>
      </c>
      <c r="L58" s="20" t="s">
        <v>346</v>
      </c>
      <c r="M58" s="20" t="s">
        <v>142</v>
      </c>
      <c r="N58" s="21" t="s">
        <v>107</v>
      </c>
      <c r="O58" s="20" t="s">
        <v>3</v>
      </c>
      <c r="P58" s="92" t="s">
        <v>316</v>
      </c>
      <c r="Q58" s="20" t="s">
        <v>148</v>
      </c>
      <c r="R58" s="21" t="s">
        <v>107</v>
      </c>
      <c r="S58" s="3" t="s">
        <v>155</v>
      </c>
      <c r="T58" s="3" t="s">
        <v>147</v>
      </c>
      <c r="U58" s="3" t="s">
        <v>147</v>
      </c>
      <c r="V58" s="20" t="s">
        <v>75</v>
      </c>
      <c r="W58" s="93" t="s">
        <v>325</v>
      </c>
      <c r="X58" s="93" t="s">
        <v>318</v>
      </c>
      <c r="Y58" s="93" t="s">
        <v>381</v>
      </c>
      <c r="Z58" s="93" t="s">
        <v>169</v>
      </c>
      <c r="AA58" s="94">
        <v>45149</v>
      </c>
      <c r="AB58" s="93" t="s">
        <v>193</v>
      </c>
      <c r="AC58" s="46" t="str">
        <f t="shared" si="31"/>
        <v>Media</v>
      </c>
      <c r="AD58" s="34">
        <f t="shared" si="22"/>
        <v>2</v>
      </c>
      <c r="AE58" s="31" t="s">
        <v>332</v>
      </c>
      <c r="AF58" s="34">
        <f t="shared" si="23"/>
        <v>3</v>
      </c>
      <c r="AG58" s="31" t="s">
        <v>156</v>
      </c>
      <c r="AH58" s="35">
        <f t="shared" si="24"/>
        <v>2</v>
      </c>
      <c r="AI58" s="31" t="s">
        <v>149</v>
      </c>
      <c r="AJ58" s="34">
        <f t="shared" si="25"/>
        <v>1</v>
      </c>
      <c r="AK58" s="34">
        <f t="shared" si="26"/>
        <v>3</v>
      </c>
      <c r="AL58" s="34" t="str">
        <f t="shared" si="27"/>
        <v>Baja</v>
      </c>
      <c r="AM58" s="34">
        <f t="shared" si="28"/>
        <v>1</v>
      </c>
      <c r="AN58" s="34">
        <f t="shared" si="29"/>
        <v>6</v>
      </c>
      <c r="AO58" s="36" t="str">
        <f t="shared" si="30"/>
        <v>MEDIA</v>
      </c>
    </row>
    <row r="59" spans="1:41" s="32" customFormat="1" ht="105">
      <c r="A59" s="22" t="s">
        <v>382</v>
      </c>
      <c r="B59" s="22" t="s">
        <v>69</v>
      </c>
      <c r="C59" s="19" t="s">
        <v>110</v>
      </c>
      <c r="D59" s="2" t="s">
        <v>383</v>
      </c>
      <c r="E59" s="23" t="s">
        <v>384</v>
      </c>
      <c r="F59" s="91" t="s">
        <v>385</v>
      </c>
      <c r="G59" s="20" t="s">
        <v>139</v>
      </c>
      <c r="H59" s="20"/>
      <c r="I59" s="20"/>
      <c r="J59" s="20" t="s">
        <v>2</v>
      </c>
      <c r="K59" s="20" t="s">
        <v>314</v>
      </c>
      <c r="L59" s="20" t="s">
        <v>386</v>
      </c>
      <c r="M59" s="20" t="s">
        <v>142</v>
      </c>
      <c r="N59" s="21" t="s">
        <v>107</v>
      </c>
      <c r="O59" s="20" t="s">
        <v>3</v>
      </c>
      <c r="P59" s="92" t="s">
        <v>316</v>
      </c>
      <c r="Q59" s="20" t="s">
        <v>148</v>
      </c>
      <c r="R59" s="21" t="s">
        <v>107</v>
      </c>
      <c r="S59" s="3" t="s">
        <v>155</v>
      </c>
      <c r="T59" s="3" t="s">
        <v>147</v>
      </c>
      <c r="U59" s="3" t="s">
        <v>147</v>
      </c>
      <c r="V59" s="20" t="s">
        <v>75</v>
      </c>
      <c r="W59" s="93" t="s">
        <v>325</v>
      </c>
      <c r="X59" s="93" t="s">
        <v>318</v>
      </c>
      <c r="Y59" s="93" t="s">
        <v>387</v>
      </c>
      <c r="Z59" s="93" t="s">
        <v>169</v>
      </c>
      <c r="AA59" s="94">
        <v>45149</v>
      </c>
      <c r="AB59" s="93" t="s">
        <v>193</v>
      </c>
      <c r="AC59" s="46" t="str">
        <f t="shared" si="31"/>
        <v>Media</v>
      </c>
      <c r="AD59" s="34">
        <f t="shared" si="22"/>
        <v>2</v>
      </c>
      <c r="AE59" s="31" t="s">
        <v>156</v>
      </c>
      <c r="AF59" s="34">
        <f t="shared" si="23"/>
        <v>2</v>
      </c>
      <c r="AG59" s="31" t="s">
        <v>156</v>
      </c>
      <c r="AH59" s="35">
        <f t="shared" si="24"/>
        <v>2</v>
      </c>
      <c r="AI59" s="31" t="s">
        <v>149</v>
      </c>
      <c r="AJ59" s="34">
        <f t="shared" si="25"/>
        <v>1</v>
      </c>
      <c r="AK59" s="34">
        <f t="shared" si="26"/>
        <v>3</v>
      </c>
      <c r="AL59" s="34" t="str">
        <f t="shared" si="27"/>
        <v>Baja</v>
      </c>
      <c r="AM59" s="34">
        <f t="shared" si="28"/>
        <v>1</v>
      </c>
      <c r="AN59" s="34">
        <f t="shared" si="29"/>
        <v>5</v>
      </c>
      <c r="AO59" s="36" t="str">
        <f t="shared" si="30"/>
        <v>MEDIA</v>
      </c>
    </row>
    <row r="60" spans="1:41" s="28" customFormat="1" ht="36" customHeight="1">
      <c r="A60" s="60" t="s">
        <v>388</v>
      </c>
      <c r="B60" s="51"/>
      <c r="C60" s="53"/>
      <c r="D60" s="59"/>
      <c r="E60" s="59" t="s">
        <v>181</v>
      </c>
      <c r="F60" s="52">
        <v>45547</v>
      </c>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row>
    <row r="61" spans="1:41" s="32" customFormat="1" ht="90">
      <c r="A61" s="22" t="s">
        <v>389</v>
      </c>
      <c r="B61" s="22" t="s">
        <v>69</v>
      </c>
      <c r="C61" s="2" t="s">
        <v>111</v>
      </c>
      <c r="D61" s="2" t="s">
        <v>390</v>
      </c>
      <c r="E61" s="23" t="s">
        <v>391</v>
      </c>
      <c r="F61" s="2" t="s">
        <v>392</v>
      </c>
      <c r="G61" s="20" t="s">
        <v>139</v>
      </c>
      <c r="H61" s="20"/>
      <c r="I61" s="20"/>
      <c r="J61" s="20" t="s">
        <v>2</v>
      </c>
      <c r="K61" s="20" t="s">
        <v>393</v>
      </c>
      <c r="L61" s="20" t="s">
        <v>394</v>
      </c>
      <c r="M61" s="20" t="s">
        <v>142</v>
      </c>
      <c r="N61" s="21" t="s">
        <v>395</v>
      </c>
      <c r="O61" s="20" t="s">
        <v>3</v>
      </c>
      <c r="P61" s="21" t="s">
        <v>396</v>
      </c>
      <c r="Q61" s="20" t="s">
        <v>148</v>
      </c>
      <c r="R61" s="21" t="s">
        <v>86</v>
      </c>
      <c r="S61" s="3" t="s">
        <v>155</v>
      </c>
      <c r="T61" s="3" t="s">
        <v>147</v>
      </c>
      <c r="U61" s="3" t="s">
        <v>147</v>
      </c>
      <c r="V61" s="20" t="s">
        <v>75</v>
      </c>
      <c r="W61" s="21" t="s">
        <v>397</v>
      </c>
      <c r="X61" s="21" t="s">
        <v>191</v>
      </c>
      <c r="Y61" s="21" t="s">
        <v>398</v>
      </c>
      <c r="Z61" s="21" t="s">
        <v>169</v>
      </c>
      <c r="AA61" s="24" t="s">
        <v>399</v>
      </c>
      <c r="AB61" s="21" t="s">
        <v>208</v>
      </c>
      <c r="AC61" s="34" t="str">
        <f t="shared" ref="AC61:AC66" si="32">IF(V61="Información Pública Reservada","Alta",IF(V61="Información Pública Clasificada","Media",IF(V61="Información Pública","Baja")))</f>
        <v>Media</v>
      </c>
      <c r="AD61" s="34">
        <f t="shared" ref="AD61:AD66" si="33">IF(AC61="Baja",1,IF(AC61="Media",2,IF(AC61="Alta",3,"")))</f>
        <v>2</v>
      </c>
      <c r="AE61" s="31" t="s">
        <v>156</v>
      </c>
      <c r="AF61" s="34">
        <v>2</v>
      </c>
      <c r="AG61" s="31" t="s">
        <v>156</v>
      </c>
      <c r="AH61" s="35">
        <v>2</v>
      </c>
      <c r="AI61" s="31" t="s">
        <v>149</v>
      </c>
      <c r="AJ61" s="34">
        <v>1</v>
      </c>
      <c r="AK61" s="34">
        <v>3</v>
      </c>
      <c r="AL61" s="34" t="s">
        <v>149</v>
      </c>
      <c r="AM61" s="34">
        <f t="shared" ref="AM61:AM66" si="34">IF(AL61="Baja",1,IF(AL61="Media",2,IF(AL61="Alta",3,"0")))</f>
        <v>1</v>
      </c>
      <c r="AN61" s="34">
        <f t="shared" ref="AN61:AN66" si="35">IFERROR(SUM(+AD61+AF61+AM61),"")</f>
        <v>5</v>
      </c>
      <c r="AO61" s="36" t="str">
        <f t="shared" ref="AO61:AO66" si="36">IF(AND(AC61="ALTA"),"ALTA",IF(AND(AE61="ALTA",AL61="ALTA"),"ALTA",IF(AND(AC61="MEDIA",AE61="ALTA",AL61="MEDIA"),"MEDIA",IF(AND(AC61="MEDIA",AE61="MEDIA",AL61="ALTA"),"MEDIA",IF(AND(AC61="MEDIA",AE61="MEDIA",AL61="BAJA"),"MEDIA",IF(AND(AC61="MEDIA",AE61="MEDIA",AL61="MEDIA"),"MEDIA",IF(AND(AC61="MEDIA",AE61="BAJA",AL61="MEDIA"),"MEDIA",IF(AND(AC61="BAJA",AE61="MEDIA",AL61="MEDIA"),"MEDIA",IF(AND(AC61="BAJA",AE61="BAJA",AL61="MEDIA"),"MEDIA",IF(AND(AC61="BAJA",AE61="MEDIA",AL61="BAJA"),"MEDIA",IF(AND(AC61="MEDIA",AE61="BAJA",AL61="BAJA"),"MEDIA",IF(AND(AC61="BAJA",AE61="ALTA",AL61="BAJA"),"MEDIA",IF(AND(AC61="BAJA",AE61="BAJA",AL61="ALTA"),"MEDIA",IF(AND(AC61="MEDIA",AE61="ALTA",AL61="BAJA"),"MEDIA",IF(AND(AC61="MEDIA",AE61="BAJA",AL61="ALTA"),"MEDIA",IF(AND(AC61="BAJA",AE61="ALTA",AL61="MEDIA"),"MEDIA",IF(AND(AC61="BAJA",AE61="MEDIA",AL61="ALTA"),"MEDIA",IF(AND(AC61="BAJA",AE61="BAJA",AL61="BAJA"),"BAJA","Por Clasificar"))))))))))))))))))</f>
        <v>MEDIA</v>
      </c>
    </row>
    <row r="62" spans="1:41" s="32" customFormat="1" ht="57">
      <c r="A62" s="22" t="s">
        <v>400</v>
      </c>
      <c r="B62" s="22" t="s">
        <v>69</v>
      </c>
      <c r="C62" s="2" t="s">
        <v>111</v>
      </c>
      <c r="D62" s="2" t="s">
        <v>390</v>
      </c>
      <c r="E62" s="23" t="s">
        <v>401</v>
      </c>
      <c r="F62" s="2" t="s">
        <v>402</v>
      </c>
      <c r="G62" s="20" t="s">
        <v>139</v>
      </c>
      <c r="H62" s="20"/>
      <c r="I62" s="20"/>
      <c r="J62" s="20" t="s">
        <v>2</v>
      </c>
      <c r="K62" s="20" t="s">
        <v>393</v>
      </c>
      <c r="L62" s="20" t="s">
        <v>394</v>
      </c>
      <c r="M62" s="20" t="s">
        <v>142</v>
      </c>
      <c r="N62" s="21" t="s">
        <v>395</v>
      </c>
      <c r="O62" s="20" t="s">
        <v>144</v>
      </c>
      <c r="P62" s="21" t="s">
        <v>396</v>
      </c>
      <c r="Q62" s="20" t="s">
        <v>403</v>
      </c>
      <c r="R62" s="21" t="s">
        <v>86</v>
      </c>
      <c r="S62" s="3" t="s">
        <v>147</v>
      </c>
      <c r="T62" s="3" t="s">
        <v>147</v>
      </c>
      <c r="U62" s="3" t="s">
        <v>147</v>
      </c>
      <c r="V62" s="20" t="s">
        <v>73</v>
      </c>
      <c r="W62" s="21" t="s">
        <v>148</v>
      </c>
      <c r="X62" s="21" t="s">
        <v>148</v>
      </c>
      <c r="Y62" s="21" t="s">
        <v>148</v>
      </c>
      <c r="Z62" s="21" t="s">
        <v>148</v>
      </c>
      <c r="AA62" s="24" t="s">
        <v>148</v>
      </c>
      <c r="AB62" s="21" t="s">
        <v>148</v>
      </c>
      <c r="AC62" s="34" t="str">
        <f t="shared" si="32"/>
        <v>Baja</v>
      </c>
      <c r="AD62" s="34">
        <f t="shared" si="33"/>
        <v>1</v>
      </c>
      <c r="AE62" s="31" t="s">
        <v>156</v>
      </c>
      <c r="AF62" s="34">
        <v>2</v>
      </c>
      <c r="AG62" s="31" t="s">
        <v>149</v>
      </c>
      <c r="AH62" s="35">
        <v>1</v>
      </c>
      <c r="AI62" s="31" t="s">
        <v>149</v>
      </c>
      <c r="AJ62" s="34">
        <v>1</v>
      </c>
      <c r="AK62" s="34">
        <v>2</v>
      </c>
      <c r="AL62" s="34" t="s">
        <v>149</v>
      </c>
      <c r="AM62" s="34">
        <f t="shared" si="34"/>
        <v>1</v>
      </c>
      <c r="AN62" s="34">
        <f t="shared" si="35"/>
        <v>4</v>
      </c>
      <c r="AO62" s="36" t="str">
        <f t="shared" si="36"/>
        <v>MEDIA</v>
      </c>
    </row>
    <row r="63" spans="1:41" s="32" customFormat="1" ht="60">
      <c r="A63" s="22" t="s">
        <v>404</v>
      </c>
      <c r="B63" s="22" t="s">
        <v>69</v>
      </c>
      <c r="C63" s="2" t="s">
        <v>111</v>
      </c>
      <c r="D63" s="2" t="s">
        <v>390</v>
      </c>
      <c r="E63" s="23" t="s">
        <v>405</v>
      </c>
      <c r="F63" s="2" t="s">
        <v>406</v>
      </c>
      <c r="G63" s="20" t="s">
        <v>139</v>
      </c>
      <c r="H63" s="20"/>
      <c r="I63" s="20"/>
      <c r="J63" s="20" t="s">
        <v>2</v>
      </c>
      <c r="K63" s="20" t="s">
        <v>140</v>
      </c>
      <c r="L63" s="20" t="s">
        <v>407</v>
      </c>
      <c r="M63" s="20" t="s">
        <v>142</v>
      </c>
      <c r="N63" s="21" t="s">
        <v>395</v>
      </c>
      <c r="O63" s="20" t="s">
        <v>3</v>
      </c>
      <c r="P63" s="21" t="s">
        <v>396</v>
      </c>
      <c r="Q63" s="20" t="s">
        <v>148</v>
      </c>
      <c r="R63" s="21" t="s">
        <v>86</v>
      </c>
      <c r="S63" s="3" t="s">
        <v>155</v>
      </c>
      <c r="T63" s="3" t="s">
        <v>147</v>
      </c>
      <c r="U63" s="3" t="s">
        <v>147</v>
      </c>
      <c r="V63" s="20" t="s">
        <v>75</v>
      </c>
      <c r="W63" s="21" t="s">
        <v>397</v>
      </c>
      <c r="X63" s="21" t="s">
        <v>191</v>
      </c>
      <c r="Y63" s="21" t="s">
        <v>408</v>
      </c>
      <c r="Z63" s="21" t="s">
        <v>169</v>
      </c>
      <c r="AA63" s="24" t="s">
        <v>409</v>
      </c>
      <c r="AB63" s="21" t="s">
        <v>208</v>
      </c>
      <c r="AC63" s="34" t="str">
        <f t="shared" si="32"/>
        <v>Media</v>
      </c>
      <c r="AD63" s="34">
        <f t="shared" si="33"/>
        <v>2</v>
      </c>
      <c r="AE63" s="31" t="s">
        <v>149</v>
      </c>
      <c r="AF63" s="34">
        <v>1</v>
      </c>
      <c r="AG63" s="31" t="s">
        <v>149</v>
      </c>
      <c r="AH63" s="35">
        <v>1</v>
      </c>
      <c r="AI63" s="31" t="s">
        <v>149</v>
      </c>
      <c r="AJ63" s="34">
        <v>1</v>
      </c>
      <c r="AK63" s="34">
        <v>2</v>
      </c>
      <c r="AL63" s="34" t="s">
        <v>149</v>
      </c>
      <c r="AM63" s="34">
        <f t="shared" si="34"/>
        <v>1</v>
      </c>
      <c r="AN63" s="34">
        <f t="shared" si="35"/>
        <v>4</v>
      </c>
      <c r="AO63" s="36" t="str">
        <f t="shared" si="36"/>
        <v>MEDIA</v>
      </c>
    </row>
    <row r="64" spans="1:41" s="32" customFormat="1" ht="57">
      <c r="A64" s="22" t="s">
        <v>410</v>
      </c>
      <c r="B64" s="22" t="s">
        <v>69</v>
      </c>
      <c r="C64" s="2" t="s">
        <v>111</v>
      </c>
      <c r="D64" s="2" t="s">
        <v>390</v>
      </c>
      <c r="E64" s="2" t="s">
        <v>411</v>
      </c>
      <c r="F64" s="2" t="s">
        <v>412</v>
      </c>
      <c r="G64" s="20" t="s">
        <v>139</v>
      </c>
      <c r="H64" s="20"/>
      <c r="I64" s="20"/>
      <c r="J64" s="20" t="s">
        <v>2</v>
      </c>
      <c r="K64" s="20" t="s">
        <v>140</v>
      </c>
      <c r="L64" s="20" t="s">
        <v>407</v>
      </c>
      <c r="M64" s="20" t="s">
        <v>142</v>
      </c>
      <c r="N64" s="21" t="s">
        <v>395</v>
      </c>
      <c r="O64" s="20" t="s">
        <v>3</v>
      </c>
      <c r="P64" s="21" t="s">
        <v>396</v>
      </c>
      <c r="Q64" s="20" t="s">
        <v>148</v>
      </c>
      <c r="R64" s="21" t="s">
        <v>86</v>
      </c>
      <c r="S64" s="3" t="s">
        <v>155</v>
      </c>
      <c r="T64" s="3" t="s">
        <v>147</v>
      </c>
      <c r="U64" s="3" t="s">
        <v>147</v>
      </c>
      <c r="V64" s="20" t="s">
        <v>73</v>
      </c>
      <c r="W64" s="21" t="s">
        <v>148</v>
      </c>
      <c r="X64" s="21" t="s">
        <v>148</v>
      </c>
      <c r="Y64" s="21" t="s">
        <v>148</v>
      </c>
      <c r="Z64" s="21" t="s">
        <v>148</v>
      </c>
      <c r="AA64" s="24" t="s">
        <v>148</v>
      </c>
      <c r="AB64" s="21" t="s">
        <v>148</v>
      </c>
      <c r="AC64" s="34" t="str">
        <f t="shared" si="32"/>
        <v>Baja</v>
      </c>
      <c r="AD64" s="34">
        <f t="shared" si="33"/>
        <v>1</v>
      </c>
      <c r="AE64" s="31" t="s">
        <v>156</v>
      </c>
      <c r="AF64" s="34">
        <v>2</v>
      </c>
      <c r="AG64" s="31" t="s">
        <v>156</v>
      </c>
      <c r="AH64" s="35">
        <v>2</v>
      </c>
      <c r="AI64" s="31" t="s">
        <v>149</v>
      </c>
      <c r="AJ64" s="34">
        <v>1</v>
      </c>
      <c r="AK64" s="34">
        <v>3</v>
      </c>
      <c r="AL64" s="34" t="s">
        <v>149</v>
      </c>
      <c r="AM64" s="34">
        <f t="shared" si="34"/>
        <v>1</v>
      </c>
      <c r="AN64" s="34">
        <f t="shared" si="35"/>
        <v>4</v>
      </c>
      <c r="AO64" s="36" t="str">
        <f t="shared" si="36"/>
        <v>MEDIA</v>
      </c>
    </row>
    <row r="65" spans="1:41" s="32" customFormat="1" ht="128.25">
      <c r="A65" s="22" t="s">
        <v>413</v>
      </c>
      <c r="B65" s="22" t="s">
        <v>62</v>
      </c>
      <c r="C65" s="2" t="s">
        <v>114</v>
      </c>
      <c r="D65" s="2" t="s">
        <v>414</v>
      </c>
      <c r="E65" s="32" t="s">
        <v>415</v>
      </c>
      <c r="F65" s="2" t="s">
        <v>416</v>
      </c>
      <c r="G65" s="20" t="s">
        <v>139</v>
      </c>
      <c r="H65" s="20"/>
      <c r="I65" s="20"/>
      <c r="J65" s="20" t="s">
        <v>2</v>
      </c>
      <c r="K65" s="20" t="s">
        <v>393</v>
      </c>
      <c r="L65" s="20" t="s">
        <v>417</v>
      </c>
      <c r="M65" s="20" t="s">
        <v>142</v>
      </c>
      <c r="N65" s="21" t="s">
        <v>395</v>
      </c>
      <c r="O65" s="20" t="s">
        <v>3</v>
      </c>
      <c r="P65" s="21" t="s">
        <v>418</v>
      </c>
      <c r="Q65" s="20" t="s">
        <v>148</v>
      </c>
      <c r="R65" s="21" t="s">
        <v>86</v>
      </c>
      <c r="S65" s="3" t="s">
        <v>147</v>
      </c>
      <c r="T65" s="3" t="s">
        <v>147</v>
      </c>
      <c r="U65" s="3" t="s">
        <v>147</v>
      </c>
      <c r="V65" s="20" t="s">
        <v>75</v>
      </c>
      <c r="W65" s="21" t="s">
        <v>419</v>
      </c>
      <c r="X65" s="21" t="s">
        <v>419</v>
      </c>
      <c r="Y65" s="21" t="s">
        <v>420</v>
      </c>
      <c r="Z65" s="21" t="s">
        <v>169</v>
      </c>
      <c r="AA65" s="24" t="s">
        <v>421</v>
      </c>
      <c r="AB65" s="21" t="s">
        <v>208</v>
      </c>
      <c r="AC65" s="34" t="str">
        <f t="shared" si="32"/>
        <v>Media</v>
      </c>
      <c r="AD65" s="34">
        <f t="shared" si="33"/>
        <v>2</v>
      </c>
      <c r="AE65" s="31" t="s">
        <v>332</v>
      </c>
      <c r="AF65" s="34">
        <v>3</v>
      </c>
      <c r="AG65" s="31" t="s">
        <v>156</v>
      </c>
      <c r="AH65" s="35">
        <v>2</v>
      </c>
      <c r="AI65" s="31" t="s">
        <v>156</v>
      </c>
      <c r="AJ65" s="34">
        <v>2</v>
      </c>
      <c r="AK65" s="34">
        <v>4</v>
      </c>
      <c r="AL65" s="34" t="s">
        <v>156</v>
      </c>
      <c r="AM65" s="34">
        <f t="shared" si="34"/>
        <v>2</v>
      </c>
      <c r="AN65" s="34">
        <f t="shared" si="35"/>
        <v>7</v>
      </c>
      <c r="AO65" s="36" t="str">
        <f t="shared" si="36"/>
        <v>MEDIA</v>
      </c>
    </row>
    <row r="66" spans="1:41" s="32" customFormat="1" ht="193.5" customHeight="1">
      <c r="A66" s="22" t="s">
        <v>422</v>
      </c>
      <c r="B66" s="22" t="s">
        <v>62</v>
      </c>
      <c r="C66" s="2" t="s">
        <v>114</v>
      </c>
      <c r="D66" s="2" t="s">
        <v>423</v>
      </c>
      <c r="E66" s="23" t="s">
        <v>424</v>
      </c>
      <c r="F66" s="2" t="s">
        <v>425</v>
      </c>
      <c r="G66" s="20" t="s">
        <v>139</v>
      </c>
      <c r="H66" s="20"/>
      <c r="I66" s="20"/>
      <c r="J66" s="20" t="s">
        <v>2</v>
      </c>
      <c r="K66" s="20" t="s">
        <v>140</v>
      </c>
      <c r="L66" s="20" t="s">
        <v>426</v>
      </c>
      <c r="M66" s="20" t="s">
        <v>142</v>
      </c>
      <c r="N66" s="21" t="s">
        <v>395</v>
      </c>
      <c r="O66" s="20" t="s">
        <v>3</v>
      </c>
      <c r="P66" s="21" t="s">
        <v>418</v>
      </c>
      <c r="Q66" s="20" t="s">
        <v>148</v>
      </c>
      <c r="R66" s="21" t="s">
        <v>86</v>
      </c>
      <c r="S66" s="3" t="s">
        <v>155</v>
      </c>
      <c r="T66" s="3" t="s">
        <v>147</v>
      </c>
      <c r="U66" s="3" t="s">
        <v>147</v>
      </c>
      <c r="V66" s="20" t="s">
        <v>75</v>
      </c>
      <c r="W66" s="21" t="s">
        <v>427</v>
      </c>
      <c r="X66" s="21" t="s">
        <v>428</v>
      </c>
      <c r="Y66" s="21" t="s">
        <v>429</v>
      </c>
      <c r="Z66" s="21" t="s">
        <v>169</v>
      </c>
      <c r="AA66" s="24">
        <v>45547</v>
      </c>
      <c r="AB66" s="21" t="s">
        <v>208</v>
      </c>
      <c r="AC66" s="34" t="str">
        <f t="shared" si="32"/>
        <v>Media</v>
      </c>
      <c r="AD66" s="34">
        <f t="shared" si="33"/>
        <v>2</v>
      </c>
      <c r="AE66" s="31" t="s">
        <v>156</v>
      </c>
      <c r="AF66" s="34">
        <f t="shared" ref="AF66" si="37">IF(AE66="Baja",1,IF(AE66="Media",2,IF(AE66="Alta",3,"")))</f>
        <v>2</v>
      </c>
      <c r="AG66" s="31" t="s">
        <v>149</v>
      </c>
      <c r="AH66" s="35">
        <f t="shared" ref="AH66" si="38">IF(AG66="Baja",1,IF(AG66="Media",2,IF(AG66="Alta",3,IF(AG66="No Clasificada",0,""))))</f>
        <v>1</v>
      </c>
      <c r="AI66" s="31" t="s">
        <v>149</v>
      </c>
      <c r="AJ66" s="34">
        <f t="shared" ref="AJ66" si="39">IF(AI66="Baja",1,IF(AI66="Media",2,IF(AI66="Alta",3,IF(AI66="No Clasificada",0,""))))</f>
        <v>1</v>
      </c>
      <c r="AK66" s="34">
        <f t="shared" ref="AK66" si="40">IFERROR(SUM(AH66+AJ66)," ")</f>
        <v>2</v>
      </c>
      <c r="AL66" s="34" t="str">
        <f t="shared" ref="AL66" si="41">IF(AK66=3,"Baja",IF(AK66=2,"Baja",IF(AK66=1,"Baja",IF(AK66=4,"Media",IF(AK66&gt;=5,"Alta")))))</f>
        <v>Baja</v>
      </c>
      <c r="AM66" s="34">
        <f t="shared" si="34"/>
        <v>1</v>
      </c>
      <c r="AN66" s="34">
        <f t="shared" si="35"/>
        <v>5</v>
      </c>
      <c r="AO66" s="36" t="str">
        <f t="shared" si="36"/>
        <v>MEDIA</v>
      </c>
    </row>
    <row r="67" spans="1:41" s="28" customFormat="1" ht="36" customHeight="1">
      <c r="A67" s="60" t="s">
        <v>430</v>
      </c>
      <c r="B67" s="51"/>
      <c r="C67" s="53"/>
      <c r="D67" s="59"/>
      <c r="E67" s="59" t="s">
        <v>181</v>
      </c>
      <c r="F67" s="52">
        <v>45525</v>
      </c>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row>
    <row r="68" spans="1:41" s="32" customFormat="1" ht="42.75">
      <c r="A68" s="22" t="s">
        <v>431</v>
      </c>
      <c r="B68" s="22" t="s">
        <v>69</v>
      </c>
      <c r="C68" s="19" t="s">
        <v>112</v>
      </c>
      <c r="D68" s="2" t="s">
        <v>432</v>
      </c>
      <c r="E68" s="23" t="s">
        <v>433</v>
      </c>
      <c r="F68" s="2" t="s">
        <v>434</v>
      </c>
      <c r="G68" s="20" t="s">
        <v>139</v>
      </c>
      <c r="H68" s="20" t="s">
        <v>2</v>
      </c>
      <c r="I68" s="20" t="s">
        <v>2</v>
      </c>
      <c r="J68" s="20" t="s">
        <v>2</v>
      </c>
      <c r="K68" s="20" t="s">
        <v>140</v>
      </c>
      <c r="L68" s="20" t="s">
        <v>435</v>
      </c>
      <c r="M68" s="20" t="s">
        <v>142</v>
      </c>
      <c r="N68" s="21" t="s">
        <v>63</v>
      </c>
      <c r="O68" s="20" t="s">
        <v>3</v>
      </c>
      <c r="P68" s="21" t="s">
        <v>436</v>
      </c>
      <c r="Q68" s="20" t="s">
        <v>189</v>
      </c>
      <c r="R68" s="21" t="s">
        <v>63</v>
      </c>
      <c r="S68" s="3" t="s">
        <v>155</v>
      </c>
      <c r="T68" s="3" t="s">
        <v>147</v>
      </c>
      <c r="U68" s="3" t="s">
        <v>147</v>
      </c>
      <c r="V68" s="20" t="s">
        <v>73</v>
      </c>
      <c r="W68" s="21" t="s">
        <v>148</v>
      </c>
      <c r="X68" s="21" t="s">
        <v>148</v>
      </c>
      <c r="Y68" s="21" t="s">
        <v>148</v>
      </c>
      <c r="Z68" s="21" t="s">
        <v>148</v>
      </c>
      <c r="AA68" s="21" t="s">
        <v>148</v>
      </c>
      <c r="AB68" s="21" t="s">
        <v>148</v>
      </c>
      <c r="AC68" s="34" t="str">
        <f>IF(V68="Información Pública Reservada","Alta",IF(V68="Información Pública Clasificada","Media",IF(V68="Información Pública","Baja")))</f>
        <v>Baja</v>
      </c>
      <c r="AD68" s="34">
        <f>IF(AC68="Baja",1,IF(AC68="Media",2,IF(AC68="Alta",3,"")))</f>
        <v>1</v>
      </c>
      <c r="AE68" s="31" t="s">
        <v>149</v>
      </c>
      <c r="AF68" s="34">
        <f>IF(AE68="Baja",1,IF(AE68="Media",2,IF(AE68="Alta",3,"")))</f>
        <v>1</v>
      </c>
      <c r="AG68" s="31" t="s">
        <v>149</v>
      </c>
      <c r="AH68" s="35">
        <f>IF(AG68="Baja",1,IF(AG68="Media",2,IF(AG68="Alta",3,IF(AG68="No Clasificada",0,""))))</f>
        <v>1</v>
      </c>
      <c r="AI68" s="31" t="s">
        <v>149</v>
      </c>
      <c r="AJ68" s="34">
        <f>IF(AI68="Baja",1,IF(AI68="Media",2,IF(AI68="Alta",3,IF(AI68="No Clasificada",0,""))))</f>
        <v>1</v>
      </c>
      <c r="AK68" s="34">
        <f>IFERROR(SUM(AH68+AJ68)," ")</f>
        <v>2</v>
      </c>
      <c r="AL68" s="34" t="str">
        <f>IF(AK68=3,"Baja",IF(AK68=2,"Baja",IF(AK68=1,"Baja",IF(AK68=4,"Media",IF(AK68&gt;=5,"Alta")))))</f>
        <v>Baja</v>
      </c>
      <c r="AM68" s="34">
        <f>IF(AL68="Baja",1,IF(AL68="Media",2,IF(AL68="Alta",3,"0")))</f>
        <v>1</v>
      </c>
      <c r="AN68" s="34">
        <f>IFERROR(SUM(+AD68+AF68+AM68),"")</f>
        <v>3</v>
      </c>
      <c r="AO68" s="36" t="str">
        <f>IF(AND(AC68="ALTA"),"ALTA",IF(AND(AE68="ALTA",AL68="ALTA"),"ALTA",IF(AND(AC68="MEDIA",AE68="ALTA",AL68="MEDIA"),"MEDIA",IF(AND(AC68="MEDIA",AE68="MEDIA",AL68="ALTA"),"MEDIA",IF(AND(AC68="MEDIA",AE68="MEDIA",AL68="BAJA"),"MEDIA",IF(AND(AC68="MEDIA",AE68="MEDIA",AL68="MEDIA"),"MEDIA",IF(AND(AC68="MEDIA",AE68="BAJA",AL68="MEDIA"),"MEDIA",IF(AND(AC68="BAJA",AE68="MEDIA",AL68="MEDIA"),"MEDIA",IF(AND(AC68="BAJA",AE68="BAJA",AL68="MEDIA"),"MEDIA",IF(AND(AC68="BAJA",AE68="MEDIA",AL68="BAJA"),"MEDIA",IF(AND(AC68="MEDIA",AE68="BAJA",AL68="BAJA"),"MEDIA",IF(AND(AC68="BAJA",AE68="ALTA",AL68="BAJA"),"MEDIA",IF(AND(AC68="BAJA",AE68="BAJA",AL68="ALTA"),"MEDIA",IF(AND(AC68="MEDIA",AE68="ALTA",AL68="BAJA"),"MEDIA",IF(AND(AC68="MEDIA",AE68="BAJA",AL68="ALTA"),"MEDIA",IF(AND(AC68="BAJA",AE68="ALTA",AL68="MEDIA"),"MEDIA",IF(AND(AC68="BAJA",AE68="MEDIA",AL68="ALTA"),"MEDIA",IF(AND(AC68="BAJA",AE68="BAJA",AL68="BAJA"),"BAJA","Por Clasificar"))))))))))))))))))</f>
        <v>BAJA</v>
      </c>
    </row>
    <row r="69" spans="1:41" s="32" customFormat="1" ht="42.75">
      <c r="A69" s="22" t="s">
        <v>437</v>
      </c>
      <c r="B69" s="22" t="s">
        <v>69</v>
      </c>
      <c r="C69" s="19" t="s">
        <v>112</v>
      </c>
      <c r="D69" s="2" t="s">
        <v>432</v>
      </c>
      <c r="E69" s="23" t="s">
        <v>438</v>
      </c>
      <c r="F69" s="2" t="s">
        <v>439</v>
      </c>
      <c r="G69" s="20" t="s">
        <v>139</v>
      </c>
      <c r="H69" s="20"/>
      <c r="I69" s="20"/>
      <c r="J69" s="20" t="s">
        <v>2</v>
      </c>
      <c r="K69" s="20" t="s">
        <v>140</v>
      </c>
      <c r="L69" s="20" t="s">
        <v>440</v>
      </c>
      <c r="M69" s="20" t="s">
        <v>142</v>
      </c>
      <c r="N69" s="21" t="s">
        <v>63</v>
      </c>
      <c r="O69" s="20" t="s">
        <v>3</v>
      </c>
      <c r="P69" s="21" t="s">
        <v>436</v>
      </c>
      <c r="Q69" s="20" t="s">
        <v>189</v>
      </c>
      <c r="R69" s="21" t="s">
        <v>63</v>
      </c>
      <c r="S69" s="3" t="s">
        <v>147</v>
      </c>
      <c r="T69" s="3" t="s">
        <v>147</v>
      </c>
      <c r="U69" s="3" t="s">
        <v>147</v>
      </c>
      <c r="V69" s="20" t="s">
        <v>73</v>
      </c>
      <c r="W69" s="21" t="s">
        <v>148</v>
      </c>
      <c r="X69" s="21" t="s">
        <v>148</v>
      </c>
      <c r="Y69" s="21" t="s">
        <v>148</v>
      </c>
      <c r="Z69" s="21" t="s">
        <v>148</v>
      </c>
      <c r="AA69" s="21" t="s">
        <v>148</v>
      </c>
      <c r="AB69" s="21" t="s">
        <v>148</v>
      </c>
      <c r="AC69" s="34" t="str">
        <f t="shared" ref="AC69:AC72" si="42">IF(V69="Información Pública Reservada","Alta",IF(V69="Información Pública Clasificada","Media",IF(V69="Información Pública","Baja")))</f>
        <v>Baja</v>
      </c>
      <c r="AD69" s="34">
        <f t="shared" ref="AD69:AD72" si="43">IF(AC69="Baja",1,IF(AC69="Media",2,IF(AC69="Alta",3,"")))</f>
        <v>1</v>
      </c>
      <c r="AE69" s="31" t="s">
        <v>149</v>
      </c>
      <c r="AF69" s="34">
        <f t="shared" ref="AF69:AF72" si="44">IF(AE69="Baja",1,IF(AE69="Media",2,IF(AE69="Alta",3,"")))</f>
        <v>1</v>
      </c>
      <c r="AG69" s="31" t="s">
        <v>149</v>
      </c>
      <c r="AH69" s="35">
        <f t="shared" ref="AH69:AH72" si="45">IF(AG69="Baja",1,IF(AG69="Media",2,IF(AG69="Alta",3,IF(AG69="No Clasificada",0,""))))</f>
        <v>1</v>
      </c>
      <c r="AI69" s="31" t="s">
        <v>149</v>
      </c>
      <c r="AJ69" s="34">
        <f t="shared" ref="AJ69:AJ72" si="46">IF(AI69="Baja",1,IF(AI69="Media",2,IF(AI69="Alta",3,IF(AI69="No Clasificada",0,""))))</f>
        <v>1</v>
      </c>
      <c r="AK69" s="34">
        <f t="shared" ref="AK69:AK72" si="47">IFERROR(SUM(AH69+AJ69)," ")</f>
        <v>2</v>
      </c>
      <c r="AL69" s="34" t="str">
        <f t="shared" ref="AL69:AL72" si="48">IF(AK69=3,"Baja",IF(AK69=2,"Baja",IF(AK69=1,"Baja",IF(AK69=4,"Media",IF(AK69&gt;=5,"Alta")))))</f>
        <v>Baja</v>
      </c>
      <c r="AM69" s="34">
        <f t="shared" ref="AM69:AM72" si="49">IF(AL69="Baja",1,IF(AL69="Media",2,IF(AL69="Alta",3,"0")))</f>
        <v>1</v>
      </c>
      <c r="AN69" s="34">
        <f t="shared" ref="AN69:AN72" si="50">IFERROR(SUM(+AD69+AF69+AM69),"")</f>
        <v>3</v>
      </c>
      <c r="AO69" s="36" t="str">
        <f t="shared" ref="AO69:AO72" si="51">IF(AND(AC69="ALTA"),"ALTA",IF(AND(AE69="ALTA",AL69="ALTA"),"ALTA",IF(AND(AC69="MEDIA",AE69="ALTA",AL69="MEDIA"),"MEDIA",IF(AND(AC69="MEDIA",AE69="MEDIA",AL69="ALTA"),"MEDIA",IF(AND(AC69="MEDIA",AE69="MEDIA",AL69="BAJA"),"MEDIA",IF(AND(AC69="MEDIA",AE69="MEDIA",AL69="MEDIA"),"MEDIA",IF(AND(AC69="MEDIA",AE69="BAJA",AL69="MEDIA"),"MEDIA",IF(AND(AC69="BAJA",AE69="MEDIA",AL69="MEDIA"),"MEDIA",IF(AND(AC69="BAJA",AE69="BAJA",AL69="MEDIA"),"MEDIA",IF(AND(AC69="BAJA",AE69="MEDIA",AL69="BAJA"),"MEDIA",IF(AND(AC69="MEDIA",AE69="BAJA",AL69="BAJA"),"MEDIA",IF(AND(AC69="BAJA",AE69="ALTA",AL69="BAJA"),"MEDIA",IF(AND(AC69="BAJA",AE69="BAJA",AL69="ALTA"),"MEDIA",IF(AND(AC69="MEDIA",AE69="ALTA",AL69="BAJA"),"MEDIA",IF(AND(AC69="MEDIA",AE69="BAJA",AL69="ALTA"),"MEDIA",IF(AND(AC69="BAJA",AE69="ALTA",AL69="MEDIA"),"MEDIA",IF(AND(AC69="BAJA",AE69="MEDIA",AL69="ALTA"),"MEDIA",IF(AND(AC69="BAJA",AE69="BAJA",AL69="BAJA"),"BAJA","Por Clasificar"))))))))))))))))))</f>
        <v>BAJA</v>
      </c>
    </row>
    <row r="70" spans="1:41" s="32" customFormat="1" ht="60">
      <c r="A70" s="22" t="s">
        <v>441</v>
      </c>
      <c r="B70" s="22" t="s">
        <v>69</v>
      </c>
      <c r="C70" s="19" t="s">
        <v>112</v>
      </c>
      <c r="D70" s="2" t="s">
        <v>432</v>
      </c>
      <c r="E70" s="23" t="s">
        <v>442</v>
      </c>
      <c r="F70" s="2" t="s">
        <v>443</v>
      </c>
      <c r="G70" s="20" t="s">
        <v>139</v>
      </c>
      <c r="H70" s="20"/>
      <c r="I70" s="20"/>
      <c r="J70" s="20" t="s">
        <v>2</v>
      </c>
      <c r="K70" s="20" t="s">
        <v>140</v>
      </c>
      <c r="L70" s="20" t="s">
        <v>444</v>
      </c>
      <c r="M70" s="20" t="s">
        <v>142</v>
      </c>
      <c r="N70" s="21" t="s">
        <v>63</v>
      </c>
      <c r="O70" s="20" t="s">
        <v>144</v>
      </c>
      <c r="P70" s="21" t="s">
        <v>436</v>
      </c>
      <c r="Q70" s="20" t="s">
        <v>445</v>
      </c>
      <c r="R70" s="21" t="s">
        <v>63</v>
      </c>
      <c r="S70" s="3" t="s">
        <v>155</v>
      </c>
      <c r="T70" s="3" t="s">
        <v>155</v>
      </c>
      <c r="U70" s="3" t="s">
        <v>155</v>
      </c>
      <c r="V70" s="97" t="s">
        <v>75</v>
      </c>
      <c r="W70" s="21" t="s">
        <v>446</v>
      </c>
      <c r="X70" s="21" t="s">
        <v>447</v>
      </c>
      <c r="Y70" s="21" t="s">
        <v>448</v>
      </c>
      <c r="Z70" s="21" t="s">
        <v>169</v>
      </c>
      <c r="AA70" s="24">
        <v>44027</v>
      </c>
      <c r="AB70" s="21" t="s">
        <v>449</v>
      </c>
      <c r="AC70" s="34" t="str">
        <f t="shared" si="42"/>
        <v>Media</v>
      </c>
      <c r="AD70" s="34">
        <f t="shared" si="43"/>
        <v>2</v>
      </c>
      <c r="AE70" s="31" t="s">
        <v>156</v>
      </c>
      <c r="AF70" s="34">
        <f t="shared" si="44"/>
        <v>2</v>
      </c>
      <c r="AG70" s="31" t="s">
        <v>149</v>
      </c>
      <c r="AH70" s="35">
        <f t="shared" si="45"/>
        <v>1</v>
      </c>
      <c r="AI70" s="31" t="s">
        <v>149</v>
      </c>
      <c r="AJ70" s="34">
        <f t="shared" si="46"/>
        <v>1</v>
      </c>
      <c r="AK70" s="34">
        <f t="shared" si="47"/>
        <v>2</v>
      </c>
      <c r="AL70" s="34" t="str">
        <f t="shared" si="48"/>
        <v>Baja</v>
      </c>
      <c r="AM70" s="34">
        <f t="shared" si="49"/>
        <v>1</v>
      </c>
      <c r="AN70" s="34">
        <f t="shared" si="50"/>
        <v>5</v>
      </c>
      <c r="AO70" s="36" t="str">
        <f t="shared" si="51"/>
        <v>MEDIA</v>
      </c>
    </row>
    <row r="71" spans="1:41" s="32" customFormat="1" ht="57">
      <c r="A71" s="22" t="s">
        <v>450</v>
      </c>
      <c r="B71" s="22" t="s">
        <v>69</v>
      </c>
      <c r="C71" s="19" t="s">
        <v>112</v>
      </c>
      <c r="D71" s="2" t="s">
        <v>432</v>
      </c>
      <c r="E71" s="23" t="s">
        <v>451</v>
      </c>
      <c r="F71" s="2" t="s">
        <v>452</v>
      </c>
      <c r="G71" s="20" t="s">
        <v>139</v>
      </c>
      <c r="H71" s="20"/>
      <c r="I71" s="20"/>
      <c r="J71" s="20" t="s">
        <v>2</v>
      </c>
      <c r="K71" s="20" t="s">
        <v>140</v>
      </c>
      <c r="L71" s="20" t="s">
        <v>453</v>
      </c>
      <c r="M71" s="20" t="s">
        <v>142</v>
      </c>
      <c r="N71" s="21" t="s">
        <v>63</v>
      </c>
      <c r="O71" s="20" t="s">
        <v>144</v>
      </c>
      <c r="P71" s="21" t="s">
        <v>436</v>
      </c>
      <c r="Q71" s="20" t="s">
        <v>454</v>
      </c>
      <c r="R71" s="21" t="s">
        <v>63</v>
      </c>
      <c r="S71" s="3" t="s">
        <v>147</v>
      </c>
      <c r="T71" s="3" t="s">
        <v>147</v>
      </c>
      <c r="U71" s="3" t="s">
        <v>147</v>
      </c>
      <c r="V71" s="20" t="s">
        <v>73</v>
      </c>
      <c r="W71" s="21" t="s">
        <v>148</v>
      </c>
      <c r="X71" s="21" t="s">
        <v>148</v>
      </c>
      <c r="Y71" s="21" t="s">
        <v>148</v>
      </c>
      <c r="Z71" s="21" t="s">
        <v>148</v>
      </c>
      <c r="AA71" s="21" t="s">
        <v>148</v>
      </c>
      <c r="AB71" s="21" t="s">
        <v>148</v>
      </c>
      <c r="AC71" s="34" t="str">
        <f t="shared" si="42"/>
        <v>Baja</v>
      </c>
      <c r="AD71" s="34">
        <f t="shared" si="43"/>
        <v>1</v>
      </c>
      <c r="AE71" s="31" t="s">
        <v>149</v>
      </c>
      <c r="AF71" s="34">
        <f t="shared" si="44"/>
        <v>1</v>
      </c>
      <c r="AG71" s="31" t="s">
        <v>149</v>
      </c>
      <c r="AH71" s="35">
        <f t="shared" si="45"/>
        <v>1</v>
      </c>
      <c r="AI71" s="31" t="s">
        <v>149</v>
      </c>
      <c r="AJ71" s="34">
        <f t="shared" si="46"/>
        <v>1</v>
      </c>
      <c r="AK71" s="34">
        <f t="shared" si="47"/>
        <v>2</v>
      </c>
      <c r="AL71" s="34" t="str">
        <f t="shared" si="48"/>
        <v>Baja</v>
      </c>
      <c r="AM71" s="34">
        <f t="shared" si="49"/>
        <v>1</v>
      </c>
      <c r="AN71" s="34">
        <f t="shared" si="50"/>
        <v>3</v>
      </c>
      <c r="AO71" s="36" t="str">
        <f t="shared" si="51"/>
        <v>BAJA</v>
      </c>
    </row>
    <row r="72" spans="1:41" s="32" customFormat="1" ht="42.75">
      <c r="A72" s="22" t="s">
        <v>455</v>
      </c>
      <c r="B72" s="22" t="s">
        <v>69</v>
      </c>
      <c r="C72" s="19" t="s">
        <v>112</v>
      </c>
      <c r="D72" s="2" t="s">
        <v>432</v>
      </c>
      <c r="E72" s="23" t="s">
        <v>456</v>
      </c>
      <c r="F72" s="2" t="s">
        <v>457</v>
      </c>
      <c r="G72" s="20" t="s">
        <v>139</v>
      </c>
      <c r="H72" s="20"/>
      <c r="I72" s="20"/>
      <c r="J72" s="20" t="s">
        <v>2</v>
      </c>
      <c r="K72" s="20" t="s">
        <v>140</v>
      </c>
      <c r="L72" s="20" t="s">
        <v>458</v>
      </c>
      <c r="M72" s="20" t="s">
        <v>142</v>
      </c>
      <c r="N72" s="21" t="s">
        <v>63</v>
      </c>
      <c r="O72" s="20" t="s">
        <v>144</v>
      </c>
      <c r="P72" s="21" t="s">
        <v>436</v>
      </c>
      <c r="Q72" s="20" t="s">
        <v>459</v>
      </c>
      <c r="R72" s="21" t="s">
        <v>63</v>
      </c>
      <c r="S72" s="3" t="s">
        <v>147</v>
      </c>
      <c r="T72" s="3" t="s">
        <v>147</v>
      </c>
      <c r="U72" s="3" t="s">
        <v>147</v>
      </c>
      <c r="V72" s="20" t="s">
        <v>73</v>
      </c>
      <c r="W72" s="21" t="s">
        <v>148</v>
      </c>
      <c r="X72" s="21" t="s">
        <v>148</v>
      </c>
      <c r="Y72" s="21" t="s">
        <v>148</v>
      </c>
      <c r="Z72" s="21" t="s">
        <v>148</v>
      </c>
      <c r="AA72" s="21" t="s">
        <v>148</v>
      </c>
      <c r="AB72" s="21" t="s">
        <v>148</v>
      </c>
      <c r="AC72" s="34" t="str">
        <f t="shared" si="42"/>
        <v>Baja</v>
      </c>
      <c r="AD72" s="34">
        <f t="shared" si="43"/>
        <v>1</v>
      </c>
      <c r="AE72" s="31" t="s">
        <v>156</v>
      </c>
      <c r="AF72" s="34">
        <f t="shared" si="44"/>
        <v>2</v>
      </c>
      <c r="AG72" s="31" t="s">
        <v>156</v>
      </c>
      <c r="AH72" s="35">
        <f t="shared" si="45"/>
        <v>2</v>
      </c>
      <c r="AI72" s="31" t="s">
        <v>149</v>
      </c>
      <c r="AJ72" s="34">
        <f t="shared" si="46"/>
        <v>1</v>
      </c>
      <c r="AK72" s="34">
        <f t="shared" si="47"/>
        <v>3</v>
      </c>
      <c r="AL72" s="34" t="str">
        <f t="shared" si="48"/>
        <v>Baja</v>
      </c>
      <c r="AM72" s="34">
        <f t="shared" si="49"/>
        <v>1</v>
      </c>
      <c r="AN72" s="34">
        <f t="shared" si="50"/>
        <v>4</v>
      </c>
      <c r="AO72" s="36" t="str">
        <f t="shared" si="51"/>
        <v>MEDIA</v>
      </c>
    </row>
    <row r="73" spans="1:41" s="28" customFormat="1" ht="36" customHeight="1">
      <c r="A73" s="60" t="s">
        <v>526</v>
      </c>
      <c r="B73" s="51"/>
      <c r="C73" s="53"/>
      <c r="D73" s="59"/>
      <c r="E73" s="59" t="s">
        <v>181</v>
      </c>
      <c r="F73" s="52">
        <v>45551</v>
      </c>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row>
    <row r="74" spans="1:41" s="32" customFormat="1" ht="90" customHeight="1">
      <c r="A74" s="22" t="s">
        <v>460</v>
      </c>
      <c r="B74" s="22" t="s">
        <v>69</v>
      </c>
      <c r="C74" s="19" t="s">
        <v>112</v>
      </c>
      <c r="D74" s="2" t="s">
        <v>311</v>
      </c>
      <c r="E74" s="23" t="s">
        <v>461</v>
      </c>
      <c r="F74" s="2" t="s">
        <v>462</v>
      </c>
      <c r="G74" s="20" t="s">
        <v>139</v>
      </c>
      <c r="H74" s="20" t="s">
        <v>2</v>
      </c>
      <c r="I74" s="20" t="s">
        <v>2</v>
      </c>
      <c r="J74" s="20"/>
      <c r="K74" s="20" t="s">
        <v>463</v>
      </c>
      <c r="L74" s="20" t="s">
        <v>464</v>
      </c>
      <c r="M74" s="20" t="s">
        <v>142</v>
      </c>
      <c r="N74" s="20" t="s">
        <v>465</v>
      </c>
      <c r="O74" s="20" t="s">
        <v>3</v>
      </c>
      <c r="P74" s="21" t="s">
        <v>466</v>
      </c>
      <c r="Q74" s="21" t="s">
        <v>148</v>
      </c>
      <c r="R74" s="21" t="s">
        <v>96</v>
      </c>
      <c r="S74" s="3" t="s">
        <v>155</v>
      </c>
      <c r="T74" s="3" t="s">
        <v>147</v>
      </c>
      <c r="U74" s="3" t="s">
        <v>147</v>
      </c>
      <c r="V74" s="20" t="s">
        <v>75</v>
      </c>
      <c r="W74" s="21" t="s">
        <v>467</v>
      </c>
      <c r="X74" s="21" t="s">
        <v>191</v>
      </c>
      <c r="Y74" s="21" t="s">
        <v>468</v>
      </c>
      <c r="Z74" s="21" t="s">
        <v>169</v>
      </c>
      <c r="AA74" s="24">
        <v>44028</v>
      </c>
      <c r="AB74" s="21" t="s">
        <v>469</v>
      </c>
      <c r="AC74" s="34" t="s">
        <v>149</v>
      </c>
      <c r="AD74" s="34">
        <f t="shared" ref="AD74:AD83" si="52">IF(AC74="Baja",1,IF(AC74="Media",2,IF(AC74="Alta",3,"")))</f>
        <v>1</v>
      </c>
      <c r="AE74" s="31" t="s">
        <v>156</v>
      </c>
      <c r="AF74" s="34">
        <f t="shared" ref="AF74:AF83" si="53">IF(AE74="Baja",1,IF(AE74="Media",2,IF(AE74="Alta",3,"")))</f>
        <v>2</v>
      </c>
      <c r="AG74" s="31" t="s">
        <v>149</v>
      </c>
      <c r="AH74" s="35">
        <f t="shared" ref="AH74:AH83" si="54">IF(AG74="Baja",1,IF(AG74="Media",2,IF(AG74="Alta",3,IF(AG74="No Clasificada",0,""))))</f>
        <v>1</v>
      </c>
      <c r="AI74" s="31" t="s">
        <v>149</v>
      </c>
      <c r="AJ74" s="34">
        <f t="shared" ref="AJ74:AJ83" si="55">IF(AI74="Baja",1,IF(AI74="Media",2,IF(AI74="Alta",3,IF(AI74="No Clasificada",0,""))))</f>
        <v>1</v>
      </c>
      <c r="AK74" s="34">
        <f t="shared" ref="AK74:AK83" si="56">IFERROR(SUM(AH74+AJ74)," ")</f>
        <v>2</v>
      </c>
      <c r="AL74" s="34" t="s">
        <v>149</v>
      </c>
      <c r="AM74" s="34">
        <f t="shared" ref="AM74:AM83" si="57">IF(AL74="Baja",1,IF(AL74="Media",2,IF(AL74="Alta",3,"0")))</f>
        <v>1</v>
      </c>
      <c r="AN74" s="34">
        <f>IFERROR(SUM(+AD74+AF74+AM74),"")</f>
        <v>4</v>
      </c>
      <c r="AO74" s="36" t="str">
        <f t="shared" ref="AO74:AO77" si="58">IF(AND(AC74="ALTA"),"ALTA",IF(AND(AE74="ALTA",AL74="ALTA"),"ALTA",IF(AND(AC74="MEDIA",AE74="ALTA",AL74="MEDIA"),"MEDIA",IF(AND(AC74="MEDIA",AE74="MEDIA",AL74="ALTA"),"MEDIA",IF(AND(AC74="MEDIA",AE74="MEDIA",AL74="BAJA"),"MEDIA",IF(AND(AC74="MEDIA",AE74="MEDIA",AL74="MEDIA"),"MEDIA",IF(AND(AC74="MEDIA",AE74="BAJA",AL74="MEDIA"),"MEDIA",IF(AND(AC74="BAJA",AE74="MEDIA",AL74="MEDIA"),"MEDIA",IF(AND(AC74="BAJA",AE74="BAJA",AL74="MEDIA"),"MEDIA",IF(AND(AC74="BAJA",AE74="MEDIA",AL74="BAJA"),"MEDIA",IF(AND(AC74="MEDIA",AE74="BAJA",AL74="BAJA"),"MEDIA",IF(AND(AC74="BAJA",AE74="ALTA",AL74="BAJA"),"MEDIA",IF(AND(AC74="BAJA",AE74="BAJA",AL74="ALTA"),"MEDIA",IF(AND(AC74="MEDIA",AE74="ALTA",AL74="BAJA"),"MEDIA",IF(AND(AC74="MEDIA",AE74="BAJA",AL74="ALTA"),"MEDIA",IF(AND(AC74="BAJA",AE74="ALTA",AL74="MEDIA"),"MEDIA",IF(AND(AC74="BAJA",AE74="MEDIA",AL74="ALTA"),"MEDIA",IF(AND(AC74="BAJA",AE74="BAJA",AL74="BAJA"),"BAJA","Por Clasificar"))))))))))))))))))</f>
        <v>MEDIA</v>
      </c>
    </row>
    <row r="75" spans="1:41" s="32" customFormat="1" ht="82.5" customHeight="1">
      <c r="A75" s="22" t="s">
        <v>470</v>
      </c>
      <c r="B75" s="22" t="s">
        <v>69</v>
      </c>
      <c r="C75" s="19" t="s">
        <v>112</v>
      </c>
      <c r="D75" s="2" t="s">
        <v>343</v>
      </c>
      <c r="E75" s="23" t="s">
        <v>471</v>
      </c>
      <c r="F75" s="2" t="s">
        <v>472</v>
      </c>
      <c r="G75" s="20" t="s">
        <v>139</v>
      </c>
      <c r="H75" s="50"/>
      <c r="I75" s="20"/>
      <c r="J75" s="20" t="s">
        <v>2</v>
      </c>
      <c r="K75" s="20" t="s">
        <v>463</v>
      </c>
      <c r="L75" s="20" t="s">
        <v>473</v>
      </c>
      <c r="M75" s="20" t="s">
        <v>142</v>
      </c>
      <c r="N75" s="20" t="s">
        <v>465</v>
      </c>
      <c r="O75" s="20" t="s">
        <v>3</v>
      </c>
      <c r="P75" s="21" t="s">
        <v>466</v>
      </c>
      <c r="Q75" s="21" t="s">
        <v>148</v>
      </c>
      <c r="R75" s="21" t="s">
        <v>96</v>
      </c>
      <c r="S75" s="3" t="s">
        <v>155</v>
      </c>
      <c r="T75" s="3" t="s">
        <v>147</v>
      </c>
      <c r="U75" s="3" t="s">
        <v>147</v>
      </c>
      <c r="V75" s="20" t="s">
        <v>75</v>
      </c>
      <c r="W75" s="21" t="s">
        <v>467</v>
      </c>
      <c r="X75" s="21" t="s">
        <v>191</v>
      </c>
      <c r="Y75" s="21" t="s">
        <v>474</v>
      </c>
      <c r="Z75" s="21" t="s">
        <v>169</v>
      </c>
      <c r="AA75" s="24">
        <v>45551</v>
      </c>
      <c r="AB75" s="21" t="s">
        <v>469</v>
      </c>
      <c r="AC75" s="34" t="s">
        <v>149</v>
      </c>
      <c r="AD75" s="34">
        <f t="shared" si="52"/>
        <v>1</v>
      </c>
      <c r="AE75" s="31" t="s">
        <v>156</v>
      </c>
      <c r="AF75" s="34">
        <f t="shared" si="53"/>
        <v>2</v>
      </c>
      <c r="AG75" s="31" t="s">
        <v>156</v>
      </c>
      <c r="AH75" s="35">
        <f t="shared" si="54"/>
        <v>2</v>
      </c>
      <c r="AI75" s="31" t="s">
        <v>156</v>
      </c>
      <c r="AJ75" s="34">
        <f t="shared" si="55"/>
        <v>2</v>
      </c>
      <c r="AK75" s="34">
        <f t="shared" si="56"/>
        <v>4</v>
      </c>
      <c r="AL75" s="34" t="s">
        <v>149</v>
      </c>
      <c r="AM75" s="34">
        <f t="shared" si="57"/>
        <v>1</v>
      </c>
      <c r="AN75" s="34">
        <f>IFERROR(SUM(+AD75+AF75+AM75),"")</f>
        <v>4</v>
      </c>
      <c r="AO75" s="36" t="str">
        <f t="shared" si="58"/>
        <v>MEDIA</v>
      </c>
    </row>
    <row r="76" spans="1:41" s="32" customFormat="1" ht="57">
      <c r="A76" s="22" t="s">
        <v>475</v>
      </c>
      <c r="B76" s="22" t="s">
        <v>69</v>
      </c>
      <c r="C76" s="19" t="s">
        <v>112</v>
      </c>
      <c r="D76" s="2" t="s">
        <v>343</v>
      </c>
      <c r="E76" s="23" t="s">
        <v>476</v>
      </c>
      <c r="F76" s="2" t="s">
        <v>477</v>
      </c>
      <c r="G76" s="20" t="s">
        <v>139</v>
      </c>
      <c r="H76" s="50"/>
      <c r="I76" s="20"/>
      <c r="J76" s="20" t="s">
        <v>2</v>
      </c>
      <c r="K76" s="20" t="s">
        <v>463</v>
      </c>
      <c r="L76" s="20" t="s">
        <v>478</v>
      </c>
      <c r="M76" s="20" t="s">
        <v>142</v>
      </c>
      <c r="N76" s="20" t="s">
        <v>465</v>
      </c>
      <c r="O76" s="20" t="s">
        <v>3</v>
      </c>
      <c r="P76" s="21" t="s">
        <v>466</v>
      </c>
      <c r="Q76" s="21" t="s">
        <v>148</v>
      </c>
      <c r="R76" s="21" t="s">
        <v>96</v>
      </c>
      <c r="S76" s="3" t="s">
        <v>147</v>
      </c>
      <c r="T76" s="3" t="s">
        <v>147</v>
      </c>
      <c r="U76" s="3" t="s">
        <v>147</v>
      </c>
      <c r="V76" s="20" t="s">
        <v>73</v>
      </c>
      <c r="W76" s="21" t="s">
        <v>166</v>
      </c>
      <c r="X76" s="21" t="s">
        <v>166</v>
      </c>
      <c r="Y76" s="21" t="s">
        <v>166</v>
      </c>
      <c r="Z76" s="21" t="s">
        <v>166</v>
      </c>
      <c r="AA76" s="24" t="s">
        <v>166</v>
      </c>
      <c r="AB76" s="21" t="s">
        <v>166</v>
      </c>
      <c r="AC76" s="34" t="str">
        <f t="shared" ref="AC76:AC83" si="59">IF(V76="Información Pública Reservada","Alta",IF(V76="Información Pública Clasificada","Media",IF(V76="Información Pública","Baja")))</f>
        <v>Baja</v>
      </c>
      <c r="AD76" s="34">
        <f t="shared" si="52"/>
        <v>1</v>
      </c>
      <c r="AE76" s="31" t="s">
        <v>156</v>
      </c>
      <c r="AF76" s="34">
        <f t="shared" si="53"/>
        <v>2</v>
      </c>
      <c r="AG76" s="31" t="s">
        <v>149</v>
      </c>
      <c r="AH76" s="35">
        <f t="shared" si="54"/>
        <v>1</v>
      </c>
      <c r="AI76" s="31" t="s">
        <v>149</v>
      </c>
      <c r="AJ76" s="34">
        <f t="shared" si="55"/>
        <v>1</v>
      </c>
      <c r="AK76" s="34">
        <f t="shared" si="56"/>
        <v>2</v>
      </c>
      <c r="AL76" s="34" t="s">
        <v>149</v>
      </c>
      <c r="AM76" s="34">
        <f t="shared" si="57"/>
        <v>1</v>
      </c>
      <c r="AN76" s="34">
        <f>IFERROR(SUM(+AD76+AF76+AM76),"")</f>
        <v>4</v>
      </c>
      <c r="AO76" s="36" t="str">
        <f t="shared" si="58"/>
        <v>MEDIA</v>
      </c>
    </row>
    <row r="77" spans="1:41" s="32" customFormat="1" ht="75" customHeight="1">
      <c r="A77" s="22" t="s">
        <v>479</v>
      </c>
      <c r="B77" s="22" t="s">
        <v>69</v>
      </c>
      <c r="C77" s="19" t="s">
        <v>112</v>
      </c>
      <c r="D77" s="2" t="s">
        <v>343</v>
      </c>
      <c r="E77" s="23" t="s">
        <v>480</v>
      </c>
      <c r="F77" s="2" t="s">
        <v>481</v>
      </c>
      <c r="G77" s="20" t="s">
        <v>139</v>
      </c>
      <c r="H77" s="50"/>
      <c r="I77" s="20"/>
      <c r="J77" s="20" t="s">
        <v>2</v>
      </c>
      <c r="K77" s="20" t="s">
        <v>463</v>
      </c>
      <c r="L77" s="20" t="s">
        <v>478</v>
      </c>
      <c r="M77" s="20" t="s">
        <v>142</v>
      </c>
      <c r="N77" s="20" t="s">
        <v>465</v>
      </c>
      <c r="O77" s="20" t="s">
        <v>3</v>
      </c>
      <c r="P77" s="21" t="s">
        <v>466</v>
      </c>
      <c r="Q77" s="21" t="s">
        <v>148</v>
      </c>
      <c r="R77" s="21" t="s">
        <v>96</v>
      </c>
      <c r="S77" s="3" t="s">
        <v>155</v>
      </c>
      <c r="T77" s="3" t="s">
        <v>147</v>
      </c>
      <c r="U77" s="3" t="s">
        <v>147</v>
      </c>
      <c r="V77" s="20" t="s">
        <v>75</v>
      </c>
      <c r="W77" s="21" t="s">
        <v>467</v>
      </c>
      <c r="X77" s="21" t="s">
        <v>191</v>
      </c>
      <c r="Y77" s="21" t="s">
        <v>474</v>
      </c>
      <c r="Z77" s="21" t="s">
        <v>169</v>
      </c>
      <c r="AA77" s="24">
        <v>45551</v>
      </c>
      <c r="AB77" s="21" t="s">
        <v>469</v>
      </c>
      <c r="AC77" s="34" t="str">
        <f t="shared" si="59"/>
        <v>Media</v>
      </c>
      <c r="AD77" s="34">
        <f t="shared" si="52"/>
        <v>2</v>
      </c>
      <c r="AE77" s="31" t="s">
        <v>156</v>
      </c>
      <c r="AF77" s="34">
        <f t="shared" si="53"/>
        <v>2</v>
      </c>
      <c r="AG77" s="31" t="s">
        <v>156</v>
      </c>
      <c r="AH77" s="35">
        <f t="shared" si="54"/>
        <v>2</v>
      </c>
      <c r="AI77" s="31" t="s">
        <v>156</v>
      </c>
      <c r="AJ77" s="34">
        <f t="shared" si="55"/>
        <v>2</v>
      </c>
      <c r="AK77" s="34">
        <f t="shared" si="56"/>
        <v>4</v>
      </c>
      <c r="AL77" s="34" t="s">
        <v>149</v>
      </c>
      <c r="AM77" s="34">
        <f t="shared" si="57"/>
        <v>1</v>
      </c>
      <c r="AN77" s="34">
        <f t="shared" ref="AN77:AN83" si="60">IFERROR(SUM(+AD77+AF77+AM77),"")</f>
        <v>5</v>
      </c>
      <c r="AO77" s="36" t="str">
        <f t="shared" si="58"/>
        <v>MEDIA</v>
      </c>
    </row>
    <row r="78" spans="1:41" s="32" customFormat="1" ht="45">
      <c r="A78" s="22" t="s">
        <v>482</v>
      </c>
      <c r="B78" s="22" t="s">
        <v>69</v>
      </c>
      <c r="C78" s="19" t="s">
        <v>112</v>
      </c>
      <c r="D78" s="2" t="s">
        <v>343</v>
      </c>
      <c r="E78" s="23" t="s">
        <v>483</v>
      </c>
      <c r="F78" s="2" t="s">
        <v>484</v>
      </c>
      <c r="G78" s="20" t="s">
        <v>139</v>
      </c>
      <c r="H78" s="50"/>
      <c r="I78" s="20"/>
      <c r="J78" s="20" t="s">
        <v>2</v>
      </c>
      <c r="K78" s="20" t="s">
        <v>463</v>
      </c>
      <c r="L78" s="20" t="s">
        <v>485</v>
      </c>
      <c r="M78" s="20" t="s">
        <v>142</v>
      </c>
      <c r="N78" s="20" t="s">
        <v>465</v>
      </c>
      <c r="O78" s="20" t="s">
        <v>3</v>
      </c>
      <c r="P78" s="21" t="s">
        <v>486</v>
      </c>
      <c r="Q78" s="21" t="s">
        <v>148</v>
      </c>
      <c r="R78" s="21" t="s">
        <v>96</v>
      </c>
      <c r="S78" s="3" t="s">
        <v>147</v>
      </c>
      <c r="T78" s="3" t="s">
        <v>147</v>
      </c>
      <c r="U78" s="3" t="s">
        <v>147</v>
      </c>
      <c r="V78" s="20" t="s">
        <v>73</v>
      </c>
      <c r="W78" s="21" t="s">
        <v>166</v>
      </c>
      <c r="X78" s="21" t="s">
        <v>166</v>
      </c>
      <c r="Y78" s="21" t="s">
        <v>166</v>
      </c>
      <c r="Z78" s="21" t="s">
        <v>166</v>
      </c>
      <c r="AA78" s="24" t="s">
        <v>166</v>
      </c>
      <c r="AB78" s="21" t="s">
        <v>166</v>
      </c>
      <c r="AC78" s="34" t="str">
        <f t="shared" si="59"/>
        <v>Baja</v>
      </c>
      <c r="AD78" s="34">
        <f t="shared" si="52"/>
        <v>1</v>
      </c>
      <c r="AE78" s="31" t="s">
        <v>149</v>
      </c>
      <c r="AF78" s="34">
        <f t="shared" si="53"/>
        <v>1</v>
      </c>
      <c r="AG78" s="31" t="s">
        <v>149</v>
      </c>
      <c r="AH78" s="35">
        <f t="shared" si="54"/>
        <v>1</v>
      </c>
      <c r="AI78" s="31" t="s">
        <v>149</v>
      </c>
      <c r="AJ78" s="34">
        <f t="shared" si="55"/>
        <v>1</v>
      </c>
      <c r="AK78" s="34">
        <f t="shared" si="56"/>
        <v>2</v>
      </c>
      <c r="AL78" s="34" t="s">
        <v>149</v>
      </c>
      <c r="AM78" s="34">
        <f t="shared" si="57"/>
        <v>1</v>
      </c>
      <c r="AN78" s="34">
        <f t="shared" si="60"/>
        <v>3</v>
      </c>
      <c r="AO78" s="36" t="str">
        <f>IF(AND(AC78="ALTA"),"ALTA",IF(AND(AE78="ALTA",AL78="ALTA"),"ALTA",IF(AND(AC78="MEDIA",AE78="ALTA",AL78="MEDIA"),"MEDIA",IF(AND(AC78="MEDIA",AE78="MEDIA",AL78="ALTA"),"MEDIA",IF(AND(AC78="MEDIA",AE78="MEDIA",AL78="BAJA"),"MEDIA",IF(AND(AC78="MEDIA",AE78="MEDIA",AL78="MEDIA"),"MEDIA",IF(AND(AC78="MEDIA",AE78="BAJA",AL78="MEDIA"),"MEDIA",IF(AND(AC78="BAJA",AE78="MEDIA",AL78="MEDIA"),"MEDIA",IF(AND(AC78="BAJA",AE78="BAJA",AL78="MEDIA"),"MEDIA",IF(AND(AC78="BAJA",AE78="MEDIA",AL78="BAJA"),"MEDIA",IF(AND(AC78="MEDIA",AE78="BAJA",AL78="BAJA"),"MEDIA",IF(AND(AC78="BAJA",AE78="ALTA",AL78="BAJA"),"MEDIA",IF(AND(AC78="BAJA",AE78="BAJA",AL78="ALTA"),"MEDIA",IF(AND(AC78="MEDIA",AE78="ALTA",AL78="BAJA"),"MEDIA",IF(AND(AC78="MEDIA",AE78="BAJA",AL78="ALTA"),"MEDIA",IF(AND(AC78="BAJA",AE78="ALTA",AL78="MEDIA"),"MEDIA",IF(AND(AC78="BAJA",AE78="MEDIA",AL78="ALTA"),"MEDIA",IF(AND(AC78="BAJA",AE78="BAJA",AL78="BAJA"),"BAJA","Por Clasificar"))))))))))))))))))</f>
        <v>BAJA</v>
      </c>
    </row>
    <row r="79" spans="1:41" s="32" customFormat="1" ht="92.25" customHeight="1">
      <c r="A79" s="22" t="s">
        <v>487</v>
      </c>
      <c r="B79" s="22" t="s">
        <v>69</v>
      </c>
      <c r="C79" s="19" t="s">
        <v>112</v>
      </c>
      <c r="D79" s="2" t="s">
        <v>343</v>
      </c>
      <c r="E79" s="23" t="s">
        <v>488</v>
      </c>
      <c r="F79" s="2" t="s">
        <v>489</v>
      </c>
      <c r="G79" s="20" t="s">
        <v>139</v>
      </c>
      <c r="H79" s="50"/>
      <c r="I79" s="20"/>
      <c r="J79" s="20" t="s">
        <v>2</v>
      </c>
      <c r="K79" s="21" t="s">
        <v>490</v>
      </c>
      <c r="L79" s="20" t="s">
        <v>478</v>
      </c>
      <c r="M79" s="20" t="s">
        <v>142</v>
      </c>
      <c r="N79" s="20" t="s">
        <v>491</v>
      </c>
      <c r="O79" s="20" t="s">
        <v>3</v>
      </c>
      <c r="P79" s="21" t="s">
        <v>492</v>
      </c>
      <c r="Q79" s="21" t="s">
        <v>148</v>
      </c>
      <c r="R79" s="21" t="s">
        <v>96</v>
      </c>
      <c r="S79" s="3" t="s">
        <v>155</v>
      </c>
      <c r="T79" s="3" t="s">
        <v>147</v>
      </c>
      <c r="U79" s="3" t="s">
        <v>147</v>
      </c>
      <c r="V79" s="20" t="s">
        <v>75</v>
      </c>
      <c r="W79" s="21" t="s">
        <v>467</v>
      </c>
      <c r="X79" s="21" t="s">
        <v>191</v>
      </c>
      <c r="Y79" s="21" t="s">
        <v>493</v>
      </c>
      <c r="Z79" s="21" t="s">
        <v>169</v>
      </c>
      <c r="AA79" s="24">
        <v>44028</v>
      </c>
      <c r="AB79" s="21" t="s">
        <v>469</v>
      </c>
      <c r="AC79" s="34" t="str">
        <f t="shared" si="59"/>
        <v>Media</v>
      </c>
      <c r="AD79" s="34">
        <f t="shared" si="52"/>
        <v>2</v>
      </c>
      <c r="AE79" s="31" t="s">
        <v>156</v>
      </c>
      <c r="AF79" s="34">
        <f t="shared" si="53"/>
        <v>2</v>
      </c>
      <c r="AG79" s="31" t="s">
        <v>156</v>
      </c>
      <c r="AH79" s="35">
        <f t="shared" si="54"/>
        <v>2</v>
      </c>
      <c r="AI79" s="31" t="s">
        <v>156</v>
      </c>
      <c r="AJ79" s="34">
        <f t="shared" si="55"/>
        <v>2</v>
      </c>
      <c r="AK79" s="34">
        <f t="shared" si="56"/>
        <v>4</v>
      </c>
      <c r="AL79" s="34" t="s">
        <v>149</v>
      </c>
      <c r="AM79" s="34">
        <f t="shared" si="57"/>
        <v>1</v>
      </c>
      <c r="AN79" s="34">
        <f t="shared" si="60"/>
        <v>5</v>
      </c>
      <c r="AO79" s="36" t="str">
        <f t="shared" ref="AO79:AO83" si="61">IF(AND(AC79="ALTA"),"ALTA",IF(AND(AE79="ALTA",AL79="ALTA"),"ALTA",IF(AND(AC79="MEDIA",AE79="ALTA",AL79="MEDIA"),"MEDIA",IF(AND(AC79="MEDIA",AE79="MEDIA",AL79="ALTA"),"MEDIA",IF(AND(AC79="MEDIA",AE79="MEDIA",AL79="BAJA"),"MEDIA",IF(AND(AC79="MEDIA",AE79="MEDIA",AL79="MEDIA"),"MEDIA",IF(AND(AC79="MEDIA",AE79="BAJA",AL79="MEDIA"),"MEDIA",IF(AND(AC79="BAJA",AE79="MEDIA",AL79="MEDIA"),"MEDIA",IF(AND(AC79="BAJA",AE79="BAJA",AL79="MEDIA"),"MEDIA",IF(AND(AC79="BAJA",AE79="MEDIA",AL79="BAJA"),"MEDIA",IF(AND(AC79="MEDIA",AE79="BAJA",AL79="BAJA"),"MEDIA",IF(AND(AC79="BAJA",AE79="ALTA",AL79="BAJA"),"MEDIA",IF(AND(AC79="BAJA",AE79="BAJA",AL79="ALTA"),"MEDIA",IF(AND(AC79="MEDIA",AE79="ALTA",AL79="BAJA"),"MEDIA",IF(AND(AC79="MEDIA",AE79="BAJA",AL79="ALTA"),"MEDIA",IF(AND(AC79="BAJA",AE79="ALTA",AL79="MEDIA"),"MEDIA",IF(AND(AC79="BAJA",AE79="MEDIA",AL79="ALTA"),"MEDIA",IF(AND(AC79="BAJA",AE79="BAJA",AL79="BAJA"),"BAJA","Por Clasificar"))))))))))))))))))</f>
        <v>MEDIA</v>
      </c>
    </row>
    <row r="80" spans="1:41" s="32" customFormat="1" ht="76.5" customHeight="1">
      <c r="A80" s="22" t="s">
        <v>494</v>
      </c>
      <c r="B80" s="22" t="s">
        <v>69</v>
      </c>
      <c r="C80" s="19" t="s">
        <v>112</v>
      </c>
      <c r="D80" s="2" t="s">
        <v>495</v>
      </c>
      <c r="E80" s="23" t="s">
        <v>496</v>
      </c>
      <c r="F80" s="23" t="s">
        <v>497</v>
      </c>
      <c r="G80" s="23" t="s">
        <v>139</v>
      </c>
      <c r="H80" s="23" t="s">
        <v>2</v>
      </c>
      <c r="I80" s="23" t="s">
        <v>2</v>
      </c>
      <c r="J80" s="23" t="s">
        <v>2</v>
      </c>
      <c r="K80" s="20" t="s">
        <v>498</v>
      </c>
      <c r="L80" s="20" t="s">
        <v>478</v>
      </c>
      <c r="M80" s="20" t="s">
        <v>142</v>
      </c>
      <c r="N80" s="20" t="s">
        <v>499</v>
      </c>
      <c r="O80" s="20" t="s">
        <v>3</v>
      </c>
      <c r="P80" s="21" t="s">
        <v>500</v>
      </c>
      <c r="Q80" s="21" t="s">
        <v>148</v>
      </c>
      <c r="R80" s="21" t="s">
        <v>96</v>
      </c>
      <c r="S80" s="3" t="s">
        <v>155</v>
      </c>
      <c r="T80" s="3" t="s">
        <v>147</v>
      </c>
      <c r="U80" s="3" t="s">
        <v>147</v>
      </c>
      <c r="V80" s="20" t="s">
        <v>75</v>
      </c>
      <c r="W80" s="21" t="s">
        <v>467</v>
      </c>
      <c r="X80" s="21" t="s">
        <v>191</v>
      </c>
      <c r="Y80" s="21" t="s">
        <v>501</v>
      </c>
      <c r="Z80" s="21" t="s">
        <v>169</v>
      </c>
      <c r="AA80" s="24">
        <v>44028</v>
      </c>
      <c r="AB80" s="21" t="s">
        <v>469</v>
      </c>
      <c r="AC80" s="34" t="str">
        <f t="shared" si="59"/>
        <v>Media</v>
      </c>
      <c r="AD80" s="34">
        <f t="shared" si="52"/>
        <v>2</v>
      </c>
      <c r="AE80" s="31" t="s">
        <v>156</v>
      </c>
      <c r="AF80" s="34">
        <f t="shared" si="53"/>
        <v>2</v>
      </c>
      <c r="AG80" s="31" t="s">
        <v>156</v>
      </c>
      <c r="AH80" s="35">
        <f t="shared" si="54"/>
        <v>2</v>
      </c>
      <c r="AI80" s="31" t="s">
        <v>156</v>
      </c>
      <c r="AJ80" s="34">
        <f t="shared" si="55"/>
        <v>2</v>
      </c>
      <c r="AK80" s="34">
        <f t="shared" si="56"/>
        <v>4</v>
      </c>
      <c r="AL80" s="34" t="s">
        <v>149</v>
      </c>
      <c r="AM80" s="34">
        <f t="shared" si="57"/>
        <v>1</v>
      </c>
      <c r="AN80" s="34">
        <f t="shared" si="60"/>
        <v>5</v>
      </c>
      <c r="AO80" s="36" t="str">
        <f t="shared" si="61"/>
        <v>MEDIA</v>
      </c>
    </row>
    <row r="81" spans="1:41" s="32" customFormat="1" ht="135">
      <c r="A81" s="22" t="s">
        <v>502</v>
      </c>
      <c r="B81" s="22" t="s">
        <v>69</v>
      </c>
      <c r="C81" s="19" t="s">
        <v>112</v>
      </c>
      <c r="D81" s="2" t="s">
        <v>495</v>
      </c>
      <c r="E81" s="23" t="s">
        <v>503</v>
      </c>
      <c r="F81" s="2" t="s">
        <v>504</v>
      </c>
      <c r="G81" s="20" t="s">
        <v>139</v>
      </c>
      <c r="H81" s="23" t="s">
        <v>2</v>
      </c>
      <c r="I81" s="20" t="s">
        <v>2</v>
      </c>
      <c r="J81" s="20" t="s">
        <v>2</v>
      </c>
      <c r="K81" s="20" t="s">
        <v>505</v>
      </c>
      <c r="L81" s="20" t="s">
        <v>506</v>
      </c>
      <c r="M81" s="20" t="s">
        <v>142</v>
      </c>
      <c r="N81" s="21" t="s">
        <v>507</v>
      </c>
      <c r="O81" s="21" t="s">
        <v>144</v>
      </c>
      <c r="P81" s="21" t="s">
        <v>508</v>
      </c>
      <c r="Q81" s="20" t="s">
        <v>509</v>
      </c>
      <c r="R81" s="21" t="s">
        <v>96</v>
      </c>
      <c r="S81" s="3" t="s">
        <v>155</v>
      </c>
      <c r="T81" s="3" t="s">
        <v>147</v>
      </c>
      <c r="U81" s="3" t="s">
        <v>147</v>
      </c>
      <c r="V81" s="20" t="s">
        <v>75</v>
      </c>
      <c r="W81" s="21" t="s">
        <v>467</v>
      </c>
      <c r="X81" s="21" t="s">
        <v>191</v>
      </c>
      <c r="Y81" s="21" t="s">
        <v>510</v>
      </c>
      <c r="Z81" s="21" t="s">
        <v>169</v>
      </c>
      <c r="AA81" s="24">
        <v>44034</v>
      </c>
      <c r="AB81" s="21" t="s">
        <v>469</v>
      </c>
      <c r="AC81" s="34" t="str">
        <f t="shared" si="59"/>
        <v>Media</v>
      </c>
      <c r="AD81" s="34">
        <f t="shared" si="52"/>
        <v>2</v>
      </c>
      <c r="AE81" s="31" t="s">
        <v>332</v>
      </c>
      <c r="AF81" s="34">
        <f t="shared" si="53"/>
        <v>3</v>
      </c>
      <c r="AG81" s="31" t="s">
        <v>156</v>
      </c>
      <c r="AH81" s="35">
        <f t="shared" si="54"/>
        <v>2</v>
      </c>
      <c r="AI81" s="31" t="s">
        <v>156</v>
      </c>
      <c r="AJ81" s="34">
        <f t="shared" si="55"/>
        <v>2</v>
      </c>
      <c r="AK81" s="34">
        <f t="shared" si="56"/>
        <v>4</v>
      </c>
      <c r="AL81" s="34" t="s">
        <v>156</v>
      </c>
      <c r="AM81" s="34">
        <f t="shared" si="57"/>
        <v>2</v>
      </c>
      <c r="AN81" s="34">
        <f>IFERROR(SUM(+AD81+AF81+AM81),"")</f>
        <v>7</v>
      </c>
      <c r="AO81" s="36" t="str">
        <f>IF(AND(AC81="ALTA"),"ALTA",IF(AND(AE81="ALTA",AL81="ALTA"),"ALTA",IF(AND(AC81="MEDIA",AE81="ALTA",AL81="MEDIA"),"MEDIA",IF(AND(AC81="MEDIA",AE81="MEDIA",AL81="ALTA"),"MEDIA",IF(AND(AC81="MEDIA",AE81="MEDIA",AL81="BAJA"),"MEDIA",IF(AND(AC81="MEDIA",AE81="MEDIA",AL81="MEDIA"),"MEDIA",IF(AND(AC81="MEDIA",AE81="BAJA",AL81="MEDIA"),"MEDIA",IF(AND(AC81="BAJA",AE81="MEDIA",AL81="MEDIA"),"MEDIA",IF(AND(AC81="BAJA",AE81="BAJA",AL81="MEDIA"),"MEDIA",IF(AND(AC81="BAJA",AE81="MEDIA",AL81="BAJA"),"MEDIA",IF(AND(AC81="MEDIA",AE81="BAJA",AL81="BAJA"),"MEDIA",IF(AND(AC81="BAJA",AE81="ALTA",AL81="BAJA"),"MEDIA",IF(AND(AC81="BAJA",AE81="BAJA",AL81="ALTA"),"MEDIA",IF(AND(AC81="MEDIA",AE81="ALTA",AL81="BAJA"),"MEDIA",IF(AND(AC81="MEDIA",AE81="BAJA",AL81="ALTA"),"MEDIA",IF(AND(AC81="BAJA",AE81="ALTA",AL81="MEDIA"),"MEDIA",IF(AND(AC81="BAJA",AE81="MEDIA",AL81="ALTA"),"MEDIA",IF(AND(AC81="BAJA",AE81="BAJA",AL81="BAJA"),"BAJA","Por Clasificar"))))))))))))))))))</f>
        <v>MEDIA</v>
      </c>
    </row>
    <row r="82" spans="1:41" s="32" customFormat="1" ht="108.75" customHeight="1">
      <c r="A82" s="22" t="s">
        <v>511</v>
      </c>
      <c r="B82" s="22" t="s">
        <v>69</v>
      </c>
      <c r="C82" s="19" t="s">
        <v>112</v>
      </c>
      <c r="D82" s="2" t="s">
        <v>495</v>
      </c>
      <c r="E82" s="23" t="s">
        <v>512</v>
      </c>
      <c r="F82" s="2" t="s">
        <v>513</v>
      </c>
      <c r="G82" s="20" t="s">
        <v>139</v>
      </c>
      <c r="H82" s="20"/>
      <c r="I82" s="20"/>
      <c r="J82" s="20" t="s">
        <v>2</v>
      </c>
      <c r="K82" s="20" t="s">
        <v>514</v>
      </c>
      <c r="L82" s="20" t="s">
        <v>515</v>
      </c>
      <c r="M82" s="20" t="s">
        <v>142</v>
      </c>
      <c r="N82" s="21" t="s">
        <v>465</v>
      </c>
      <c r="O82" s="20" t="s">
        <v>3</v>
      </c>
      <c r="P82" s="21" t="s">
        <v>516</v>
      </c>
      <c r="Q82" s="20" t="s">
        <v>148</v>
      </c>
      <c r="R82" s="21" t="s">
        <v>96</v>
      </c>
      <c r="S82" s="3" t="s">
        <v>155</v>
      </c>
      <c r="T82" s="3" t="s">
        <v>147</v>
      </c>
      <c r="U82" s="3" t="s">
        <v>147</v>
      </c>
      <c r="V82" s="20" t="s">
        <v>75</v>
      </c>
      <c r="W82" s="21" t="s">
        <v>467</v>
      </c>
      <c r="X82" s="21" t="s">
        <v>191</v>
      </c>
      <c r="Y82" s="21" t="s">
        <v>517</v>
      </c>
      <c r="Z82" s="21" t="s">
        <v>169</v>
      </c>
      <c r="AA82" s="24">
        <v>44034</v>
      </c>
      <c r="AB82" s="21" t="s">
        <v>469</v>
      </c>
      <c r="AC82" s="34" t="str">
        <f t="shared" si="59"/>
        <v>Media</v>
      </c>
      <c r="AD82" s="34">
        <f t="shared" si="52"/>
        <v>2</v>
      </c>
      <c r="AE82" s="31" t="s">
        <v>156</v>
      </c>
      <c r="AF82" s="34">
        <f t="shared" si="53"/>
        <v>2</v>
      </c>
      <c r="AG82" s="31" t="s">
        <v>156</v>
      </c>
      <c r="AH82" s="35">
        <f t="shared" si="54"/>
        <v>2</v>
      </c>
      <c r="AI82" s="31" t="s">
        <v>156</v>
      </c>
      <c r="AJ82" s="34">
        <f t="shared" si="55"/>
        <v>2</v>
      </c>
      <c r="AK82" s="34">
        <f t="shared" si="56"/>
        <v>4</v>
      </c>
      <c r="AL82" s="34" t="s">
        <v>156</v>
      </c>
      <c r="AM82" s="34">
        <f t="shared" si="57"/>
        <v>2</v>
      </c>
      <c r="AN82" s="34">
        <f t="shared" si="60"/>
        <v>6</v>
      </c>
      <c r="AO82" s="36" t="str">
        <f t="shared" si="61"/>
        <v>MEDIA</v>
      </c>
    </row>
    <row r="83" spans="1:41" s="32" customFormat="1" ht="85.5">
      <c r="A83" s="22" t="s">
        <v>518</v>
      </c>
      <c r="B83" s="22" t="s">
        <v>69</v>
      </c>
      <c r="C83" s="19" t="s">
        <v>112</v>
      </c>
      <c r="D83" s="2" t="s">
        <v>495</v>
      </c>
      <c r="E83" s="23" t="s">
        <v>519</v>
      </c>
      <c r="F83" s="2" t="s">
        <v>520</v>
      </c>
      <c r="G83" s="20" t="s">
        <v>139</v>
      </c>
      <c r="H83" s="20" t="s">
        <v>2</v>
      </c>
      <c r="I83" s="20" t="s">
        <v>2</v>
      </c>
      <c r="J83" s="20" t="s">
        <v>2</v>
      </c>
      <c r="K83" s="20" t="s">
        <v>521</v>
      </c>
      <c r="L83" s="20" t="s">
        <v>522</v>
      </c>
      <c r="M83" s="20" t="s">
        <v>142</v>
      </c>
      <c r="N83" s="21" t="s">
        <v>523</v>
      </c>
      <c r="O83" s="20" t="s">
        <v>3</v>
      </c>
      <c r="P83" s="21" t="s">
        <v>524</v>
      </c>
      <c r="Q83" s="20" t="s">
        <v>189</v>
      </c>
      <c r="R83" s="21" t="s">
        <v>96</v>
      </c>
      <c r="S83" s="3" t="s">
        <v>155</v>
      </c>
      <c r="T83" s="3" t="s">
        <v>147</v>
      </c>
      <c r="U83" s="3" t="s">
        <v>147</v>
      </c>
      <c r="V83" s="20" t="s">
        <v>75</v>
      </c>
      <c r="W83" s="21" t="s">
        <v>467</v>
      </c>
      <c r="X83" s="21" t="s">
        <v>191</v>
      </c>
      <c r="Y83" s="21" t="s">
        <v>525</v>
      </c>
      <c r="Z83" s="21" t="s">
        <v>169</v>
      </c>
      <c r="AA83" s="24">
        <v>44034</v>
      </c>
      <c r="AB83" s="21" t="s">
        <v>469</v>
      </c>
      <c r="AC83" s="34" t="str">
        <f t="shared" si="59"/>
        <v>Media</v>
      </c>
      <c r="AD83" s="34">
        <f t="shared" si="52"/>
        <v>2</v>
      </c>
      <c r="AE83" s="31" t="s">
        <v>332</v>
      </c>
      <c r="AF83" s="34">
        <f t="shared" si="53"/>
        <v>3</v>
      </c>
      <c r="AG83" s="31" t="s">
        <v>149</v>
      </c>
      <c r="AH83" s="35">
        <f t="shared" si="54"/>
        <v>1</v>
      </c>
      <c r="AI83" s="31" t="s">
        <v>156</v>
      </c>
      <c r="AJ83" s="34">
        <f t="shared" si="55"/>
        <v>2</v>
      </c>
      <c r="AK83" s="34">
        <f t="shared" si="56"/>
        <v>3</v>
      </c>
      <c r="AL83" s="35" t="s">
        <v>149</v>
      </c>
      <c r="AM83" s="34">
        <f t="shared" si="57"/>
        <v>1</v>
      </c>
      <c r="AN83" s="34">
        <f t="shared" si="60"/>
        <v>6</v>
      </c>
      <c r="AO83" s="36" t="str">
        <f t="shared" si="61"/>
        <v>MEDIA</v>
      </c>
    </row>
    <row r="84" spans="1:41" s="28" customFormat="1" ht="36" customHeight="1">
      <c r="A84" s="60" t="s">
        <v>1395</v>
      </c>
      <c r="B84" s="51"/>
      <c r="C84" s="53"/>
      <c r="D84" s="59"/>
      <c r="E84" s="59" t="s">
        <v>181</v>
      </c>
      <c r="F84" s="52">
        <v>45518</v>
      </c>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row>
    <row r="85" spans="1:41" s="32" customFormat="1" ht="110.25" customHeight="1">
      <c r="A85" s="22" t="s">
        <v>527</v>
      </c>
      <c r="B85" s="22" t="s">
        <v>69</v>
      </c>
      <c r="C85" s="19" t="s">
        <v>112</v>
      </c>
      <c r="D85" s="2" t="s">
        <v>528</v>
      </c>
      <c r="E85" s="23" t="s">
        <v>529</v>
      </c>
      <c r="F85" s="2" t="s">
        <v>530</v>
      </c>
      <c r="G85" s="20" t="s">
        <v>139</v>
      </c>
      <c r="H85" s="20" t="s">
        <v>2</v>
      </c>
      <c r="I85" s="20" t="s">
        <v>2</v>
      </c>
      <c r="J85" s="20" t="s">
        <v>2</v>
      </c>
      <c r="K85" s="20" t="s">
        <v>531</v>
      </c>
      <c r="L85" s="20" t="s">
        <v>532</v>
      </c>
      <c r="M85" s="20" t="s">
        <v>142</v>
      </c>
      <c r="N85" s="21" t="s">
        <v>533</v>
      </c>
      <c r="O85" s="20" t="s">
        <v>3</v>
      </c>
      <c r="P85" s="21" t="s">
        <v>534</v>
      </c>
      <c r="Q85" s="98" t="s">
        <v>535</v>
      </c>
      <c r="R85" s="21" t="s">
        <v>536</v>
      </c>
      <c r="S85" s="3" t="s">
        <v>155</v>
      </c>
      <c r="T85" s="3" t="s">
        <v>147</v>
      </c>
      <c r="U85" s="3" t="s">
        <v>147</v>
      </c>
      <c r="V85" s="20" t="s">
        <v>75</v>
      </c>
      <c r="W85" s="21" t="s">
        <v>467</v>
      </c>
      <c r="X85" s="21" t="s">
        <v>191</v>
      </c>
      <c r="Y85" s="21" t="s">
        <v>537</v>
      </c>
      <c r="Z85" s="21" t="s">
        <v>169</v>
      </c>
      <c r="AA85" s="24">
        <v>44034</v>
      </c>
      <c r="AB85" s="21" t="s">
        <v>469</v>
      </c>
      <c r="AC85" s="34" t="str">
        <f t="shared" ref="AC85:AC92" si="62">IF(V85="Información Pública Reservada","Alta",IF(V85="Información Pública Clasificada","Media",IF(V85="Información Pública","Baja")))</f>
        <v>Media</v>
      </c>
      <c r="AD85" s="34">
        <f t="shared" ref="AD85:AD92" si="63">IF(AC85="Baja",1,IF(AC85="Media",2,IF(AC85="Alta",3,"")))</f>
        <v>2</v>
      </c>
      <c r="AE85" s="31" t="s">
        <v>156</v>
      </c>
      <c r="AF85" s="34">
        <v>3</v>
      </c>
      <c r="AG85" s="31" t="s">
        <v>156</v>
      </c>
      <c r="AH85" s="35">
        <v>1</v>
      </c>
      <c r="AI85" s="31" t="s">
        <v>156</v>
      </c>
      <c r="AJ85" s="34">
        <v>2</v>
      </c>
      <c r="AK85" s="34">
        <v>3</v>
      </c>
      <c r="AL85" s="34" t="str">
        <f t="shared" ref="AL85:AL92" si="64">IF(AK85=3,"Baja",IF(AK85=2,"Baja",IF(AK85=1,"Baja",IF(AK85=4,"Media",IF(AK85&gt;=5,"Alta")))))</f>
        <v>Baja</v>
      </c>
      <c r="AM85" s="35">
        <f t="shared" ref="AM85:AM92" si="65">IF(AL85="Baja",1,IF(AL85="Media",2,IF(AL85="Alta",3,"0")))</f>
        <v>1</v>
      </c>
      <c r="AN85" s="35">
        <f t="shared" ref="AN85:AN92" si="66">IFERROR(SUM(+AD85+AF85+AM85),"")</f>
        <v>6</v>
      </c>
      <c r="AO85" s="99" t="str">
        <f t="shared" ref="AO85:AO92" si="67">IF(AND(AC85="ALTA"),"ALTA",IF(AND(AE85="ALTA",AL85="ALTA"),"ALTA",IF(AND(AC85="MEDIA",AE85="ALTA",AL85="MEDIA"),"MEDIA",IF(AND(AC85="MEDIA",AE85="MEDIA",AL85="ALTA"),"MEDIA",IF(AND(AC85="MEDIA",AE85="MEDIA",AL85="BAJA"),"MEDIA",IF(AND(AC85="MEDIA",AE85="MEDIA",AL85="MEDIA"),"MEDIA",IF(AND(AC85="MEDIA",AE85="BAJA",AL85="MEDIA"),"MEDIA",IF(AND(AC85="BAJA",AE85="MEDIA",AL85="MEDIA"),"MEDIA",IF(AND(AC85="BAJA",AE85="BAJA",AL85="MEDIA"),"MEDIA",IF(AND(AC85="BAJA",AE85="MEDIA",AL85="BAJA"),"MEDIA",IF(AND(AC85="MEDIA",AE85="BAJA",AL85="BAJA"),"MEDIA",IF(AND(AC85="BAJA",AE85="ALTA",AL85="BAJA"),"MEDIA",IF(AND(AC85="BAJA",AE85="BAJA",AL85="ALTA"),"MEDIA",IF(AND(AC85="MEDIA",AE85="ALTA",AL85="BAJA"),"MEDIA",IF(AND(AC85="MEDIA",AE85="BAJA",AL85="ALTA"),"MEDIA",IF(AND(AC85="BAJA",AE85="ALTA",AL85="MEDIA"),"MEDIA",IF(AND(AC85="BAJA",AE85="MEDIA",AL85="ALTA"),"MEDIA",IF(AND(AC85="BAJA",AE85="BAJA",AL85="BAJA"),"BAJA","Por Clasificar"))))))))))))))))))</f>
        <v>MEDIA</v>
      </c>
    </row>
    <row r="86" spans="1:41" s="32" customFormat="1" ht="108.75" customHeight="1">
      <c r="A86" s="22" t="s">
        <v>538</v>
      </c>
      <c r="B86" s="22" t="s">
        <v>69</v>
      </c>
      <c r="C86" s="19" t="s">
        <v>112</v>
      </c>
      <c r="D86" s="2" t="s">
        <v>528</v>
      </c>
      <c r="E86" s="23" t="s">
        <v>539</v>
      </c>
      <c r="F86" s="2" t="s">
        <v>540</v>
      </c>
      <c r="G86" s="20" t="s">
        <v>139</v>
      </c>
      <c r="H86" s="20" t="s">
        <v>2</v>
      </c>
      <c r="I86" s="20" t="s">
        <v>2</v>
      </c>
      <c r="J86" s="20" t="s">
        <v>2</v>
      </c>
      <c r="K86" s="20" t="s">
        <v>541</v>
      </c>
      <c r="L86" s="20" t="s">
        <v>315</v>
      </c>
      <c r="M86" s="20" t="s">
        <v>142</v>
      </c>
      <c r="N86" s="21" t="s">
        <v>542</v>
      </c>
      <c r="O86" s="20" t="s">
        <v>3</v>
      </c>
      <c r="P86" s="21" t="s">
        <v>543</v>
      </c>
      <c r="Q86" s="98" t="s">
        <v>535</v>
      </c>
      <c r="R86" s="21" t="s">
        <v>536</v>
      </c>
      <c r="S86" s="3" t="s">
        <v>155</v>
      </c>
      <c r="T86" s="3" t="s">
        <v>147</v>
      </c>
      <c r="U86" s="3" t="s">
        <v>147</v>
      </c>
      <c r="V86" s="20" t="s">
        <v>75</v>
      </c>
      <c r="W86" s="21" t="s">
        <v>467</v>
      </c>
      <c r="X86" s="21" t="s">
        <v>191</v>
      </c>
      <c r="Y86" s="21" t="s">
        <v>544</v>
      </c>
      <c r="Z86" s="21" t="s">
        <v>169</v>
      </c>
      <c r="AA86" s="24">
        <v>44034</v>
      </c>
      <c r="AB86" s="21" t="s">
        <v>469</v>
      </c>
      <c r="AC86" s="34" t="str">
        <f>IF(V86="Información Pública Reservada","Alta",IF(V86="Información Pública Clasificada","Media",IF(V86="Información Pública","Baja")))</f>
        <v>Media</v>
      </c>
      <c r="AD86" s="34">
        <f t="shared" si="63"/>
        <v>2</v>
      </c>
      <c r="AE86" s="31" t="s">
        <v>156</v>
      </c>
      <c r="AF86" s="34">
        <v>3</v>
      </c>
      <c r="AG86" s="31" t="s">
        <v>156</v>
      </c>
      <c r="AH86" s="35">
        <v>1</v>
      </c>
      <c r="AI86" s="31" t="s">
        <v>156</v>
      </c>
      <c r="AJ86" s="34">
        <v>2</v>
      </c>
      <c r="AK86" s="34">
        <v>3</v>
      </c>
      <c r="AL86" s="34" t="str">
        <f t="shared" si="64"/>
        <v>Baja</v>
      </c>
      <c r="AM86" s="34">
        <f t="shared" si="65"/>
        <v>1</v>
      </c>
      <c r="AN86" s="34">
        <f t="shared" si="66"/>
        <v>6</v>
      </c>
      <c r="AO86" s="36" t="str">
        <f t="shared" si="67"/>
        <v>MEDIA</v>
      </c>
    </row>
    <row r="87" spans="1:41" s="32" customFormat="1" ht="83.25" customHeight="1">
      <c r="A87" s="22" t="s">
        <v>545</v>
      </c>
      <c r="B87" s="22" t="s">
        <v>69</v>
      </c>
      <c r="C87" s="19" t="s">
        <v>112</v>
      </c>
      <c r="D87" s="2" t="s">
        <v>343</v>
      </c>
      <c r="E87" s="23" t="s">
        <v>546</v>
      </c>
      <c r="F87" s="2" t="s">
        <v>472</v>
      </c>
      <c r="G87" s="20" t="s">
        <v>139</v>
      </c>
      <c r="H87" s="20"/>
      <c r="I87" s="20"/>
      <c r="J87" s="20" t="s">
        <v>2</v>
      </c>
      <c r="K87" s="20" t="s">
        <v>547</v>
      </c>
      <c r="L87" s="20" t="s">
        <v>548</v>
      </c>
      <c r="M87" s="20" t="s">
        <v>142</v>
      </c>
      <c r="N87" s="21" t="s">
        <v>549</v>
      </c>
      <c r="O87" s="20" t="s">
        <v>3</v>
      </c>
      <c r="P87" s="21" t="s">
        <v>550</v>
      </c>
      <c r="Q87" s="20" t="s">
        <v>189</v>
      </c>
      <c r="R87" s="21" t="s">
        <v>536</v>
      </c>
      <c r="S87" s="3" t="s">
        <v>155</v>
      </c>
      <c r="T87" s="3" t="s">
        <v>147</v>
      </c>
      <c r="U87" s="3" t="s">
        <v>147</v>
      </c>
      <c r="V87" s="20" t="s">
        <v>75</v>
      </c>
      <c r="W87" s="21" t="s">
        <v>467</v>
      </c>
      <c r="X87" s="21" t="s">
        <v>191</v>
      </c>
      <c r="Y87" s="21" t="s">
        <v>551</v>
      </c>
      <c r="Z87" s="21" t="s">
        <v>169</v>
      </c>
      <c r="AA87" s="24">
        <v>44034</v>
      </c>
      <c r="AB87" s="21" t="s">
        <v>469</v>
      </c>
      <c r="AC87" s="34" t="str">
        <f t="shared" si="62"/>
        <v>Media</v>
      </c>
      <c r="AD87" s="34">
        <f t="shared" si="63"/>
        <v>2</v>
      </c>
      <c r="AE87" s="31" t="s">
        <v>156</v>
      </c>
      <c r="AF87" s="34">
        <v>3</v>
      </c>
      <c r="AG87" s="31" t="s">
        <v>156</v>
      </c>
      <c r="AH87" s="35">
        <v>1</v>
      </c>
      <c r="AI87" s="31" t="s">
        <v>156</v>
      </c>
      <c r="AJ87" s="34">
        <v>1</v>
      </c>
      <c r="AK87" s="34">
        <v>2</v>
      </c>
      <c r="AL87" s="34" t="str">
        <f t="shared" si="64"/>
        <v>Baja</v>
      </c>
      <c r="AM87" s="34">
        <f t="shared" si="65"/>
        <v>1</v>
      </c>
      <c r="AN87" s="34">
        <f t="shared" si="66"/>
        <v>6</v>
      </c>
      <c r="AO87" s="36" t="str">
        <f t="shared" si="67"/>
        <v>MEDIA</v>
      </c>
    </row>
    <row r="88" spans="1:41" s="32" customFormat="1" ht="60">
      <c r="A88" s="22" t="s">
        <v>552</v>
      </c>
      <c r="B88" s="22" t="s">
        <v>69</v>
      </c>
      <c r="C88" s="19" t="s">
        <v>112</v>
      </c>
      <c r="D88" s="2" t="s">
        <v>343</v>
      </c>
      <c r="E88" s="2" t="s">
        <v>553</v>
      </c>
      <c r="F88" s="2" t="s">
        <v>554</v>
      </c>
      <c r="G88" s="20" t="s">
        <v>139</v>
      </c>
      <c r="H88" s="50"/>
      <c r="I88" s="20"/>
      <c r="J88" s="20" t="s">
        <v>2</v>
      </c>
      <c r="K88" s="20" t="s">
        <v>547</v>
      </c>
      <c r="L88" s="20" t="s">
        <v>555</v>
      </c>
      <c r="M88" s="20" t="s">
        <v>142</v>
      </c>
      <c r="N88" s="21" t="s">
        <v>549</v>
      </c>
      <c r="O88" s="20" t="s">
        <v>3</v>
      </c>
      <c r="P88" s="21" t="s">
        <v>556</v>
      </c>
      <c r="Q88" s="20" t="s">
        <v>189</v>
      </c>
      <c r="R88" s="21" t="s">
        <v>536</v>
      </c>
      <c r="S88" s="3" t="s">
        <v>147</v>
      </c>
      <c r="T88" s="3" t="s">
        <v>147</v>
      </c>
      <c r="U88" s="3" t="s">
        <v>147</v>
      </c>
      <c r="V88" s="20" t="s">
        <v>73</v>
      </c>
      <c r="W88" s="21" t="s">
        <v>148</v>
      </c>
      <c r="X88" s="21" t="s">
        <v>148</v>
      </c>
      <c r="Y88" s="21" t="s">
        <v>148</v>
      </c>
      <c r="Z88" s="21" t="s">
        <v>148</v>
      </c>
      <c r="AA88" s="24" t="s">
        <v>148</v>
      </c>
      <c r="AB88" s="21" t="s">
        <v>148</v>
      </c>
      <c r="AC88" s="34" t="str">
        <f t="shared" si="62"/>
        <v>Baja</v>
      </c>
      <c r="AD88" s="34">
        <f t="shared" si="63"/>
        <v>1</v>
      </c>
      <c r="AE88" s="31" t="s">
        <v>156</v>
      </c>
      <c r="AF88" s="34">
        <v>2</v>
      </c>
      <c r="AG88" s="31" t="s">
        <v>149</v>
      </c>
      <c r="AH88" s="35">
        <v>1</v>
      </c>
      <c r="AI88" s="31" t="s">
        <v>149</v>
      </c>
      <c r="AJ88" s="34">
        <v>1</v>
      </c>
      <c r="AK88" s="34">
        <v>2</v>
      </c>
      <c r="AL88" s="34" t="str">
        <f t="shared" si="64"/>
        <v>Baja</v>
      </c>
      <c r="AM88" s="34">
        <f t="shared" si="65"/>
        <v>1</v>
      </c>
      <c r="AN88" s="34">
        <f t="shared" si="66"/>
        <v>4</v>
      </c>
      <c r="AO88" s="36" t="str">
        <f t="shared" si="67"/>
        <v>MEDIA</v>
      </c>
    </row>
    <row r="89" spans="1:41" s="32" customFormat="1" ht="90">
      <c r="A89" s="22" t="s">
        <v>557</v>
      </c>
      <c r="B89" s="22" t="s">
        <v>69</v>
      </c>
      <c r="C89" s="19" t="s">
        <v>112</v>
      </c>
      <c r="D89" s="2" t="s">
        <v>343</v>
      </c>
      <c r="E89" s="2" t="s">
        <v>558</v>
      </c>
      <c r="F89" s="2" t="s">
        <v>559</v>
      </c>
      <c r="G89" s="20" t="s">
        <v>139</v>
      </c>
      <c r="H89" s="20"/>
      <c r="I89" s="20"/>
      <c r="J89" s="20" t="s">
        <v>2</v>
      </c>
      <c r="K89" s="20" t="s">
        <v>560</v>
      </c>
      <c r="L89" s="20" t="s">
        <v>561</v>
      </c>
      <c r="M89" s="20" t="s">
        <v>562</v>
      </c>
      <c r="N89" s="21" t="s">
        <v>563</v>
      </c>
      <c r="O89" s="20" t="s">
        <v>3</v>
      </c>
      <c r="P89" s="21" t="s">
        <v>564</v>
      </c>
      <c r="Q89" s="98" t="s">
        <v>565</v>
      </c>
      <c r="R89" s="21" t="s">
        <v>536</v>
      </c>
      <c r="S89" s="3" t="s">
        <v>147</v>
      </c>
      <c r="T89" s="3" t="s">
        <v>147</v>
      </c>
      <c r="U89" s="3" t="s">
        <v>147</v>
      </c>
      <c r="V89" s="20" t="s">
        <v>73</v>
      </c>
      <c r="W89" s="21" t="s">
        <v>148</v>
      </c>
      <c r="X89" s="21" t="s">
        <v>148</v>
      </c>
      <c r="Y89" s="21" t="s">
        <v>148</v>
      </c>
      <c r="Z89" s="21" t="s">
        <v>148</v>
      </c>
      <c r="AA89" s="24" t="s">
        <v>148</v>
      </c>
      <c r="AB89" s="21" t="s">
        <v>148</v>
      </c>
      <c r="AC89" s="31" t="s">
        <v>156</v>
      </c>
      <c r="AD89" s="34">
        <f t="shared" si="63"/>
        <v>2</v>
      </c>
      <c r="AE89" s="31" t="s">
        <v>156</v>
      </c>
      <c r="AF89" s="34">
        <v>2</v>
      </c>
      <c r="AG89" s="31" t="s">
        <v>156</v>
      </c>
      <c r="AH89" s="35">
        <v>1</v>
      </c>
      <c r="AI89" s="31" t="s">
        <v>149</v>
      </c>
      <c r="AJ89" s="34">
        <v>1</v>
      </c>
      <c r="AK89" s="34">
        <v>2</v>
      </c>
      <c r="AL89" s="34" t="str">
        <f t="shared" si="64"/>
        <v>Baja</v>
      </c>
      <c r="AM89" s="34">
        <f t="shared" si="65"/>
        <v>1</v>
      </c>
      <c r="AN89" s="34">
        <f t="shared" si="66"/>
        <v>5</v>
      </c>
      <c r="AO89" s="36" t="str">
        <f t="shared" si="67"/>
        <v>MEDIA</v>
      </c>
    </row>
    <row r="90" spans="1:41" s="32" customFormat="1" ht="71.25">
      <c r="A90" s="22" t="s">
        <v>566</v>
      </c>
      <c r="B90" s="22" t="s">
        <v>69</v>
      </c>
      <c r="C90" s="19" t="s">
        <v>112</v>
      </c>
      <c r="D90" s="2" t="s">
        <v>567</v>
      </c>
      <c r="E90" s="32" t="s">
        <v>568</v>
      </c>
      <c r="F90" s="2" t="s">
        <v>569</v>
      </c>
      <c r="G90" s="20" t="s">
        <v>139</v>
      </c>
      <c r="H90" s="20"/>
      <c r="I90" s="20"/>
      <c r="J90" s="20" t="s">
        <v>2</v>
      </c>
      <c r="K90" s="20" t="s">
        <v>547</v>
      </c>
      <c r="L90" s="20" t="s">
        <v>570</v>
      </c>
      <c r="M90" s="20" t="s">
        <v>142</v>
      </c>
      <c r="N90" s="21" t="s">
        <v>571</v>
      </c>
      <c r="O90" s="20" t="s">
        <v>3</v>
      </c>
      <c r="P90" s="100" t="s">
        <v>572</v>
      </c>
      <c r="Q90" s="20" t="s">
        <v>189</v>
      </c>
      <c r="R90" s="21" t="s">
        <v>536</v>
      </c>
      <c r="S90" s="3" t="s">
        <v>155</v>
      </c>
      <c r="T90" s="3" t="s">
        <v>147</v>
      </c>
      <c r="U90" s="3" t="s">
        <v>147</v>
      </c>
      <c r="V90" s="20" t="s">
        <v>75</v>
      </c>
      <c r="W90" s="21" t="s">
        <v>467</v>
      </c>
      <c r="X90" s="21" t="s">
        <v>191</v>
      </c>
      <c r="Y90" s="21" t="s">
        <v>573</v>
      </c>
      <c r="Z90" s="21" t="s">
        <v>169</v>
      </c>
      <c r="AA90" s="24">
        <v>44034</v>
      </c>
      <c r="AB90" s="21" t="s">
        <v>469</v>
      </c>
      <c r="AC90" s="34" t="str">
        <f t="shared" si="62"/>
        <v>Media</v>
      </c>
      <c r="AD90" s="34">
        <f t="shared" si="63"/>
        <v>2</v>
      </c>
      <c r="AE90" s="31" t="s">
        <v>156</v>
      </c>
      <c r="AF90" s="34">
        <v>2</v>
      </c>
      <c r="AG90" s="31" t="s">
        <v>149</v>
      </c>
      <c r="AH90" s="35">
        <v>1</v>
      </c>
      <c r="AI90" s="31" t="s">
        <v>156</v>
      </c>
      <c r="AJ90" s="34">
        <v>1</v>
      </c>
      <c r="AK90" s="34">
        <v>2</v>
      </c>
      <c r="AL90" s="34" t="str">
        <f t="shared" si="64"/>
        <v>Baja</v>
      </c>
      <c r="AM90" s="34">
        <f t="shared" si="65"/>
        <v>1</v>
      </c>
      <c r="AN90" s="34">
        <f t="shared" si="66"/>
        <v>5</v>
      </c>
      <c r="AO90" s="36" t="str">
        <f t="shared" si="67"/>
        <v>MEDIA</v>
      </c>
    </row>
    <row r="91" spans="1:41" s="32" customFormat="1" ht="75">
      <c r="A91" s="22" t="s">
        <v>574</v>
      </c>
      <c r="B91" s="22" t="s">
        <v>69</v>
      </c>
      <c r="C91" s="19" t="s">
        <v>112</v>
      </c>
      <c r="D91" s="2" t="s">
        <v>575</v>
      </c>
      <c r="E91" s="23" t="s">
        <v>576</v>
      </c>
      <c r="F91" s="2" t="s">
        <v>577</v>
      </c>
      <c r="G91" s="20" t="s">
        <v>139</v>
      </c>
      <c r="H91" s="20" t="s">
        <v>2</v>
      </c>
      <c r="I91" s="20" t="s">
        <v>2</v>
      </c>
      <c r="J91" s="20" t="s">
        <v>2</v>
      </c>
      <c r="K91" s="20" t="s">
        <v>578</v>
      </c>
      <c r="L91" s="20" t="s">
        <v>315</v>
      </c>
      <c r="M91" s="20" t="s">
        <v>562</v>
      </c>
      <c r="N91" s="21" t="s">
        <v>571</v>
      </c>
      <c r="O91" s="20" t="s">
        <v>3</v>
      </c>
      <c r="P91" s="21" t="s">
        <v>579</v>
      </c>
      <c r="Q91" s="100" t="s">
        <v>580</v>
      </c>
      <c r="R91" s="21" t="s">
        <v>581</v>
      </c>
      <c r="S91" s="3" t="s">
        <v>155</v>
      </c>
      <c r="T91" s="3" t="s">
        <v>147</v>
      </c>
      <c r="U91" s="3" t="s">
        <v>147</v>
      </c>
      <c r="V91" s="20" t="s">
        <v>75</v>
      </c>
      <c r="W91" s="21" t="s">
        <v>467</v>
      </c>
      <c r="X91" s="21" t="s">
        <v>191</v>
      </c>
      <c r="Y91" s="21" t="s">
        <v>582</v>
      </c>
      <c r="Z91" s="21" t="s">
        <v>169</v>
      </c>
      <c r="AA91" s="24">
        <v>44034</v>
      </c>
      <c r="AB91" s="21" t="s">
        <v>469</v>
      </c>
      <c r="AC91" s="34" t="str">
        <f t="shared" si="62"/>
        <v>Media</v>
      </c>
      <c r="AD91" s="34">
        <f t="shared" si="63"/>
        <v>2</v>
      </c>
      <c r="AE91" s="31" t="s">
        <v>156</v>
      </c>
      <c r="AF91" s="34">
        <v>2</v>
      </c>
      <c r="AG91" s="31" t="s">
        <v>156</v>
      </c>
      <c r="AH91" s="35">
        <v>1</v>
      </c>
      <c r="AI91" s="31" t="s">
        <v>156</v>
      </c>
      <c r="AJ91" s="34">
        <v>1</v>
      </c>
      <c r="AK91" s="34">
        <v>2</v>
      </c>
      <c r="AL91" s="34" t="str">
        <f t="shared" si="64"/>
        <v>Baja</v>
      </c>
      <c r="AM91" s="34">
        <f t="shared" si="65"/>
        <v>1</v>
      </c>
      <c r="AN91" s="34">
        <f t="shared" si="66"/>
        <v>5</v>
      </c>
      <c r="AO91" s="36" t="str">
        <f t="shared" si="67"/>
        <v>MEDIA</v>
      </c>
    </row>
    <row r="92" spans="1:41" s="32" customFormat="1" ht="90">
      <c r="A92" s="22" t="s">
        <v>583</v>
      </c>
      <c r="B92" s="22" t="s">
        <v>69</v>
      </c>
      <c r="C92" s="19" t="s">
        <v>112</v>
      </c>
      <c r="D92" s="2" t="s">
        <v>584</v>
      </c>
      <c r="E92" s="23" t="s">
        <v>585</v>
      </c>
      <c r="F92" s="2" t="s">
        <v>586</v>
      </c>
      <c r="G92" s="20" t="s">
        <v>139</v>
      </c>
      <c r="H92" s="20" t="s">
        <v>2</v>
      </c>
      <c r="I92" s="20" t="s">
        <v>2</v>
      </c>
      <c r="J92" s="20" t="s">
        <v>2</v>
      </c>
      <c r="K92" s="20" t="s">
        <v>547</v>
      </c>
      <c r="L92" s="20" t="s">
        <v>587</v>
      </c>
      <c r="M92" s="20" t="s">
        <v>142</v>
      </c>
      <c r="N92" s="21" t="s">
        <v>588</v>
      </c>
      <c r="O92" s="20" t="s">
        <v>3</v>
      </c>
      <c r="P92" s="100" t="s">
        <v>589</v>
      </c>
      <c r="Q92" s="98" t="s">
        <v>590</v>
      </c>
      <c r="R92" s="21" t="s">
        <v>536</v>
      </c>
      <c r="S92" s="3" t="s">
        <v>155</v>
      </c>
      <c r="T92" s="3" t="s">
        <v>147</v>
      </c>
      <c r="U92" s="3" t="s">
        <v>147</v>
      </c>
      <c r="V92" s="20" t="s">
        <v>75</v>
      </c>
      <c r="W92" s="21" t="s">
        <v>467</v>
      </c>
      <c r="X92" s="21" t="s">
        <v>191</v>
      </c>
      <c r="Y92" s="21" t="s">
        <v>591</v>
      </c>
      <c r="Z92" s="21" t="s">
        <v>169</v>
      </c>
      <c r="AA92" s="24">
        <v>44034</v>
      </c>
      <c r="AB92" s="21" t="s">
        <v>469</v>
      </c>
      <c r="AC92" s="34" t="str">
        <f t="shared" si="62"/>
        <v>Media</v>
      </c>
      <c r="AD92" s="34">
        <f t="shared" si="63"/>
        <v>2</v>
      </c>
      <c r="AE92" s="31" t="s">
        <v>156</v>
      </c>
      <c r="AF92" s="34">
        <v>2</v>
      </c>
      <c r="AG92" s="31" t="s">
        <v>156</v>
      </c>
      <c r="AH92" s="35">
        <v>1</v>
      </c>
      <c r="AI92" s="31" t="s">
        <v>156</v>
      </c>
      <c r="AJ92" s="34">
        <v>1</v>
      </c>
      <c r="AK92" s="34">
        <v>2</v>
      </c>
      <c r="AL92" s="34" t="str">
        <f t="shared" si="64"/>
        <v>Baja</v>
      </c>
      <c r="AM92" s="34">
        <f t="shared" si="65"/>
        <v>1</v>
      </c>
      <c r="AN92" s="34">
        <f t="shared" si="66"/>
        <v>5</v>
      </c>
      <c r="AO92" s="36" t="str">
        <f t="shared" si="67"/>
        <v>MEDIA</v>
      </c>
    </row>
    <row r="93" spans="1:41" s="28" customFormat="1" ht="36" customHeight="1">
      <c r="A93" s="60" t="s">
        <v>1396</v>
      </c>
      <c r="B93" s="51"/>
      <c r="C93" s="53"/>
      <c r="D93" s="59"/>
      <c r="E93" s="59" t="s">
        <v>181</v>
      </c>
      <c r="F93" s="52">
        <v>45554</v>
      </c>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row>
    <row r="94" spans="1:41" s="32" customFormat="1" ht="114">
      <c r="A94" s="22" t="s">
        <v>592</v>
      </c>
      <c r="B94" s="22" t="s">
        <v>69</v>
      </c>
      <c r="C94" s="19" t="s">
        <v>113</v>
      </c>
      <c r="D94" s="2" t="s">
        <v>311</v>
      </c>
      <c r="E94" s="23" t="s">
        <v>593</v>
      </c>
      <c r="F94" s="20" t="s">
        <v>594</v>
      </c>
      <c r="G94" s="20" t="s">
        <v>139</v>
      </c>
      <c r="H94" s="20"/>
      <c r="I94" s="20" t="s">
        <v>2</v>
      </c>
      <c r="J94" s="20" t="s">
        <v>2</v>
      </c>
      <c r="K94" s="20" t="s">
        <v>595</v>
      </c>
      <c r="L94" s="20" t="s">
        <v>596</v>
      </c>
      <c r="M94" s="20" t="s">
        <v>142</v>
      </c>
      <c r="N94" s="101" t="s">
        <v>102</v>
      </c>
      <c r="O94" s="20" t="s">
        <v>3</v>
      </c>
      <c r="P94" s="21" t="s">
        <v>597</v>
      </c>
      <c r="Q94" s="20" t="s">
        <v>189</v>
      </c>
      <c r="R94" s="21" t="s">
        <v>102</v>
      </c>
      <c r="S94" s="3" t="s">
        <v>155</v>
      </c>
      <c r="T94" s="3" t="s">
        <v>147</v>
      </c>
      <c r="U94" s="3" t="s">
        <v>147</v>
      </c>
      <c r="V94" s="102" t="s">
        <v>75</v>
      </c>
      <c r="W94" s="103" t="s">
        <v>598</v>
      </c>
      <c r="X94" s="103" t="s">
        <v>599</v>
      </c>
      <c r="Y94" s="104" t="s">
        <v>600</v>
      </c>
      <c r="Z94" s="103" t="s">
        <v>169</v>
      </c>
      <c r="AA94" s="105">
        <v>45554</v>
      </c>
      <c r="AB94" s="106" t="s">
        <v>193</v>
      </c>
      <c r="AC94" s="34" t="str">
        <f>IF(V94="Información Pública Reservada","Alta",IF(V94="Información Pública Clasificada","Media",IF(V94="Información Pública","Baja")))</f>
        <v>Media</v>
      </c>
      <c r="AD94" s="34">
        <f>IF(AC94="Baja",1,IF(AC94="Media",2,IF(AC94="Alta",6,"")))</f>
        <v>2</v>
      </c>
      <c r="AE94" s="34" t="s">
        <v>156</v>
      </c>
      <c r="AF94" s="34">
        <f>IF(AE94="Baja",1,IF(AE94="Media",2,IF(AE94="Alta",3,"")))</f>
        <v>2</v>
      </c>
      <c r="AG94" s="34" t="s">
        <v>156</v>
      </c>
      <c r="AH94" s="35">
        <f>IF(AG94="Baja",1,IF(AG94="Media",2,IF(AG94="Alta",3,IF(AG94="No Clasificada",0,""))))</f>
        <v>2</v>
      </c>
      <c r="AI94" s="34" t="s">
        <v>149</v>
      </c>
      <c r="AJ94" s="34">
        <f>IF(AI94="Baja",1,IF(AI94="Media",2,IF(AI94="Alta",3,IF(AI94="No Clasificada",0,""))))</f>
        <v>1</v>
      </c>
      <c r="AK94" s="34">
        <f>IFERROR(SUM(AH94+AJ94)," ")</f>
        <v>3</v>
      </c>
      <c r="AL94" s="34" t="str">
        <f>IF(AK94=3,"Baja",IF(AK94=2,"Baja",IF(AK94=1,"Baja",IF(AK94=4,"Media",IF(AK94&gt;=5,"Alta")))))</f>
        <v>Baja</v>
      </c>
      <c r="AM94" s="34">
        <f>IF(AL94="Baja",1,IF(AL94="Media",2,IF(AL94="Alta",3,"0")))</f>
        <v>1</v>
      </c>
      <c r="AN94" s="34">
        <f>IFERROR(SUM(+AD94+AF94+AM94),"")</f>
        <v>5</v>
      </c>
      <c r="AO94" s="107" t="str">
        <f t="shared" ref="AO94:AO113" si="68">IF(AND(AC94="ALTA"),"ALTA",IF(AND(AE94="ALTA",AL94="ALTA"),"ALTA",IF(AND(AC94="MEDIA",AE94="ALTA",AL94="MEDIA"),"MEDIA",IF(AND(AC94="MEDIA",AE94="MEDIA",AL94="ALTA"),"MEDIA",IF(AND(AC94="MEDIA",AE94="MEDIA",AL94="BAJA"),"MEDIA",IF(AND(AC94="MEDIA",AE94="MEDIA",AL94="MEDIA"),"MEDIA",IF(AND(AC94="MEDIA",AE94="BAJA",AL94="MEDIA"),"MEDIA",IF(AND(AC94="BAJA",AE94="MEDIA",AL94="MEDIA"),"MEDIA",IF(AND(AC94="BAJA",AE94="BAJA",AL94="MEDIA"),"MEDIA",IF(AND(AC94="BAJA",AE94="MEDIA",AL94="BAJA"),"MEDIA",IF(AND(AC94="MEDIA",AE94="BAJA",AL94="BAJA"),"MEDIA",IF(AND(AC94="BAJA",AE94="ALTA",AL94="BAJA"),"MEDIA",IF(AND(AC94="BAJA",AE94="BAJA",AL94="ALTA"),"MEDIA",IF(AND(AC94="MEDIA",AE94="ALTA",AL94="BAJA"),"MEDIA",IF(AND(AC94="MEDIA",AE94="BAJA",AL94="ALTA"),"MEDIA",IF(AND(AC94="BAJA",AE94="ALTA",AL94="MEDIA"),"MEDIA",IF(AND(AC94="BAJA",AE94="MEDIA",AL94="ALTA"),"MEDIA",IF(AND(AC94="BAJA",AE94="BAJA",AL94="BAJA"),"BAJA","Por Clasificar"))))))))))))))))))</f>
        <v>MEDIA</v>
      </c>
    </row>
    <row r="95" spans="1:41" s="32" customFormat="1" ht="129.75" customHeight="1">
      <c r="A95" s="22" t="s">
        <v>601</v>
      </c>
      <c r="B95" s="22" t="s">
        <v>69</v>
      </c>
      <c r="C95" s="19" t="s">
        <v>113</v>
      </c>
      <c r="D95" s="2" t="s">
        <v>311</v>
      </c>
      <c r="E95" s="23" t="s">
        <v>602</v>
      </c>
      <c r="F95" s="2" t="s">
        <v>603</v>
      </c>
      <c r="G95" s="20" t="s">
        <v>139</v>
      </c>
      <c r="H95" s="20"/>
      <c r="I95" s="20" t="s">
        <v>2</v>
      </c>
      <c r="J95" s="20" t="s">
        <v>2</v>
      </c>
      <c r="K95" s="20" t="s">
        <v>604</v>
      </c>
      <c r="L95" s="20" t="s">
        <v>605</v>
      </c>
      <c r="M95" s="20" t="s">
        <v>142</v>
      </c>
      <c r="N95" s="101" t="s">
        <v>102</v>
      </c>
      <c r="O95" s="20" t="s">
        <v>3</v>
      </c>
      <c r="P95" s="21" t="s">
        <v>597</v>
      </c>
      <c r="Q95" s="20" t="s">
        <v>189</v>
      </c>
      <c r="R95" s="21" t="s">
        <v>102</v>
      </c>
      <c r="S95" s="3" t="s">
        <v>155</v>
      </c>
      <c r="T95" s="3" t="s">
        <v>147</v>
      </c>
      <c r="U95" s="3" t="s">
        <v>147</v>
      </c>
      <c r="V95" s="102" t="s">
        <v>75</v>
      </c>
      <c r="W95" s="103" t="s">
        <v>606</v>
      </c>
      <c r="X95" s="103" t="s">
        <v>599</v>
      </c>
      <c r="Y95" s="104" t="s">
        <v>607</v>
      </c>
      <c r="Z95" s="103" t="s">
        <v>169</v>
      </c>
      <c r="AA95" s="105">
        <v>45554</v>
      </c>
      <c r="AB95" s="106" t="s">
        <v>193</v>
      </c>
      <c r="AC95" s="34" t="str">
        <f t="shared" ref="AC95:AC113" si="69">IF(V95="Información Pública Reservada","Alta",IF(V95="Información Pública Clasificada","Media",IF(V95="Información Pública","Baja")))</f>
        <v>Media</v>
      </c>
      <c r="AD95" s="34">
        <f t="shared" ref="AD95:AD113" si="70">IF(AC95="Baja",1,IF(AC95="Media",2,IF(AC95="Alta",6,"")))</f>
        <v>2</v>
      </c>
      <c r="AE95" s="34" t="s">
        <v>156</v>
      </c>
      <c r="AF95" s="34">
        <f t="shared" ref="AF95:AF113" si="71">IF(AE95="Baja",1,IF(AE95="Media",2,IF(AE95="Alta",3,"")))</f>
        <v>2</v>
      </c>
      <c r="AG95" s="34" t="s">
        <v>156</v>
      </c>
      <c r="AH95" s="35">
        <f t="shared" ref="AH95:AH113" si="72">IF(AG95="Baja",1,IF(AG95="Media",2,IF(AG95="Alta",3,IF(AG95="No Clasificada",0,""))))</f>
        <v>2</v>
      </c>
      <c r="AI95" s="34" t="s">
        <v>149</v>
      </c>
      <c r="AJ95" s="34">
        <f t="shared" ref="AJ95:AJ113" si="73">IF(AI95="Baja",1,IF(AI95="Media",2,IF(AI95="Alta",3,IF(AI95="No Clasificada",0,""))))</f>
        <v>1</v>
      </c>
      <c r="AK95" s="34">
        <f t="shared" ref="AK95:AK113" si="74">IFERROR(SUM(AH95+AJ95)," ")</f>
        <v>3</v>
      </c>
      <c r="AL95" s="34" t="str">
        <f t="shared" ref="AL95:AL113" si="75">IF(AK95=3,"Baja",IF(AK95=2,"Baja",IF(AK95=1,"Baja",IF(AK95=4,"Media",IF(AK95&gt;=5,"Alta")))))</f>
        <v>Baja</v>
      </c>
      <c r="AM95" s="34">
        <f t="shared" ref="AM95:AM113" si="76">IF(AL95="Baja",1,IF(AL95="Media",2,IF(AL95="Alta",3,"0")))</f>
        <v>1</v>
      </c>
      <c r="AN95" s="34">
        <f t="shared" ref="AN95:AN113" si="77">IFERROR(SUM(+AD95+AF95+AM95),"")</f>
        <v>5</v>
      </c>
      <c r="AO95" s="107" t="str">
        <f t="shared" si="68"/>
        <v>MEDIA</v>
      </c>
    </row>
    <row r="96" spans="1:41" s="32" customFormat="1" ht="30">
      <c r="A96" s="22" t="s">
        <v>608</v>
      </c>
      <c r="B96" s="22" t="s">
        <v>69</v>
      </c>
      <c r="C96" s="19" t="s">
        <v>113</v>
      </c>
      <c r="D96" s="2" t="s">
        <v>609</v>
      </c>
      <c r="E96" s="108" t="s">
        <v>610</v>
      </c>
      <c r="F96" s="2" t="s">
        <v>611</v>
      </c>
      <c r="G96" s="20" t="s">
        <v>139</v>
      </c>
      <c r="H96" s="20"/>
      <c r="I96" s="20"/>
      <c r="J96" s="20" t="s">
        <v>2</v>
      </c>
      <c r="K96" s="20" t="s">
        <v>595</v>
      </c>
      <c r="L96" s="20" t="s">
        <v>435</v>
      </c>
      <c r="M96" s="20" t="s">
        <v>142</v>
      </c>
      <c r="N96" s="101" t="s">
        <v>102</v>
      </c>
      <c r="O96" s="20" t="s">
        <v>3</v>
      </c>
      <c r="P96" s="34" t="s">
        <v>612</v>
      </c>
      <c r="Q96" s="20" t="s">
        <v>189</v>
      </c>
      <c r="R96" s="21" t="s">
        <v>102</v>
      </c>
      <c r="S96" s="3" t="s">
        <v>147</v>
      </c>
      <c r="T96" s="3" t="s">
        <v>147</v>
      </c>
      <c r="U96" s="3" t="s">
        <v>147</v>
      </c>
      <c r="V96" s="102" t="s">
        <v>73</v>
      </c>
      <c r="W96" s="103" t="s">
        <v>148</v>
      </c>
      <c r="X96" s="103" t="s">
        <v>148</v>
      </c>
      <c r="Y96" s="103" t="s">
        <v>148</v>
      </c>
      <c r="Z96" s="103" t="s">
        <v>148</v>
      </c>
      <c r="AA96" s="103" t="s">
        <v>148</v>
      </c>
      <c r="AB96" s="103" t="s">
        <v>148</v>
      </c>
      <c r="AC96" s="34" t="str">
        <f t="shared" si="69"/>
        <v>Baja</v>
      </c>
      <c r="AD96" s="34">
        <f t="shared" si="70"/>
        <v>1</v>
      </c>
      <c r="AE96" s="34" t="s">
        <v>156</v>
      </c>
      <c r="AF96" s="34">
        <f t="shared" si="71"/>
        <v>2</v>
      </c>
      <c r="AG96" s="34" t="s">
        <v>149</v>
      </c>
      <c r="AH96" s="35">
        <f t="shared" si="72"/>
        <v>1</v>
      </c>
      <c r="AI96" s="34" t="s">
        <v>149</v>
      </c>
      <c r="AJ96" s="34">
        <f t="shared" si="73"/>
        <v>1</v>
      </c>
      <c r="AK96" s="34">
        <f t="shared" si="74"/>
        <v>2</v>
      </c>
      <c r="AL96" s="34" t="str">
        <f t="shared" si="75"/>
        <v>Baja</v>
      </c>
      <c r="AM96" s="34">
        <f t="shared" si="76"/>
        <v>1</v>
      </c>
      <c r="AN96" s="34">
        <f t="shared" si="77"/>
        <v>4</v>
      </c>
      <c r="AO96" s="107" t="str">
        <f t="shared" si="68"/>
        <v>MEDIA</v>
      </c>
    </row>
    <row r="97" spans="1:41" s="32" customFormat="1" ht="97.5" customHeight="1">
      <c r="A97" s="22" t="s">
        <v>613</v>
      </c>
      <c r="B97" s="22" t="s">
        <v>69</v>
      </c>
      <c r="C97" s="19" t="s">
        <v>113</v>
      </c>
      <c r="D97" s="2" t="s">
        <v>609</v>
      </c>
      <c r="E97" s="108" t="s">
        <v>614</v>
      </c>
      <c r="F97" s="2" t="s">
        <v>615</v>
      </c>
      <c r="G97" s="20" t="s">
        <v>139</v>
      </c>
      <c r="H97" s="50"/>
      <c r="I97" s="50"/>
      <c r="J97" s="20" t="s">
        <v>2</v>
      </c>
      <c r="K97" s="20" t="s">
        <v>616</v>
      </c>
      <c r="L97" s="20" t="s">
        <v>617</v>
      </c>
      <c r="M97" s="20" t="s">
        <v>142</v>
      </c>
      <c r="N97" s="101" t="s">
        <v>102</v>
      </c>
      <c r="O97" s="20" t="s">
        <v>3</v>
      </c>
      <c r="P97" s="34" t="s">
        <v>618</v>
      </c>
      <c r="Q97" s="20" t="s">
        <v>189</v>
      </c>
      <c r="R97" s="21" t="s">
        <v>102</v>
      </c>
      <c r="S97" s="3" t="s">
        <v>147</v>
      </c>
      <c r="T97" s="3" t="s">
        <v>147</v>
      </c>
      <c r="U97" s="3" t="s">
        <v>147</v>
      </c>
      <c r="V97" s="102" t="s">
        <v>75</v>
      </c>
      <c r="W97" s="103" t="s">
        <v>1409</v>
      </c>
      <c r="X97" s="103" t="s">
        <v>599</v>
      </c>
      <c r="Y97" s="104" t="s">
        <v>619</v>
      </c>
      <c r="Z97" s="103" t="s">
        <v>169</v>
      </c>
      <c r="AA97" s="105">
        <v>45554</v>
      </c>
      <c r="AB97" s="103" t="s">
        <v>193</v>
      </c>
      <c r="AC97" s="34" t="str">
        <f t="shared" si="69"/>
        <v>Media</v>
      </c>
      <c r="AD97" s="34">
        <f t="shared" si="70"/>
        <v>2</v>
      </c>
      <c r="AE97" s="34" t="s">
        <v>156</v>
      </c>
      <c r="AF97" s="34">
        <f t="shared" si="71"/>
        <v>2</v>
      </c>
      <c r="AG97" s="34" t="s">
        <v>156</v>
      </c>
      <c r="AH97" s="35">
        <f t="shared" si="72"/>
        <v>2</v>
      </c>
      <c r="AI97" s="34" t="s">
        <v>149</v>
      </c>
      <c r="AJ97" s="34">
        <f t="shared" si="73"/>
        <v>1</v>
      </c>
      <c r="AK97" s="34">
        <f t="shared" si="74"/>
        <v>3</v>
      </c>
      <c r="AL97" s="34" t="str">
        <f t="shared" si="75"/>
        <v>Baja</v>
      </c>
      <c r="AM97" s="34">
        <f t="shared" si="76"/>
        <v>1</v>
      </c>
      <c r="AN97" s="34">
        <f t="shared" si="77"/>
        <v>5</v>
      </c>
      <c r="AO97" s="107" t="str">
        <f t="shared" si="68"/>
        <v>MEDIA</v>
      </c>
    </row>
    <row r="98" spans="1:41" s="32" customFormat="1" ht="99.75">
      <c r="A98" s="22" t="s">
        <v>620</v>
      </c>
      <c r="B98" s="22" t="s">
        <v>69</v>
      </c>
      <c r="C98" s="19" t="s">
        <v>113</v>
      </c>
      <c r="D98" s="2" t="s">
        <v>609</v>
      </c>
      <c r="E98" s="108" t="s">
        <v>621</v>
      </c>
      <c r="F98" s="2" t="s">
        <v>622</v>
      </c>
      <c r="G98" s="20" t="s">
        <v>139</v>
      </c>
      <c r="H98" s="50"/>
      <c r="I98" s="50"/>
      <c r="J98" s="20" t="s">
        <v>2</v>
      </c>
      <c r="K98" s="20" t="s">
        <v>595</v>
      </c>
      <c r="L98" s="20" t="s">
        <v>435</v>
      </c>
      <c r="M98" s="20" t="s">
        <v>142</v>
      </c>
      <c r="N98" s="101" t="s">
        <v>102</v>
      </c>
      <c r="O98" s="20" t="s">
        <v>3</v>
      </c>
      <c r="P98" s="34" t="s">
        <v>623</v>
      </c>
      <c r="Q98" s="20" t="s">
        <v>189</v>
      </c>
      <c r="R98" s="21" t="s">
        <v>102</v>
      </c>
      <c r="S98" s="3" t="s">
        <v>155</v>
      </c>
      <c r="T98" s="3" t="s">
        <v>147</v>
      </c>
      <c r="U98" s="3" t="s">
        <v>147</v>
      </c>
      <c r="V98" s="102" t="s">
        <v>75</v>
      </c>
      <c r="W98" s="103" t="s">
        <v>598</v>
      </c>
      <c r="X98" s="103" t="s">
        <v>599</v>
      </c>
      <c r="Y98" s="104" t="s">
        <v>619</v>
      </c>
      <c r="Z98" s="103" t="s">
        <v>169</v>
      </c>
      <c r="AA98" s="105">
        <v>45554</v>
      </c>
      <c r="AB98" s="103" t="s">
        <v>193</v>
      </c>
      <c r="AC98" s="34" t="str">
        <f t="shared" si="69"/>
        <v>Media</v>
      </c>
      <c r="AD98" s="34">
        <f t="shared" si="70"/>
        <v>2</v>
      </c>
      <c r="AE98" s="34" t="s">
        <v>149</v>
      </c>
      <c r="AF98" s="34">
        <f t="shared" si="71"/>
        <v>1</v>
      </c>
      <c r="AG98" s="34" t="s">
        <v>156</v>
      </c>
      <c r="AH98" s="35">
        <f t="shared" si="72"/>
        <v>2</v>
      </c>
      <c r="AI98" s="34" t="s">
        <v>149</v>
      </c>
      <c r="AJ98" s="34">
        <f t="shared" si="73"/>
        <v>1</v>
      </c>
      <c r="AK98" s="34">
        <f t="shared" si="74"/>
        <v>3</v>
      </c>
      <c r="AL98" s="34" t="str">
        <f t="shared" si="75"/>
        <v>Baja</v>
      </c>
      <c r="AM98" s="34">
        <f t="shared" si="76"/>
        <v>1</v>
      </c>
      <c r="AN98" s="34">
        <f t="shared" si="77"/>
        <v>4</v>
      </c>
      <c r="AO98" s="107" t="str">
        <f t="shared" si="68"/>
        <v>MEDIA</v>
      </c>
    </row>
    <row r="99" spans="1:41" s="32" customFormat="1" ht="135">
      <c r="A99" s="22" t="s">
        <v>624</v>
      </c>
      <c r="B99" s="22" t="s">
        <v>69</v>
      </c>
      <c r="C99" s="19" t="s">
        <v>113</v>
      </c>
      <c r="D99" s="2" t="s">
        <v>625</v>
      </c>
      <c r="E99" s="23" t="s">
        <v>626</v>
      </c>
      <c r="F99" s="2" t="s">
        <v>627</v>
      </c>
      <c r="G99" s="20" t="s">
        <v>139</v>
      </c>
      <c r="H99" s="20"/>
      <c r="I99" s="20"/>
      <c r="J99" s="20" t="s">
        <v>2</v>
      </c>
      <c r="K99" s="20" t="s">
        <v>595</v>
      </c>
      <c r="L99" s="20" t="s">
        <v>628</v>
      </c>
      <c r="M99" s="20" t="s">
        <v>142</v>
      </c>
      <c r="N99" s="101" t="s">
        <v>102</v>
      </c>
      <c r="O99" s="20" t="s">
        <v>144</v>
      </c>
      <c r="P99" s="21" t="s">
        <v>629</v>
      </c>
      <c r="Q99" s="98" t="s">
        <v>630</v>
      </c>
      <c r="R99" s="21" t="s">
        <v>102</v>
      </c>
      <c r="S99" s="3" t="s">
        <v>147</v>
      </c>
      <c r="T99" s="3" t="s">
        <v>147</v>
      </c>
      <c r="U99" s="3" t="s">
        <v>147</v>
      </c>
      <c r="V99" s="102" t="s">
        <v>73</v>
      </c>
      <c r="W99" s="103" t="s">
        <v>148</v>
      </c>
      <c r="X99" s="103" t="s">
        <v>148</v>
      </c>
      <c r="Y99" s="103" t="s">
        <v>148</v>
      </c>
      <c r="Z99" s="103" t="s">
        <v>148</v>
      </c>
      <c r="AA99" s="103" t="s">
        <v>148</v>
      </c>
      <c r="AB99" s="103" t="s">
        <v>148</v>
      </c>
      <c r="AC99" s="34" t="str">
        <f t="shared" si="69"/>
        <v>Baja</v>
      </c>
      <c r="AD99" s="34">
        <f t="shared" si="70"/>
        <v>1</v>
      </c>
      <c r="AE99" s="34" t="s">
        <v>149</v>
      </c>
      <c r="AF99" s="34">
        <f t="shared" si="71"/>
        <v>1</v>
      </c>
      <c r="AG99" s="34" t="s">
        <v>149</v>
      </c>
      <c r="AH99" s="35">
        <f t="shared" si="72"/>
        <v>1</v>
      </c>
      <c r="AI99" s="34" t="s">
        <v>156</v>
      </c>
      <c r="AJ99" s="34">
        <f t="shared" si="73"/>
        <v>2</v>
      </c>
      <c r="AK99" s="34">
        <f t="shared" si="74"/>
        <v>3</v>
      </c>
      <c r="AL99" s="34" t="str">
        <f t="shared" si="75"/>
        <v>Baja</v>
      </c>
      <c r="AM99" s="34">
        <f t="shared" si="76"/>
        <v>1</v>
      </c>
      <c r="AN99" s="34">
        <f t="shared" si="77"/>
        <v>3</v>
      </c>
      <c r="AO99" s="107" t="str">
        <f t="shared" si="68"/>
        <v>BAJA</v>
      </c>
    </row>
    <row r="100" spans="1:41" s="32" customFormat="1" ht="299.25">
      <c r="A100" s="22" t="s">
        <v>631</v>
      </c>
      <c r="B100" s="22" t="s">
        <v>69</v>
      </c>
      <c r="C100" s="19" t="s">
        <v>113</v>
      </c>
      <c r="D100" s="2" t="s">
        <v>625</v>
      </c>
      <c r="E100" s="23" t="s">
        <v>632</v>
      </c>
      <c r="F100" s="2" t="s">
        <v>633</v>
      </c>
      <c r="G100" s="20" t="s">
        <v>139</v>
      </c>
      <c r="H100" s="20"/>
      <c r="I100" s="20"/>
      <c r="J100" s="20" t="s">
        <v>2</v>
      </c>
      <c r="K100" s="20" t="s">
        <v>595</v>
      </c>
      <c r="L100" s="20" t="s">
        <v>628</v>
      </c>
      <c r="M100" s="20" t="s">
        <v>142</v>
      </c>
      <c r="N100" s="101" t="s">
        <v>102</v>
      </c>
      <c r="O100" s="20" t="s">
        <v>144</v>
      </c>
      <c r="P100" s="34" t="s">
        <v>634</v>
      </c>
      <c r="Q100" s="98" t="s">
        <v>630</v>
      </c>
      <c r="R100" s="21" t="s">
        <v>102</v>
      </c>
      <c r="S100" s="3" t="s">
        <v>147</v>
      </c>
      <c r="T100" s="3" t="s">
        <v>147</v>
      </c>
      <c r="U100" s="3" t="s">
        <v>147</v>
      </c>
      <c r="V100" s="102" t="s">
        <v>75</v>
      </c>
      <c r="W100" s="103" t="s">
        <v>598</v>
      </c>
      <c r="X100" s="103" t="s">
        <v>599</v>
      </c>
      <c r="Y100" s="104" t="s">
        <v>635</v>
      </c>
      <c r="Z100" s="103" t="s">
        <v>169</v>
      </c>
      <c r="AA100" s="105">
        <v>45554</v>
      </c>
      <c r="AB100" s="103" t="s">
        <v>193</v>
      </c>
      <c r="AC100" s="34" t="str">
        <f t="shared" si="69"/>
        <v>Media</v>
      </c>
      <c r="AD100" s="34">
        <f t="shared" si="70"/>
        <v>2</v>
      </c>
      <c r="AE100" s="34" t="s">
        <v>156</v>
      </c>
      <c r="AF100" s="34">
        <f t="shared" si="71"/>
        <v>2</v>
      </c>
      <c r="AG100" s="34" t="s">
        <v>156</v>
      </c>
      <c r="AH100" s="35">
        <f t="shared" si="72"/>
        <v>2</v>
      </c>
      <c r="AI100" s="34" t="s">
        <v>149</v>
      </c>
      <c r="AJ100" s="34">
        <f t="shared" si="73"/>
        <v>1</v>
      </c>
      <c r="AK100" s="34">
        <f t="shared" si="74"/>
        <v>3</v>
      </c>
      <c r="AL100" s="34" t="str">
        <f t="shared" si="75"/>
        <v>Baja</v>
      </c>
      <c r="AM100" s="34">
        <f t="shared" si="76"/>
        <v>1</v>
      </c>
      <c r="AN100" s="34">
        <f t="shared" si="77"/>
        <v>5</v>
      </c>
      <c r="AO100" s="107" t="str">
        <f t="shared" si="68"/>
        <v>MEDIA</v>
      </c>
    </row>
    <row r="101" spans="1:41" s="32" customFormat="1" ht="135">
      <c r="A101" s="22" t="s">
        <v>636</v>
      </c>
      <c r="B101" s="22" t="s">
        <v>69</v>
      </c>
      <c r="C101" s="19" t="s">
        <v>113</v>
      </c>
      <c r="D101" s="2" t="s">
        <v>625</v>
      </c>
      <c r="E101" s="23" t="s">
        <v>637</v>
      </c>
      <c r="F101" s="2" t="s">
        <v>638</v>
      </c>
      <c r="G101" s="20" t="s">
        <v>139</v>
      </c>
      <c r="H101" s="20"/>
      <c r="I101" s="20"/>
      <c r="J101" s="20" t="s">
        <v>2</v>
      </c>
      <c r="K101" s="20" t="s">
        <v>595</v>
      </c>
      <c r="L101" s="20" t="s">
        <v>639</v>
      </c>
      <c r="M101" s="20" t="s">
        <v>142</v>
      </c>
      <c r="N101" s="101" t="s">
        <v>102</v>
      </c>
      <c r="O101" s="20" t="s">
        <v>144</v>
      </c>
      <c r="P101" s="21" t="s">
        <v>640</v>
      </c>
      <c r="Q101" s="98" t="s">
        <v>630</v>
      </c>
      <c r="R101" s="21" t="s">
        <v>102</v>
      </c>
      <c r="S101" s="3" t="s">
        <v>147</v>
      </c>
      <c r="T101" s="3" t="s">
        <v>155</v>
      </c>
      <c r="U101" s="3" t="s">
        <v>155</v>
      </c>
      <c r="V101" s="102" t="s">
        <v>75</v>
      </c>
      <c r="W101" s="103" t="s">
        <v>598</v>
      </c>
      <c r="X101" s="103" t="s">
        <v>599</v>
      </c>
      <c r="Y101" s="104" t="s">
        <v>635</v>
      </c>
      <c r="Z101" s="103" t="s">
        <v>169</v>
      </c>
      <c r="AA101" s="105">
        <v>45554</v>
      </c>
      <c r="AB101" s="103" t="s">
        <v>193</v>
      </c>
      <c r="AC101" s="34" t="str">
        <f>IF(V101="Información Pública Reservada","Alta",IF(V101="Información Pública Clasificada","Media",IF(V101="Información Pública","Baja")))</f>
        <v>Media</v>
      </c>
      <c r="AD101" s="34">
        <f>IF(AC101="Baja",1,IF(AC101="Media",2,IF(AC101="Alta",6,"")))</f>
        <v>2</v>
      </c>
      <c r="AE101" s="34" t="s">
        <v>156</v>
      </c>
      <c r="AF101" s="34">
        <f>IF(AE101="Baja",1,IF(AE101="Media",2,IF(AE101="Alta",3,"")))</f>
        <v>2</v>
      </c>
      <c r="AG101" s="34" t="s">
        <v>156</v>
      </c>
      <c r="AH101" s="35">
        <f>IF(AG101="Baja",1,IF(AG101="Media",2,IF(AG101="Alta",3,IF(AG101="No Clasificada",0,""))))</f>
        <v>2</v>
      </c>
      <c r="AI101" s="34" t="s">
        <v>156</v>
      </c>
      <c r="AJ101" s="34">
        <f>IF(AI101="Baja",1,IF(AI101="Media",2,IF(AI101="Alta",3,IF(AI101="No Clasificada",0,""))))</f>
        <v>2</v>
      </c>
      <c r="AK101" s="34">
        <f>IFERROR(SUM(AH101+AJ101)," ")</f>
        <v>4</v>
      </c>
      <c r="AL101" s="34" t="str">
        <f>IF(AK101=3,"Baja",IF(AK101=2,"Baja",IF(AK101=1,"Baja",IF(AK101=4,"Media",IF(AK101&gt;=5,"Alta")))))</f>
        <v>Media</v>
      </c>
      <c r="AM101" s="34">
        <f>IF(AL101="Baja",1,IF(AL101="Media",2,IF(AL101="Alta",3,"0")))</f>
        <v>2</v>
      </c>
      <c r="AN101" s="34">
        <f>IFERROR(SUM(+AD101+AF101+AM101),"")</f>
        <v>6</v>
      </c>
      <c r="AO101" s="107" t="str">
        <f t="shared" si="68"/>
        <v>MEDIA</v>
      </c>
    </row>
    <row r="102" spans="1:41" s="32" customFormat="1" ht="142.5">
      <c r="A102" s="22" t="s">
        <v>641</v>
      </c>
      <c r="B102" s="22" t="s">
        <v>69</v>
      </c>
      <c r="C102" s="19" t="s">
        <v>113</v>
      </c>
      <c r="D102" s="2" t="s">
        <v>160</v>
      </c>
      <c r="E102" s="23" t="s">
        <v>642</v>
      </c>
      <c r="F102" s="2" t="s">
        <v>643</v>
      </c>
      <c r="G102" s="20" t="s">
        <v>139</v>
      </c>
      <c r="H102" s="20"/>
      <c r="I102" s="20"/>
      <c r="J102" s="20" t="s">
        <v>2</v>
      </c>
      <c r="K102" s="20" t="s">
        <v>595</v>
      </c>
      <c r="L102" s="20" t="s">
        <v>644</v>
      </c>
      <c r="M102" s="20" t="s">
        <v>142</v>
      </c>
      <c r="N102" s="101" t="s">
        <v>102</v>
      </c>
      <c r="O102" s="20" t="s">
        <v>3</v>
      </c>
      <c r="P102" s="21" t="s">
        <v>645</v>
      </c>
      <c r="Q102" s="20" t="s">
        <v>189</v>
      </c>
      <c r="R102" s="21" t="s">
        <v>102</v>
      </c>
      <c r="S102" s="3" t="s">
        <v>155</v>
      </c>
      <c r="T102" s="3" t="s">
        <v>147</v>
      </c>
      <c r="U102" s="3" t="s">
        <v>147</v>
      </c>
      <c r="V102" s="102" t="s">
        <v>75</v>
      </c>
      <c r="W102" s="103" t="s">
        <v>606</v>
      </c>
      <c r="X102" s="103" t="s">
        <v>599</v>
      </c>
      <c r="Y102" s="104" t="s">
        <v>646</v>
      </c>
      <c r="Z102" s="103" t="s">
        <v>169</v>
      </c>
      <c r="AA102" s="105">
        <v>45554</v>
      </c>
      <c r="AB102" s="103" t="s">
        <v>193</v>
      </c>
      <c r="AC102" s="34" t="str">
        <f t="shared" si="69"/>
        <v>Media</v>
      </c>
      <c r="AD102" s="34">
        <f t="shared" si="70"/>
        <v>2</v>
      </c>
      <c r="AE102" s="34" t="s">
        <v>156</v>
      </c>
      <c r="AF102" s="34">
        <f t="shared" si="71"/>
        <v>2</v>
      </c>
      <c r="AG102" s="34" t="s">
        <v>156</v>
      </c>
      <c r="AH102" s="35">
        <f t="shared" si="72"/>
        <v>2</v>
      </c>
      <c r="AI102" s="34" t="s">
        <v>149</v>
      </c>
      <c r="AJ102" s="34">
        <f t="shared" si="73"/>
        <v>1</v>
      </c>
      <c r="AK102" s="34">
        <f t="shared" si="74"/>
        <v>3</v>
      </c>
      <c r="AL102" s="34" t="str">
        <f t="shared" si="75"/>
        <v>Baja</v>
      </c>
      <c r="AM102" s="34">
        <f t="shared" si="76"/>
        <v>1</v>
      </c>
      <c r="AN102" s="34">
        <f t="shared" si="77"/>
        <v>5</v>
      </c>
      <c r="AO102" s="107" t="str">
        <f t="shared" si="68"/>
        <v>MEDIA</v>
      </c>
    </row>
    <row r="103" spans="1:41" s="32" customFormat="1" ht="156.75">
      <c r="A103" s="22" t="s">
        <v>647</v>
      </c>
      <c r="B103" s="22" t="s">
        <v>69</v>
      </c>
      <c r="C103" s="19" t="s">
        <v>113</v>
      </c>
      <c r="D103" s="2" t="s">
        <v>343</v>
      </c>
      <c r="E103" s="23" t="s">
        <v>648</v>
      </c>
      <c r="F103" s="2" t="s">
        <v>649</v>
      </c>
      <c r="G103" s="20" t="s">
        <v>139</v>
      </c>
      <c r="H103" s="20"/>
      <c r="I103" s="20"/>
      <c r="J103" s="20" t="s">
        <v>2</v>
      </c>
      <c r="K103" s="20" t="s">
        <v>595</v>
      </c>
      <c r="L103" s="20" t="s">
        <v>650</v>
      </c>
      <c r="M103" s="20" t="s">
        <v>142</v>
      </c>
      <c r="N103" s="101" t="s">
        <v>102</v>
      </c>
      <c r="O103" s="20" t="s">
        <v>3</v>
      </c>
      <c r="P103" s="21" t="s">
        <v>651</v>
      </c>
      <c r="Q103" s="20" t="s">
        <v>148</v>
      </c>
      <c r="R103" s="21" t="s">
        <v>102</v>
      </c>
      <c r="S103" s="3" t="s">
        <v>155</v>
      </c>
      <c r="T103" s="3" t="s">
        <v>147</v>
      </c>
      <c r="U103" s="3" t="s">
        <v>147</v>
      </c>
      <c r="V103" s="102" t="s">
        <v>75</v>
      </c>
      <c r="W103" s="103" t="s">
        <v>606</v>
      </c>
      <c r="X103" s="103" t="s">
        <v>599</v>
      </c>
      <c r="Y103" s="104" t="s">
        <v>652</v>
      </c>
      <c r="Z103" s="103" t="s">
        <v>169</v>
      </c>
      <c r="AA103" s="105">
        <v>45554</v>
      </c>
      <c r="AB103" s="103" t="s">
        <v>193</v>
      </c>
      <c r="AC103" s="34" t="str">
        <f t="shared" si="69"/>
        <v>Media</v>
      </c>
      <c r="AD103" s="34">
        <f t="shared" si="70"/>
        <v>2</v>
      </c>
      <c r="AE103" s="34" t="s">
        <v>332</v>
      </c>
      <c r="AF103" s="34">
        <f t="shared" si="71"/>
        <v>3</v>
      </c>
      <c r="AG103" s="34" t="s">
        <v>156</v>
      </c>
      <c r="AH103" s="35">
        <f t="shared" si="72"/>
        <v>2</v>
      </c>
      <c r="AI103" s="34" t="s">
        <v>156</v>
      </c>
      <c r="AJ103" s="34">
        <f t="shared" si="73"/>
        <v>2</v>
      </c>
      <c r="AK103" s="34">
        <f t="shared" si="74"/>
        <v>4</v>
      </c>
      <c r="AL103" s="34" t="str">
        <f t="shared" si="75"/>
        <v>Media</v>
      </c>
      <c r="AM103" s="34">
        <f t="shared" si="76"/>
        <v>2</v>
      </c>
      <c r="AN103" s="34">
        <f t="shared" si="77"/>
        <v>7</v>
      </c>
      <c r="AO103" s="107" t="str">
        <f t="shared" si="68"/>
        <v>MEDIA</v>
      </c>
    </row>
    <row r="104" spans="1:41" s="32" customFormat="1" ht="86.25" customHeight="1">
      <c r="A104" s="22" t="s">
        <v>653</v>
      </c>
      <c r="B104" s="22" t="s">
        <v>69</v>
      </c>
      <c r="C104" s="19" t="s">
        <v>113</v>
      </c>
      <c r="D104" s="2" t="s">
        <v>654</v>
      </c>
      <c r="E104" s="23" t="s">
        <v>655</v>
      </c>
      <c r="F104" s="2" t="s">
        <v>656</v>
      </c>
      <c r="G104" s="20" t="s">
        <v>139</v>
      </c>
      <c r="H104" s="20"/>
      <c r="I104" s="20"/>
      <c r="J104" s="20" t="s">
        <v>2</v>
      </c>
      <c r="K104" s="20" t="s">
        <v>595</v>
      </c>
      <c r="L104" s="20" t="s">
        <v>650</v>
      </c>
      <c r="M104" s="20" t="s">
        <v>142</v>
      </c>
      <c r="N104" s="101" t="s">
        <v>102</v>
      </c>
      <c r="O104" s="20" t="s">
        <v>3</v>
      </c>
      <c r="P104" s="98" t="s">
        <v>645</v>
      </c>
      <c r="Q104" s="20" t="s">
        <v>148</v>
      </c>
      <c r="R104" s="21" t="s">
        <v>102</v>
      </c>
      <c r="S104" s="3" t="s">
        <v>147</v>
      </c>
      <c r="T104" s="3" t="s">
        <v>147</v>
      </c>
      <c r="U104" s="3" t="s">
        <v>147</v>
      </c>
      <c r="V104" s="102" t="s">
        <v>75</v>
      </c>
      <c r="W104" s="103" t="s">
        <v>1409</v>
      </c>
      <c r="X104" s="103" t="s">
        <v>599</v>
      </c>
      <c r="Y104" s="103" t="s">
        <v>635</v>
      </c>
      <c r="Z104" s="103" t="s">
        <v>169</v>
      </c>
      <c r="AA104" s="105">
        <v>45554</v>
      </c>
      <c r="AB104" s="103" t="s">
        <v>193</v>
      </c>
      <c r="AC104" s="34" t="str">
        <f t="shared" si="69"/>
        <v>Media</v>
      </c>
      <c r="AD104" s="34">
        <f t="shared" si="70"/>
        <v>2</v>
      </c>
      <c r="AE104" s="34" t="s">
        <v>156</v>
      </c>
      <c r="AF104" s="34">
        <f t="shared" si="71"/>
        <v>2</v>
      </c>
      <c r="AG104" s="34" t="s">
        <v>156</v>
      </c>
      <c r="AH104" s="35">
        <f t="shared" si="72"/>
        <v>2</v>
      </c>
      <c r="AI104" s="34" t="s">
        <v>156</v>
      </c>
      <c r="AJ104" s="34">
        <f t="shared" si="73"/>
        <v>2</v>
      </c>
      <c r="AK104" s="34">
        <f t="shared" si="74"/>
        <v>4</v>
      </c>
      <c r="AL104" s="34" t="str">
        <f t="shared" si="75"/>
        <v>Media</v>
      </c>
      <c r="AM104" s="34">
        <f t="shared" si="76"/>
        <v>2</v>
      </c>
      <c r="AN104" s="34">
        <f t="shared" si="77"/>
        <v>6</v>
      </c>
      <c r="AO104" s="107" t="str">
        <f t="shared" si="68"/>
        <v>MEDIA</v>
      </c>
    </row>
    <row r="105" spans="1:41" s="32" customFormat="1" ht="256.5">
      <c r="A105" s="22" t="s">
        <v>658</v>
      </c>
      <c r="B105" s="22" t="s">
        <v>69</v>
      </c>
      <c r="C105" s="19" t="s">
        <v>113</v>
      </c>
      <c r="D105" s="2" t="s">
        <v>659</v>
      </c>
      <c r="E105" s="23" t="s">
        <v>660</v>
      </c>
      <c r="F105" s="2" t="s">
        <v>661</v>
      </c>
      <c r="G105" s="20" t="s">
        <v>139</v>
      </c>
      <c r="H105" s="20"/>
      <c r="I105" s="20"/>
      <c r="J105" s="20" t="s">
        <v>2</v>
      </c>
      <c r="K105" s="20" t="s">
        <v>595</v>
      </c>
      <c r="L105" s="20" t="s">
        <v>650</v>
      </c>
      <c r="M105" s="20" t="s">
        <v>142</v>
      </c>
      <c r="N105" s="101" t="s">
        <v>102</v>
      </c>
      <c r="O105" s="20" t="s">
        <v>3</v>
      </c>
      <c r="P105" s="98" t="s">
        <v>645</v>
      </c>
      <c r="Q105" s="20" t="s">
        <v>148</v>
      </c>
      <c r="R105" s="21" t="s">
        <v>102</v>
      </c>
      <c r="S105" s="3" t="s">
        <v>147</v>
      </c>
      <c r="T105" s="3" t="s">
        <v>147</v>
      </c>
      <c r="U105" s="3" t="s">
        <v>147</v>
      </c>
      <c r="V105" s="102" t="s">
        <v>75</v>
      </c>
      <c r="W105" s="103" t="s">
        <v>657</v>
      </c>
      <c r="X105" s="103" t="s">
        <v>599</v>
      </c>
      <c r="Y105" s="103" t="s">
        <v>635</v>
      </c>
      <c r="Z105" s="103" t="s">
        <v>169</v>
      </c>
      <c r="AA105" s="105">
        <v>45554</v>
      </c>
      <c r="AB105" s="103" t="s">
        <v>193</v>
      </c>
      <c r="AC105" s="34" t="str">
        <f t="shared" si="69"/>
        <v>Media</v>
      </c>
      <c r="AD105" s="34">
        <f t="shared" si="70"/>
        <v>2</v>
      </c>
      <c r="AE105" s="34" t="s">
        <v>156</v>
      </c>
      <c r="AF105" s="34">
        <f t="shared" si="71"/>
        <v>2</v>
      </c>
      <c r="AG105" s="34" t="s">
        <v>156</v>
      </c>
      <c r="AH105" s="35">
        <f t="shared" si="72"/>
        <v>2</v>
      </c>
      <c r="AI105" s="34" t="s">
        <v>156</v>
      </c>
      <c r="AJ105" s="34">
        <f t="shared" si="73"/>
        <v>2</v>
      </c>
      <c r="AK105" s="34">
        <f t="shared" si="74"/>
        <v>4</v>
      </c>
      <c r="AL105" s="34" t="str">
        <f t="shared" si="75"/>
        <v>Media</v>
      </c>
      <c r="AM105" s="34">
        <f t="shared" si="76"/>
        <v>2</v>
      </c>
      <c r="AN105" s="34">
        <f t="shared" si="77"/>
        <v>6</v>
      </c>
      <c r="AO105" s="107" t="str">
        <f t="shared" si="68"/>
        <v>MEDIA</v>
      </c>
    </row>
    <row r="106" spans="1:41" s="32" customFormat="1" ht="270.75">
      <c r="A106" s="22" t="s">
        <v>662</v>
      </c>
      <c r="B106" s="22" t="s">
        <v>77</v>
      </c>
      <c r="C106" s="19" t="s">
        <v>117</v>
      </c>
      <c r="D106" s="20" t="s">
        <v>663</v>
      </c>
      <c r="E106" s="23" t="s">
        <v>664</v>
      </c>
      <c r="F106" s="2" t="s">
        <v>665</v>
      </c>
      <c r="G106" s="20" t="s">
        <v>139</v>
      </c>
      <c r="H106" s="20"/>
      <c r="I106" s="20"/>
      <c r="J106" s="20" t="s">
        <v>2</v>
      </c>
      <c r="K106" s="20" t="s">
        <v>140</v>
      </c>
      <c r="L106" s="20" t="s">
        <v>666</v>
      </c>
      <c r="M106" s="20" t="s">
        <v>142</v>
      </c>
      <c r="N106" s="101" t="s">
        <v>102</v>
      </c>
      <c r="O106" s="20" t="s">
        <v>3</v>
      </c>
      <c r="P106" s="21" t="s">
        <v>667</v>
      </c>
      <c r="Q106" s="20" t="s">
        <v>148</v>
      </c>
      <c r="R106" s="21" t="s">
        <v>102</v>
      </c>
      <c r="S106" s="3" t="s">
        <v>155</v>
      </c>
      <c r="T106" s="3" t="s">
        <v>155</v>
      </c>
      <c r="U106" s="3" t="s">
        <v>147</v>
      </c>
      <c r="V106" s="102" t="s">
        <v>75</v>
      </c>
      <c r="W106" s="103" t="s">
        <v>606</v>
      </c>
      <c r="X106" s="103" t="s">
        <v>599</v>
      </c>
      <c r="Y106" s="103" t="s">
        <v>668</v>
      </c>
      <c r="Z106" s="103" t="s">
        <v>169</v>
      </c>
      <c r="AA106" s="105">
        <v>45554</v>
      </c>
      <c r="AB106" s="103" t="s">
        <v>193</v>
      </c>
      <c r="AC106" s="109" t="str">
        <f t="shared" si="69"/>
        <v>Media</v>
      </c>
      <c r="AD106" s="109">
        <f t="shared" si="70"/>
        <v>2</v>
      </c>
      <c r="AE106" s="109" t="s">
        <v>156</v>
      </c>
      <c r="AF106" s="109">
        <f t="shared" si="71"/>
        <v>2</v>
      </c>
      <c r="AG106" s="109" t="s">
        <v>156</v>
      </c>
      <c r="AH106" s="109">
        <f t="shared" si="72"/>
        <v>2</v>
      </c>
      <c r="AI106" s="109" t="s">
        <v>156</v>
      </c>
      <c r="AJ106" s="109">
        <f t="shared" si="73"/>
        <v>2</v>
      </c>
      <c r="AK106" s="109">
        <f t="shared" si="74"/>
        <v>4</v>
      </c>
      <c r="AL106" s="109" t="str">
        <f t="shared" si="75"/>
        <v>Media</v>
      </c>
      <c r="AM106" s="109">
        <f t="shared" si="76"/>
        <v>2</v>
      </c>
      <c r="AN106" s="109">
        <f t="shared" si="77"/>
        <v>6</v>
      </c>
      <c r="AO106" s="110" t="str">
        <f t="shared" si="68"/>
        <v>MEDIA</v>
      </c>
    </row>
    <row r="107" spans="1:41" s="32" customFormat="1" ht="148.5" customHeight="1">
      <c r="A107" s="22" t="s">
        <v>669</v>
      </c>
      <c r="B107" s="22" t="s">
        <v>77</v>
      </c>
      <c r="C107" s="19" t="s">
        <v>117</v>
      </c>
      <c r="D107" s="2" t="s">
        <v>670</v>
      </c>
      <c r="E107" s="23" t="s">
        <v>671</v>
      </c>
      <c r="F107" s="2" t="s">
        <v>672</v>
      </c>
      <c r="G107" s="20" t="s">
        <v>139</v>
      </c>
      <c r="H107" s="20"/>
      <c r="I107" s="20"/>
      <c r="J107" s="20" t="s">
        <v>2</v>
      </c>
      <c r="K107" s="20" t="s">
        <v>140</v>
      </c>
      <c r="L107" s="20" t="s">
        <v>650</v>
      </c>
      <c r="M107" s="20" t="s">
        <v>142</v>
      </c>
      <c r="N107" s="101" t="s">
        <v>102</v>
      </c>
      <c r="O107" s="20" t="s">
        <v>3</v>
      </c>
      <c r="P107" s="34" t="s">
        <v>673</v>
      </c>
      <c r="Q107" s="20" t="s">
        <v>148</v>
      </c>
      <c r="R107" s="21" t="s">
        <v>104</v>
      </c>
      <c r="S107" s="3" t="s">
        <v>147</v>
      </c>
      <c r="T107" s="3" t="s">
        <v>147</v>
      </c>
      <c r="U107" s="3" t="s">
        <v>147</v>
      </c>
      <c r="V107" s="102" t="s">
        <v>75</v>
      </c>
      <c r="W107" s="103" t="s">
        <v>657</v>
      </c>
      <c r="X107" s="103" t="s">
        <v>599</v>
      </c>
      <c r="Y107" s="103" t="s">
        <v>674</v>
      </c>
      <c r="Z107" s="103" t="s">
        <v>169</v>
      </c>
      <c r="AA107" s="105">
        <v>45554</v>
      </c>
      <c r="AB107" s="103" t="s">
        <v>193</v>
      </c>
      <c r="AC107" s="34" t="str">
        <f t="shared" si="69"/>
        <v>Media</v>
      </c>
      <c r="AD107" s="34">
        <f t="shared" si="70"/>
        <v>2</v>
      </c>
      <c r="AE107" s="34" t="s">
        <v>156</v>
      </c>
      <c r="AF107" s="34">
        <f t="shared" si="71"/>
        <v>2</v>
      </c>
      <c r="AG107" s="34" t="s">
        <v>156</v>
      </c>
      <c r="AH107" s="35">
        <f t="shared" si="72"/>
        <v>2</v>
      </c>
      <c r="AI107" s="34" t="s">
        <v>156</v>
      </c>
      <c r="AJ107" s="34">
        <f t="shared" si="73"/>
        <v>2</v>
      </c>
      <c r="AK107" s="34">
        <f t="shared" si="74"/>
        <v>4</v>
      </c>
      <c r="AL107" s="34" t="str">
        <f t="shared" si="75"/>
        <v>Media</v>
      </c>
      <c r="AM107" s="34">
        <f t="shared" si="76"/>
        <v>2</v>
      </c>
      <c r="AN107" s="34">
        <f t="shared" si="77"/>
        <v>6</v>
      </c>
      <c r="AO107" s="107" t="str">
        <f t="shared" si="68"/>
        <v>MEDIA</v>
      </c>
    </row>
    <row r="108" spans="1:41" s="32" customFormat="1" ht="132" customHeight="1">
      <c r="A108" s="22" t="s">
        <v>675</v>
      </c>
      <c r="B108" s="22" t="s">
        <v>77</v>
      </c>
      <c r="C108" s="19" t="s">
        <v>117</v>
      </c>
      <c r="D108" s="2" t="s">
        <v>676</v>
      </c>
      <c r="E108" s="23" t="s">
        <v>677</v>
      </c>
      <c r="F108" s="2" t="s">
        <v>678</v>
      </c>
      <c r="G108" s="20" t="s">
        <v>139</v>
      </c>
      <c r="H108" s="20"/>
      <c r="I108" s="20"/>
      <c r="J108" s="20" t="s">
        <v>2</v>
      </c>
      <c r="K108" s="20" t="s">
        <v>595</v>
      </c>
      <c r="L108" s="20" t="s">
        <v>650</v>
      </c>
      <c r="M108" s="20" t="s">
        <v>142</v>
      </c>
      <c r="N108" s="101" t="s">
        <v>102</v>
      </c>
      <c r="O108" s="20" t="s">
        <v>3</v>
      </c>
      <c r="P108" s="21" t="s">
        <v>679</v>
      </c>
      <c r="Q108" s="20" t="s">
        <v>148</v>
      </c>
      <c r="R108" s="21" t="s">
        <v>104</v>
      </c>
      <c r="S108" s="3" t="s">
        <v>147</v>
      </c>
      <c r="T108" s="3" t="s">
        <v>147</v>
      </c>
      <c r="U108" s="3" t="s">
        <v>147</v>
      </c>
      <c r="V108" s="102" t="s">
        <v>75</v>
      </c>
      <c r="W108" s="103" t="s">
        <v>657</v>
      </c>
      <c r="X108" s="103" t="s">
        <v>599</v>
      </c>
      <c r="Y108" s="103" t="s">
        <v>680</v>
      </c>
      <c r="Z108" s="103" t="s">
        <v>169</v>
      </c>
      <c r="AA108" s="105">
        <v>45554</v>
      </c>
      <c r="AB108" s="103" t="s">
        <v>193</v>
      </c>
      <c r="AC108" s="34" t="str">
        <f t="shared" si="69"/>
        <v>Media</v>
      </c>
      <c r="AD108" s="34">
        <f t="shared" si="70"/>
        <v>2</v>
      </c>
      <c r="AE108" s="34" t="s">
        <v>156</v>
      </c>
      <c r="AF108" s="34">
        <f t="shared" si="71"/>
        <v>2</v>
      </c>
      <c r="AG108" s="34" t="s">
        <v>156</v>
      </c>
      <c r="AH108" s="35">
        <f t="shared" si="72"/>
        <v>2</v>
      </c>
      <c r="AI108" s="34" t="s">
        <v>156</v>
      </c>
      <c r="AJ108" s="34">
        <f t="shared" si="73"/>
        <v>2</v>
      </c>
      <c r="AK108" s="34">
        <f t="shared" si="74"/>
        <v>4</v>
      </c>
      <c r="AL108" s="34" t="str">
        <f t="shared" si="75"/>
        <v>Media</v>
      </c>
      <c r="AM108" s="34">
        <f t="shared" si="76"/>
        <v>2</v>
      </c>
      <c r="AN108" s="34">
        <f t="shared" si="77"/>
        <v>6</v>
      </c>
      <c r="AO108" s="107" t="str">
        <f t="shared" si="68"/>
        <v>MEDIA</v>
      </c>
    </row>
    <row r="109" spans="1:41" s="32" customFormat="1" ht="167.25" customHeight="1">
      <c r="A109" s="22" t="s">
        <v>681</v>
      </c>
      <c r="B109" s="22" t="s">
        <v>77</v>
      </c>
      <c r="C109" s="19" t="s">
        <v>117</v>
      </c>
      <c r="D109" s="20" t="s">
        <v>682</v>
      </c>
      <c r="E109" s="21" t="s">
        <v>683</v>
      </c>
      <c r="F109" s="20" t="s">
        <v>684</v>
      </c>
      <c r="G109" s="20" t="s">
        <v>139</v>
      </c>
      <c r="H109" s="20"/>
      <c r="I109" s="20"/>
      <c r="J109" s="20" t="s">
        <v>2</v>
      </c>
      <c r="K109" s="20" t="s">
        <v>595</v>
      </c>
      <c r="L109" s="20" t="s">
        <v>650</v>
      </c>
      <c r="M109" s="20" t="s">
        <v>142</v>
      </c>
      <c r="N109" s="101" t="s">
        <v>102</v>
      </c>
      <c r="O109" s="20" t="s">
        <v>3</v>
      </c>
      <c r="P109" s="21" t="s">
        <v>685</v>
      </c>
      <c r="Q109" s="20" t="s">
        <v>148</v>
      </c>
      <c r="R109" s="21" t="s">
        <v>103</v>
      </c>
      <c r="S109" s="3" t="s">
        <v>147</v>
      </c>
      <c r="T109" s="3" t="s">
        <v>147</v>
      </c>
      <c r="U109" s="3" t="s">
        <v>147</v>
      </c>
      <c r="V109" s="102" t="s">
        <v>75</v>
      </c>
      <c r="W109" s="103" t="s">
        <v>606</v>
      </c>
      <c r="X109" s="103" t="s">
        <v>599</v>
      </c>
      <c r="Y109" s="103" t="s">
        <v>686</v>
      </c>
      <c r="Z109" s="103" t="s">
        <v>169</v>
      </c>
      <c r="AA109" s="105">
        <v>45554</v>
      </c>
      <c r="AB109" s="103" t="s">
        <v>193</v>
      </c>
      <c r="AC109" s="34" t="str">
        <f t="shared" si="69"/>
        <v>Media</v>
      </c>
      <c r="AD109" s="34">
        <f t="shared" si="70"/>
        <v>2</v>
      </c>
      <c r="AE109" s="34" t="s">
        <v>156</v>
      </c>
      <c r="AF109" s="34">
        <f t="shared" si="71"/>
        <v>2</v>
      </c>
      <c r="AG109" s="34" t="s">
        <v>156</v>
      </c>
      <c r="AH109" s="35">
        <f t="shared" si="72"/>
        <v>2</v>
      </c>
      <c r="AI109" s="34" t="s">
        <v>156</v>
      </c>
      <c r="AJ109" s="34">
        <f t="shared" si="73"/>
        <v>2</v>
      </c>
      <c r="AK109" s="34">
        <f t="shared" si="74"/>
        <v>4</v>
      </c>
      <c r="AL109" s="34" t="str">
        <f t="shared" si="75"/>
        <v>Media</v>
      </c>
      <c r="AM109" s="34">
        <f t="shared" si="76"/>
        <v>2</v>
      </c>
      <c r="AN109" s="34">
        <f t="shared" si="77"/>
        <v>6</v>
      </c>
      <c r="AO109" s="107" t="str">
        <f t="shared" si="68"/>
        <v>MEDIA</v>
      </c>
    </row>
    <row r="110" spans="1:41" s="32" customFormat="1" ht="153" customHeight="1">
      <c r="A110" s="22" t="s">
        <v>687</v>
      </c>
      <c r="B110" s="22" t="s">
        <v>77</v>
      </c>
      <c r="C110" s="19" t="s">
        <v>117</v>
      </c>
      <c r="D110" s="20" t="s">
        <v>688</v>
      </c>
      <c r="E110" s="21" t="s">
        <v>689</v>
      </c>
      <c r="F110" s="20" t="s">
        <v>690</v>
      </c>
      <c r="G110" s="20" t="s">
        <v>139</v>
      </c>
      <c r="H110" s="20"/>
      <c r="I110" s="20"/>
      <c r="J110" s="20" t="s">
        <v>2</v>
      </c>
      <c r="K110" s="20" t="s">
        <v>595</v>
      </c>
      <c r="L110" s="20" t="s">
        <v>650</v>
      </c>
      <c r="M110" s="20" t="s">
        <v>142</v>
      </c>
      <c r="N110" s="101" t="s">
        <v>102</v>
      </c>
      <c r="O110" s="20" t="s">
        <v>3</v>
      </c>
      <c r="P110" s="21" t="s">
        <v>691</v>
      </c>
      <c r="Q110" s="20" t="s">
        <v>148</v>
      </c>
      <c r="R110" s="21" t="s">
        <v>103</v>
      </c>
      <c r="S110" s="3" t="s">
        <v>147</v>
      </c>
      <c r="T110" s="3" t="s">
        <v>147</v>
      </c>
      <c r="U110" s="3" t="s">
        <v>147</v>
      </c>
      <c r="V110" s="102" t="s">
        <v>75</v>
      </c>
      <c r="W110" s="103" t="s">
        <v>657</v>
      </c>
      <c r="X110" s="103" t="s">
        <v>599</v>
      </c>
      <c r="Y110" s="103" t="s">
        <v>692</v>
      </c>
      <c r="Z110" s="103" t="s">
        <v>169</v>
      </c>
      <c r="AA110" s="105">
        <v>45554</v>
      </c>
      <c r="AB110" s="103" t="s">
        <v>193</v>
      </c>
      <c r="AC110" s="34" t="str">
        <f t="shared" si="69"/>
        <v>Media</v>
      </c>
      <c r="AD110" s="34">
        <f t="shared" si="70"/>
        <v>2</v>
      </c>
      <c r="AE110" s="34" t="s">
        <v>156</v>
      </c>
      <c r="AF110" s="34">
        <f t="shared" si="71"/>
        <v>2</v>
      </c>
      <c r="AG110" s="34" t="s">
        <v>156</v>
      </c>
      <c r="AH110" s="35">
        <f t="shared" si="72"/>
        <v>2</v>
      </c>
      <c r="AI110" s="34" t="s">
        <v>156</v>
      </c>
      <c r="AJ110" s="34">
        <f t="shared" si="73"/>
        <v>2</v>
      </c>
      <c r="AK110" s="34">
        <f t="shared" si="74"/>
        <v>4</v>
      </c>
      <c r="AL110" s="34" t="str">
        <f t="shared" si="75"/>
        <v>Media</v>
      </c>
      <c r="AM110" s="34">
        <f t="shared" si="76"/>
        <v>2</v>
      </c>
      <c r="AN110" s="34">
        <f t="shared" si="77"/>
        <v>6</v>
      </c>
      <c r="AO110" s="107" t="str">
        <f t="shared" si="68"/>
        <v>MEDIA</v>
      </c>
    </row>
    <row r="111" spans="1:41" s="32" customFormat="1" ht="156.75">
      <c r="A111" s="22" t="s">
        <v>693</v>
      </c>
      <c r="B111" s="22" t="s">
        <v>77</v>
      </c>
      <c r="C111" s="19" t="s">
        <v>117</v>
      </c>
      <c r="D111" s="20" t="s">
        <v>694</v>
      </c>
      <c r="E111" s="21" t="s">
        <v>695</v>
      </c>
      <c r="F111" s="20" t="s">
        <v>696</v>
      </c>
      <c r="G111" s="20" t="s">
        <v>139</v>
      </c>
      <c r="H111" s="20"/>
      <c r="I111" s="20"/>
      <c r="J111" s="20" t="s">
        <v>2</v>
      </c>
      <c r="K111" s="20" t="s">
        <v>595</v>
      </c>
      <c r="L111" s="20" t="s">
        <v>650</v>
      </c>
      <c r="M111" s="20" t="s">
        <v>142</v>
      </c>
      <c r="N111" s="101" t="s">
        <v>102</v>
      </c>
      <c r="O111" s="20" t="s">
        <v>3</v>
      </c>
      <c r="P111" s="21" t="s">
        <v>685</v>
      </c>
      <c r="Q111" s="20" t="s">
        <v>148</v>
      </c>
      <c r="R111" s="21" t="s">
        <v>103</v>
      </c>
      <c r="S111" s="3" t="s">
        <v>147</v>
      </c>
      <c r="T111" s="3" t="s">
        <v>147</v>
      </c>
      <c r="U111" s="3" t="s">
        <v>147</v>
      </c>
      <c r="V111" s="102" t="s">
        <v>75</v>
      </c>
      <c r="W111" s="103" t="s">
        <v>657</v>
      </c>
      <c r="X111" s="103" t="s">
        <v>599</v>
      </c>
      <c r="Y111" s="103" t="s">
        <v>697</v>
      </c>
      <c r="Z111" s="103" t="s">
        <v>169</v>
      </c>
      <c r="AA111" s="105">
        <v>45554</v>
      </c>
      <c r="AB111" s="103" t="s">
        <v>193</v>
      </c>
      <c r="AC111" s="34" t="str">
        <f t="shared" si="69"/>
        <v>Media</v>
      </c>
      <c r="AD111" s="34">
        <f t="shared" si="70"/>
        <v>2</v>
      </c>
      <c r="AE111" s="34" t="s">
        <v>156</v>
      </c>
      <c r="AF111" s="34">
        <f t="shared" si="71"/>
        <v>2</v>
      </c>
      <c r="AG111" s="34" t="s">
        <v>156</v>
      </c>
      <c r="AH111" s="35">
        <f t="shared" si="72"/>
        <v>2</v>
      </c>
      <c r="AI111" s="34" t="s">
        <v>156</v>
      </c>
      <c r="AJ111" s="34">
        <f t="shared" si="73"/>
        <v>2</v>
      </c>
      <c r="AK111" s="34">
        <f t="shared" si="74"/>
        <v>4</v>
      </c>
      <c r="AL111" s="34" t="str">
        <f t="shared" si="75"/>
        <v>Media</v>
      </c>
      <c r="AM111" s="34">
        <f t="shared" si="76"/>
        <v>2</v>
      </c>
      <c r="AN111" s="34">
        <f t="shared" si="77"/>
        <v>6</v>
      </c>
      <c r="AO111" s="107" t="str">
        <f t="shared" si="68"/>
        <v>MEDIA</v>
      </c>
    </row>
    <row r="112" spans="1:41" s="32" customFormat="1" ht="156.75">
      <c r="A112" s="22" t="s">
        <v>698</v>
      </c>
      <c r="B112" s="22" t="s">
        <v>77</v>
      </c>
      <c r="C112" s="19" t="s">
        <v>117</v>
      </c>
      <c r="D112" s="20" t="s">
        <v>699</v>
      </c>
      <c r="E112" s="21" t="s">
        <v>700</v>
      </c>
      <c r="F112" s="20" t="s">
        <v>701</v>
      </c>
      <c r="G112" s="20" t="s">
        <v>139</v>
      </c>
      <c r="H112" s="20"/>
      <c r="I112" s="20"/>
      <c r="J112" s="20" t="s">
        <v>2</v>
      </c>
      <c r="K112" s="20" t="s">
        <v>595</v>
      </c>
      <c r="L112" s="20" t="s">
        <v>650</v>
      </c>
      <c r="M112" s="20" t="s">
        <v>142</v>
      </c>
      <c r="N112" s="101" t="s">
        <v>102</v>
      </c>
      <c r="O112" s="20" t="s">
        <v>3</v>
      </c>
      <c r="P112" s="21" t="s">
        <v>685</v>
      </c>
      <c r="Q112" s="20" t="s">
        <v>148</v>
      </c>
      <c r="R112" s="21" t="s">
        <v>103</v>
      </c>
      <c r="S112" s="3" t="s">
        <v>147</v>
      </c>
      <c r="T112" s="3" t="s">
        <v>147</v>
      </c>
      <c r="U112" s="3" t="s">
        <v>147</v>
      </c>
      <c r="V112" s="102" t="s">
        <v>75</v>
      </c>
      <c r="W112" s="103" t="s">
        <v>657</v>
      </c>
      <c r="X112" s="103" t="s">
        <v>599</v>
      </c>
      <c r="Y112" s="103" t="s">
        <v>702</v>
      </c>
      <c r="Z112" s="103" t="s">
        <v>169</v>
      </c>
      <c r="AA112" s="105">
        <v>45554</v>
      </c>
      <c r="AB112" s="103" t="s">
        <v>193</v>
      </c>
      <c r="AC112" s="34" t="str">
        <f t="shared" si="69"/>
        <v>Media</v>
      </c>
      <c r="AD112" s="34">
        <f t="shared" si="70"/>
        <v>2</v>
      </c>
      <c r="AE112" s="34" t="s">
        <v>156</v>
      </c>
      <c r="AF112" s="34">
        <f t="shared" si="71"/>
        <v>2</v>
      </c>
      <c r="AG112" s="34" t="s">
        <v>156</v>
      </c>
      <c r="AH112" s="35">
        <f t="shared" si="72"/>
        <v>2</v>
      </c>
      <c r="AI112" s="34" t="s">
        <v>156</v>
      </c>
      <c r="AJ112" s="34">
        <f t="shared" si="73"/>
        <v>2</v>
      </c>
      <c r="AK112" s="34">
        <f t="shared" si="74"/>
        <v>4</v>
      </c>
      <c r="AL112" s="34" t="str">
        <f t="shared" si="75"/>
        <v>Media</v>
      </c>
      <c r="AM112" s="34">
        <f t="shared" si="76"/>
        <v>2</v>
      </c>
      <c r="AN112" s="34">
        <f t="shared" si="77"/>
        <v>6</v>
      </c>
      <c r="AO112" s="107" t="str">
        <f t="shared" si="68"/>
        <v>MEDIA</v>
      </c>
    </row>
    <row r="113" spans="1:41" s="32" customFormat="1" ht="126" customHeight="1">
      <c r="A113" s="22" t="s">
        <v>703</v>
      </c>
      <c r="B113" s="22" t="s">
        <v>77</v>
      </c>
      <c r="C113" s="19" t="s">
        <v>117</v>
      </c>
      <c r="D113" s="20" t="s">
        <v>704</v>
      </c>
      <c r="E113" s="21" t="s">
        <v>705</v>
      </c>
      <c r="F113" s="20" t="s">
        <v>706</v>
      </c>
      <c r="G113" s="20" t="s">
        <v>139</v>
      </c>
      <c r="H113" s="20"/>
      <c r="I113" s="20"/>
      <c r="J113" s="20" t="s">
        <v>2</v>
      </c>
      <c r="K113" s="20" t="s">
        <v>595</v>
      </c>
      <c r="L113" s="20" t="s">
        <v>650</v>
      </c>
      <c r="M113" s="20" t="s">
        <v>142</v>
      </c>
      <c r="N113" s="101" t="s">
        <v>102</v>
      </c>
      <c r="O113" s="20" t="s">
        <v>3</v>
      </c>
      <c r="P113" s="21" t="s">
        <v>685</v>
      </c>
      <c r="Q113" s="20" t="s">
        <v>148</v>
      </c>
      <c r="R113" s="21" t="s">
        <v>103</v>
      </c>
      <c r="S113" s="3" t="s">
        <v>147</v>
      </c>
      <c r="T113" s="3" t="s">
        <v>147</v>
      </c>
      <c r="U113" s="3" t="s">
        <v>147</v>
      </c>
      <c r="V113" s="102" t="s">
        <v>75</v>
      </c>
      <c r="W113" s="103" t="s">
        <v>657</v>
      </c>
      <c r="X113" s="103" t="s">
        <v>599</v>
      </c>
      <c r="Y113" s="103" t="s">
        <v>707</v>
      </c>
      <c r="Z113" s="103" t="s">
        <v>169</v>
      </c>
      <c r="AA113" s="105">
        <v>45554</v>
      </c>
      <c r="AB113" s="103" t="s">
        <v>193</v>
      </c>
      <c r="AC113" s="34" t="str">
        <f t="shared" si="69"/>
        <v>Media</v>
      </c>
      <c r="AD113" s="34">
        <f t="shared" si="70"/>
        <v>2</v>
      </c>
      <c r="AE113" s="34" t="s">
        <v>156</v>
      </c>
      <c r="AF113" s="34">
        <f t="shared" si="71"/>
        <v>2</v>
      </c>
      <c r="AG113" s="34" t="s">
        <v>156</v>
      </c>
      <c r="AH113" s="35">
        <f t="shared" si="72"/>
        <v>2</v>
      </c>
      <c r="AI113" s="34" t="s">
        <v>156</v>
      </c>
      <c r="AJ113" s="34">
        <f t="shared" si="73"/>
        <v>2</v>
      </c>
      <c r="AK113" s="34">
        <f t="shared" si="74"/>
        <v>4</v>
      </c>
      <c r="AL113" s="34" t="str">
        <f t="shared" si="75"/>
        <v>Media</v>
      </c>
      <c r="AM113" s="34">
        <f t="shared" si="76"/>
        <v>2</v>
      </c>
      <c r="AN113" s="34">
        <f t="shared" si="77"/>
        <v>6</v>
      </c>
      <c r="AO113" s="107" t="str">
        <f t="shared" si="68"/>
        <v>MEDIA</v>
      </c>
    </row>
    <row r="114" spans="1:41" s="28" customFormat="1" ht="36" customHeight="1">
      <c r="A114" s="60" t="s">
        <v>759</v>
      </c>
      <c r="B114" s="51"/>
      <c r="C114" s="53"/>
      <c r="D114" s="59"/>
      <c r="E114" s="59" t="s">
        <v>181</v>
      </c>
      <c r="F114" s="52">
        <v>45509</v>
      </c>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row>
    <row r="115" spans="1:41" s="32" customFormat="1" ht="128.25">
      <c r="A115" s="22" t="s">
        <v>708</v>
      </c>
      <c r="B115" s="22" t="s">
        <v>62</v>
      </c>
      <c r="C115" s="2" t="s">
        <v>114</v>
      </c>
      <c r="D115" s="2" t="s">
        <v>709</v>
      </c>
      <c r="E115" s="23" t="s">
        <v>710</v>
      </c>
      <c r="F115" s="2" t="s">
        <v>711</v>
      </c>
      <c r="G115" s="20" t="s">
        <v>139</v>
      </c>
      <c r="H115" s="20" t="s">
        <v>2</v>
      </c>
      <c r="I115" s="20" t="s">
        <v>2</v>
      </c>
      <c r="J115" s="20" t="s">
        <v>2</v>
      </c>
      <c r="K115" s="20" t="s">
        <v>712</v>
      </c>
      <c r="L115" s="20" t="s">
        <v>713</v>
      </c>
      <c r="M115" s="20" t="s">
        <v>142</v>
      </c>
      <c r="N115" s="21" t="s">
        <v>714</v>
      </c>
      <c r="O115" s="20" t="s">
        <v>3</v>
      </c>
      <c r="P115" s="21" t="s">
        <v>715</v>
      </c>
      <c r="Q115" s="20" t="s">
        <v>189</v>
      </c>
      <c r="R115" s="21" t="s">
        <v>92</v>
      </c>
      <c r="S115" s="3" t="s">
        <v>155</v>
      </c>
      <c r="T115" s="3" t="s">
        <v>147</v>
      </c>
      <c r="U115" s="3" t="s">
        <v>147</v>
      </c>
      <c r="V115" s="20" t="s">
        <v>75</v>
      </c>
      <c r="W115" s="21" t="s">
        <v>427</v>
      </c>
      <c r="X115" s="21" t="s">
        <v>716</v>
      </c>
      <c r="Y115" s="21" t="s">
        <v>717</v>
      </c>
      <c r="Z115" s="21" t="s">
        <v>169</v>
      </c>
      <c r="AA115" s="24">
        <v>45509</v>
      </c>
      <c r="AB115" s="21" t="s">
        <v>193</v>
      </c>
      <c r="AC115" s="34" t="str">
        <f t="shared" ref="AC115:AC121" si="78">IF(V115="Información Pública Reservada","Alta",IF(V115="Información Pública Clasificada","Media",IF(V115="Información Pública","Baja")))</f>
        <v>Media</v>
      </c>
      <c r="AD115" s="34">
        <f t="shared" ref="AD115:AD121" si="79">IF(AC115="Baja",1,IF(AC115="Media",2,IF(AC115="Alta",3,"")))</f>
        <v>2</v>
      </c>
      <c r="AE115" s="31" t="s">
        <v>156</v>
      </c>
      <c r="AF115" s="34">
        <v>2</v>
      </c>
      <c r="AG115" s="31" t="s">
        <v>156</v>
      </c>
      <c r="AH115" s="35">
        <v>2</v>
      </c>
      <c r="AI115" s="31" t="s">
        <v>156</v>
      </c>
      <c r="AJ115" s="34">
        <v>2</v>
      </c>
      <c r="AK115" s="34">
        <v>4</v>
      </c>
      <c r="AL115" s="34" t="s">
        <v>156</v>
      </c>
      <c r="AM115" s="34">
        <f t="shared" ref="AM115:AM121" si="80">IF(AL115="Baja",1,IF(AL115="Media",2,IF(AL115="Alta",3,"0")))</f>
        <v>2</v>
      </c>
      <c r="AN115" s="34">
        <f t="shared" ref="AN115:AN121" si="81">IFERROR(SUM(+AD115+AF115+AM115),"")</f>
        <v>6</v>
      </c>
      <c r="AO115" s="36" t="str">
        <f t="shared" ref="AO115:AO121" si="82">IF(AND(AC115="ALTA"),"ALTA",IF(AND(AE115="ALTA",AL115="ALTA"),"ALTA",IF(AND(AC115="MEDIA",AE115="ALTA",AL115="MEDIA"),"MEDIA",IF(AND(AC115="MEDIA",AE115="MEDIA",AL115="ALTA"),"MEDIA",IF(AND(AC115="MEDIA",AE115="MEDIA",AL115="BAJA"),"MEDIA",IF(AND(AC115="MEDIA",AE115="MEDIA",AL115="MEDIA"),"MEDIA",IF(AND(AC115="MEDIA",AE115="BAJA",AL115="MEDIA"),"MEDIA",IF(AND(AC115="BAJA",AE115="MEDIA",AL115="MEDIA"),"MEDIA",IF(AND(AC115="BAJA",AE115="BAJA",AL115="MEDIA"),"MEDIA",IF(AND(AC115="BAJA",AE115="MEDIA",AL115="BAJA"),"MEDIA",IF(AND(AC115="MEDIA",AE115="BAJA",AL115="BAJA"),"MEDIA",IF(AND(AC115="BAJA",AE115="ALTA",AL115="BAJA"),"MEDIA",IF(AND(AC115="BAJA",AE115="BAJA",AL115="ALTA"),"MEDIA",IF(AND(AC115="MEDIA",AE115="ALTA",AL115="BAJA"),"MEDIA",IF(AND(AC115="MEDIA",AE115="BAJA",AL115="ALTA"),"MEDIA",IF(AND(AC115="BAJA",AE115="ALTA",AL115="MEDIA"),"MEDIA",IF(AND(AC115="BAJA",AE115="MEDIA",AL115="ALTA"),"MEDIA",IF(AND(AC115="BAJA",AE115="BAJA",AL115="BAJA"),"BAJA","Por Clasificar"))))))))))))))))))</f>
        <v>MEDIA</v>
      </c>
    </row>
    <row r="116" spans="1:41" s="32" customFormat="1" ht="99.75">
      <c r="A116" s="22" t="s">
        <v>718</v>
      </c>
      <c r="B116" s="22" t="s">
        <v>62</v>
      </c>
      <c r="C116" s="2" t="s">
        <v>114</v>
      </c>
      <c r="D116" s="2" t="s">
        <v>719</v>
      </c>
      <c r="E116" s="23" t="s">
        <v>720</v>
      </c>
      <c r="F116" s="2" t="s">
        <v>721</v>
      </c>
      <c r="G116" s="20" t="s">
        <v>139</v>
      </c>
      <c r="H116" s="20" t="s">
        <v>2</v>
      </c>
      <c r="I116" s="20"/>
      <c r="J116" s="20" t="s">
        <v>2</v>
      </c>
      <c r="K116" s="20" t="s">
        <v>722</v>
      </c>
      <c r="L116" s="20" t="s">
        <v>723</v>
      </c>
      <c r="M116" s="20" t="s">
        <v>142</v>
      </c>
      <c r="N116" s="21" t="s">
        <v>724</v>
      </c>
      <c r="O116" s="20" t="s">
        <v>3</v>
      </c>
      <c r="P116" s="21" t="s">
        <v>725</v>
      </c>
      <c r="Q116" s="20" t="s">
        <v>189</v>
      </c>
      <c r="R116" s="21" t="s">
        <v>92</v>
      </c>
      <c r="S116" s="3" t="s">
        <v>155</v>
      </c>
      <c r="T116" s="3" t="s">
        <v>147</v>
      </c>
      <c r="U116" s="3" t="s">
        <v>147</v>
      </c>
      <c r="V116" s="20" t="s">
        <v>75</v>
      </c>
      <c r="W116" s="21" t="s">
        <v>427</v>
      </c>
      <c r="X116" s="21" t="s">
        <v>716</v>
      </c>
      <c r="Y116" s="21" t="s">
        <v>726</v>
      </c>
      <c r="Z116" s="21" t="s">
        <v>169</v>
      </c>
      <c r="AA116" s="24">
        <v>45509</v>
      </c>
      <c r="AB116" s="21" t="s">
        <v>193</v>
      </c>
      <c r="AC116" s="34" t="str">
        <f t="shared" si="78"/>
        <v>Media</v>
      </c>
      <c r="AD116" s="34">
        <f t="shared" si="79"/>
        <v>2</v>
      </c>
      <c r="AE116" s="31" t="s">
        <v>156</v>
      </c>
      <c r="AF116" s="34">
        <v>2</v>
      </c>
      <c r="AG116" s="31" t="s">
        <v>156</v>
      </c>
      <c r="AH116" s="35">
        <v>2</v>
      </c>
      <c r="AI116" s="31" t="s">
        <v>332</v>
      </c>
      <c r="AJ116" s="34">
        <v>3</v>
      </c>
      <c r="AK116" s="34">
        <v>5</v>
      </c>
      <c r="AL116" s="34" t="s">
        <v>332</v>
      </c>
      <c r="AM116" s="34">
        <f t="shared" si="80"/>
        <v>3</v>
      </c>
      <c r="AN116" s="34">
        <f t="shared" si="81"/>
        <v>7</v>
      </c>
      <c r="AO116" s="36" t="str">
        <f t="shared" si="82"/>
        <v>MEDIA</v>
      </c>
    </row>
    <row r="117" spans="1:41" s="32" customFormat="1" ht="60">
      <c r="A117" s="22" t="s">
        <v>727</v>
      </c>
      <c r="B117" s="22" t="s">
        <v>62</v>
      </c>
      <c r="C117" s="2" t="s">
        <v>114</v>
      </c>
      <c r="D117" s="2" t="s">
        <v>719</v>
      </c>
      <c r="E117" s="23" t="s">
        <v>728</v>
      </c>
      <c r="F117" s="2" t="s">
        <v>729</v>
      </c>
      <c r="G117" s="20" t="s">
        <v>139</v>
      </c>
      <c r="H117" s="20" t="s">
        <v>2</v>
      </c>
      <c r="I117" s="20" t="s">
        <v>2</v>
      </c>
      <c r="J117" s="20"/>
      <c r="K117" s="20" t="s">
        <v>730</v>
      </c>
      <c r="L117" s="20" t="s">
        <v>731</v>
      </c>
      <c r="M117" s="20" t="s">
        <v>142</v>
      </c>
      <c r="N117" s="21" t="s">
        <v>732</v>
      </c>
      <c r="O117" s="20" t="s">
        <v>3</v>
      </c>
      <c r="P117" s="21" t="s">
        <v>733</v>
      </c>
      <c r="Q117" s="20" t="s">
        <v>189</v>
      </c>
      <c r="R117" s="21" t="s">
        <v>92</v>
      </c>
      <c r="S117" s="3" t="s">
        <v>155</v>
      </c>
      <c r="T117" s="3" t="s">
        <v>147</v>
      </c>
      <c r="U117" s="3" t="s">
        <v>147</v>
      </c>
      <c r="V117" s="20" t="s">
        <v>75</v>
      </c>
      <c r="W117" s="21" t="s">
        <v>427</v>
      </c>
      <c r="X117" s="21" t="s">
        <v>716</v>
      </c>
      <c r="Y117" s="21" t="s">
        <v>734</v>
      </c>
      <c r="Z117" s="21" t="s">
        <v>169</v>
      </c>
      <c r="AA117" s="24">
        <v>45509</v>
      </c>
      <c r="AB117" s="21" t="s">
        <v>193</v>
      </c>
      <c r="AC117" s="34" t="str">
        <f t="shared" si="78"/>
        <v>Media</v>
      </c>
      <c r="AD117" s="34">
        <f t="shared" si="79"/>
        <v>2</v>
      </c>
      <c r="AE117" s="31" t="s">
        <v>156</v>
      </c>
      <c r="AF117" s="34">
        <v>2</v>
      </c>
      <c r="AG117" s="31" t="s">
        <v>156</v>
      </c>
      <c r="AH117" s="35">
        <v>2</v>
      </c>
      <c r="AI117" s="31" t="s">
        <v>156</v>
      </c>
      <c r="AJ117" s="34">
        <v>2</v>
      </c>
      <c r="AK117" s="34">
        <v>4</v>
      </c>
      <c r="AL117" s="34" t="s">
        <v>156</v>
      </c>
      <c r="AM117" s="34">
        <f t="shared" si="80"/>
        <v>2</v>
      </c>
      <c r="AN117" s="34">
        <f t="shared" si="81"/>
        <v>6</v>
      </c>
      <c r="AO117" s="36" t="str">
        <f t="shared" si="82"/>
        <v>MEDIA</v>
      </c>
    </row>
    <row r="118" spans="1:41" s="32" customFormat="1" ht="90">
      <c r="A118" s="22" t="s">
        <v>735</v>
      </c>
      <c r="B118" s="22" t="s">
        <v>62</v>
      </c>
      <c r="C118" s="2" t="s">
        <v>114</v>
      </c>
      <c r="D118" s="2" t="s">
        <v>736</v>
      </c>
      <c r="E118" s="2" t="s">
        <v>737</v>
      </c>
      <c r="F118" s="2" t="s">
        <v>738</v>
      </c>
      <c r="G118" s="20" t="s">
        <v>139</v>
      </c>
      <c r="H118" s="20" t="s">
        <v>2</v>
      </c>
      <c r="I118" s="20" t="s">
        <v>2</v>
      </c>
      <c r="J118" s="20"/>
      <c r="K118" s="20" t="s">
        <v>730</v>
      </c>
      <c r="L118" s="20" t="s">
        <v>739</v>
      </c>
      <c r="M118" s="20" t="s">
        <v>142</v>
      </c>
      <c r="N118" s="21" t="s">
        <v>732</v>
      </c>
      <c r="O118" s="20" t="s">
        <v>3</v>
      </c>
      <c r="P118" s="21" t="s">
        <v>740</v>
      </c>
      <c r="Q118" s="20" t="s">
        <v>189</v>
      </c>
      <c r="R118" s="21" t="s">
        <v>92</v>
      </c>
      <c r="S118" s="3" t="s">
        <v>155</v>
      </c>
      <c r="T118" s="3" t="s">
        <v>147</v>
      </c>
      <c r="U118" s="3" t="s">
        <v>147</v>
      </c>
      <c r="V118" s="20" t="s">
        <v>75</v>
      </c>
      <c r="W118" s="21" t="s">
        <v>427</v>
      </c>
      <c r="X118" s="21" t="s">
        <v>716</v>
      </c>
      <c r="Y118" s="21" t="s">
        <v>741</v>
      </c>
      <c r="Z118" s="21" t="s">
        <v>169</v>
      </c>
      <c r="AA118" s="24">
        <v>45509</v>
      </c>
      <c r="AB118" s="21" t="s">
        <v>193</v>
      </c>
      <c r="AC118" s="34" t="str">
        <f t="shared" si="78"/>
        <v>Media</v>
      </c>
      <c r="AD118" s="34">
        <f t="shared" si="79"/>
        <v>2</v>
      </c>
      <c r="AE118" s="31" t="s">
        <v>156</v>
      </c>
      <c r="AF118" s="34">
        <v>2</v>
      </c>
      <c r="AG118" s="31" t="s">
        <v>156</v>
      </c>
      <c r="AH118" s="35">
        <v>2</v>
      </c>
      <c r="AI118" s="31" t="s">
        <v>156</v>
      </c>
      <c r="AJ118" s="34">
        <v>2</v>
      </c>
      <c r="AK118" s="34">
        <v>4</v>
      </c>
      <c r="AL118" s="34" t="s">
        <v>156</v>
      </c>
      <c r="AM118" s="34">
        <f t="shared" si="80"/>
        <v>2</v>
      </c>
      <c r="AN118" s="34">
        <f t="shared" si="81"/>
        <v>6</v>
      </c>
      <c r="AO118" s="36" t="str">
        <f t="shared" si="82"/>
        <v>MEDIA</v>
      </c>
    </row>
    <row r="119" spans="1:41" s="32" customFormat="1" ht="60">
      <c r="A119" s="22" t="s">
        <v>742</v>
      </c>
      <c r="B119" s="22" t="s">
        <v>62</v>
      </c>
      <c r="C119" s="2" t="s">
        <v>114</v>
      </c>
      <c r="D119" s="2" t="s">
        <v>743</v>
      </c>
      <c r="E119" s="32" t="s">
        <v>471</v>
      </c>
      <c r="F119" s="2" t="s">
        <v>744</v>
      </c>
      <c r="G119" s="20" t="s">
        <v>139</v>
      </c>
      <c r="H119" s="20" t="s">
        <v>2</v>
      </c>
      <c r="I119" s="20" t="s">
        <v>2</v>
      </c>
      <c r="J119" s="20"/>
      <c r="K119" s="20" t="s">
        <v>745</v>
      </c>
      <c r="L119" s="20" t="s">
        <v>746</v>
      </c>
      <c r="M119" s="20" t="s">
        <v>142</v>
      </c>
      <c r="N119" s="21" t="s">
        <v>732</v>
      </c>
      <c r="O119" s="20" t="s">
        <v>3</v>
      </c>
      <c r="P119" s="21" t="s">
        <v>747</v>
      </c>
      <c r="Q119" s="20" t="s">
        <v>189</v>
      </c>
      <c r="R119" s="21" t="s">
        <v>92</v>
      </c>
      <c r="S119" s="3" t="s">
        <v>155</v>
      </c>
      <c r="T119" s="3" t="s">
        <v>147</v>
      </c>
      <c r="U119" s="3" t="s">
        <v>147</v>
      </c>
      <c r="V119" s="20" t="s">
        <v>75</v>
      </c>
      <c r="W119" s="21" t="s">
        <v>427</v>
      </c>
      <c r="X119" s="21" t="s">
        <v>716</v>
      </c>
      <c r="Y119" s="21" t="s">
        <v>748</v>
      </c>
      <c r="Z119" s="21" t="s">
        <v>169</v>
      </c>
      <c r="AA119" s="24">
        <v>45509</v>
      </c>
      <c r="AB119" s="21" t="s">
        <v>193</v>
      </c>
      <c r="AC119" s="34" t="str">
        <f t="shared" si="78"/>
        <v>Media</v>
      </c>
      <c r="AD119" s="34">
        <f t="shared" si="79"/>
        <v>2</v>
      </c>
      <c r="AE119" s="31" t="s">
        <v>156</v>
      </c>
      <c r="AF119" s="34">
        <v>2</v>
      </c>
      <c r="AG119" s="31" t="s">
        <v>156</v>
      </c>
      <c r="AH119" s="35">
        <v>2</v>
      </c>
      <c r="AI119" s="31" t="s">
        <v>156</v>
      </c>
      <c r="AJ119" s="34">
        <v>2</v>
      </c>
      <c r="AK119" s="34">
        <v>4</v>
      </c>
      <c r="AL119" s="34" t="s">
        <v>156</v>
      </c>
      <c r="AM119" s="34">
        <f t="shared" si="80"/>
        <v>2</v>
      </c>
      <c r="AN119" s="34">
        <f t="shared" si="81"/>
        <v>6</v>
      </c>
      <c r="AO119" s="36" t="str">
        <f t="shared" si="82"/>
        <v>MEDIA</v>
      </c>
    </row>
    <row r="120" spans="1:41" s="32" customFormat="1" ht="71.25">
      <c r="A120" s="22" t="s">
        <v>749</v>
      </c>
      <c r="B120" s="22" t="s">
        <v>62</v>
      </c>
      <c r="C120" s="2" t="s">
        <v>114</v>
      </c>
      <c r="D120" s="2" t="s">
        <v>743</v>
      </c>
      <c r="E120" s="23" t="s">
        <v>750</v>
      </c>
      <c r="F120" s="2" t="s">
        <v>751</v>
      </c>
      <c r="G120" s="20" t="s">
        <v>139</v>
      </c>
      <c r="H120" s="20" t="s">
        <v>2</v>
      </c>
      <c r="I120" s="20" t="s">
        <v>2</v>
      </c>
      <c r="J120" s="20"/>
      <c r="K120" s="20" t="s">
        <v>745</v>
      </c>
      <c r="L120" s="20" t="s">
        <v>752</v>
      </c>
      <c r="M120" s="20" t="s">
        <v>142</v>
      </c>
      <c r="N120" s="21" t="s">
        <v>732</v>
      </c>
      <c r="O120" s="20" t="s">
        <v>3</v>
      </c>
      <c r="P120" s="21" t="s">
        <v>753</v>
      </c>
      <c r="Q120" s="20" t="s">
        <v>189</v>
      </c>
      <c r="R120" s="21" t="s">
        <v>92</v>
      </c>
      <c r="S120" s="3" t="s">
        <v>155</v>
      </c>
      <c r="T120" s="3" t="s">
        <v>147</v>
      </c>
      <c r="U120" s="3" t="s">
        <v>147</v>
      </c>
      <c r="V120" s="20" t="s">
        <v>73</v>
      </c>
      <c r="W120" s="21" t="s">
        <v>189</v>
      </c>
      <c r="X120" s="21" t="s">
        <v>189</v>
      </c>
      <c r="Y120" s="21" t="s">
        <v>189</v>
      </c>
      <c r="Z120" s="21" t="s">
        <v>189</v>
      </c>
      <c r="AA120" s="24" t="s">
        <v>189</v>
      </c>
      <c r="AB120" s="21" t="s">
        <v>189</v>
      </c>
      <c r="AC120" s="34" t="str">
        <f t="shared" si="78"/>
        <v>Baja</v>
      </c>
      <c r="AD120" s="34">
        <f t="shared" si="79"/>
        <v>1</v>
      </c>
      <c r="AE120" s="31" t="s">
        <v>156</v>
      </c>
      <c r="AF120" s="34">
        <v>2</v>
      </c>
      <c r="AG120" s="31" t="s">
        <v>156</v>
      </c>
      <c r="AH120" s="35">
        <v>2</v>
      </c>
      <c r="AI120" s="31" t="s">
        <v>149</v>
      </c>
      <c r="AJ120" s="34">
        <v>1</v>
      </c>
      <c r="AK120" s="34">
        <v>3</v>
      </c>
      <c r="AL120" s="34" t="s">
        <v>149</v>
      </c>
      <c r="AM120" s="34">
        <f t="shared" si="80"/>
        <v>1</v>
      </c>
      <c r="AN120" s="34">
        <f t="shared" si="81"/>
        <v>4</v>
      </c>
      <c r="AO120" s="36" t="str">
        <f t="shared" si="82"/>
        <v>MEDIA</v>
      </c>
    </row>
    <row r="121" spans="1:41" s="32" customFormat="1" ht="42.75">
      <c r="A121" s="22" t="s">
        <v>754</v>
      </c>
      <c r="B121" s="22" t="s">
        <v>62</v>
      </c>
      <c r="C121" s="2" t="s">
        <v>114</v>
      </c>
      <c r="D121" s="111" t="s">
        <v>743</v>
      </c>
      <c r="E121" s="108" t="s">
        <v>755</v>
      </c>
      <c r="F121" s="111" t="s">
        <v>756</v>
      </c>
      <c r="G121" s="97" t="s">
        <v>139</v>
      </c>
      <c r="H121" s="97" t="s">
        <v>2</v>
      </c>
      <c r="I121" s="97" t="s">
        <v>2</v>
      </c>
      <c r="J121" s="97"/>
      <c r="K121" s="97" t="s">
        <v>393</v>
      </c>
      <c r="L121" s="97" t="s">
        <v>757</v>
      </c>
      <c r="M121" s="97" t="s">
        <v>142</v>
      </c>
      <c r="N121" s="21" t="s">
        <v>732</v>
      </c>
      <c r="O121" s="97" t="s">
        <v>3</v>
      </c>
      <c r="P121" s="112" t="s">
        <v>758</v>
      </c>
      <c r="Q121" s="20" t="s">
        <v>189</v>
      </c>
      <c r="R121" s="112" t="s">
        <v>92</v>
      </c>
      <c r="S121" s="113" t="s">
        <v>155</v>
      </c>
      <c r="T121" s="113" t="s">
        <v>147</v>
      </c>
      <c r="U121" s="113" t="s">
        <v>147</v>
      </c>
      <c r="V121" s="20" t="s">
        <v>73</v>
      </c>
      <c r="W121" s="21" t="s">
        <v>189</v>
      </c>
      <c r="X121" s="21" t="s">
        <v>189</v>
      </c>
      <c r="Y121" s="21" t="s">
        <v>189</v>
      </c>
      <c r="Z121" s="21" t="s">
        <v>189</v>
      </c>
      <c r="AA121" s="24" t="s">
        <v>189</v>
      </c>
      <c r="AB121" s="21" t="s">
        <v>189</v>
      </c>
      <c r="AC121" s="34" t="str">
        <f t="shared" si="78"/>
        <v>Baja</v>
      </c>
      <c r="AD121" s="114">
        <f t="shared" si="79"/>
        <v>1</v>
      </c>
      <c r="AE121" s="31" t="s">
        <v>156</v>
      </c>
      <c r="AF121" s="34">
        <v>3</v>
      </c>
      <c r="AG121" s="31" t="s">
        <v>156</v>
      </c>
      <c r="AH121" s="35">
        <v>3</v>
      </c>
      <c r="AI121" s="31" t="s">
        <v>149</v>
      </c>
      <c r="AJ121" s="114">
        <f t="shared" ref="AJ121" si="83">IF(AI121="Baja",1,IF(AI121="Media",2,IF(AI121="Alta",3,IF(AI121="No Clasificada",0,""))))</f>
        <v>1</v>
      </c>
      <c r="AK121" s="114">
        <f t="shared" ref="AK121" si="84">IFERROR(SUM(AH121+AJ121)," ")</f>
        <v>4</v>
      </c>
      <c r="AL121" s="114" t="str">
        <f t="shared" ref="AL121" si="85">IF(AK121=3,"Baja",IF(AK121=2,"Baja",IF(AK121=1,"Baja",IF(AK121=4,"Media",IF(AK121&gt;=5,"Alta")))))</f>
        <v>Media</v>
      </c>
      <c r="AM121" s="114">
        <f t="shared" si="80"/>
        <v>2</v>
      </c>
      <c r="AN121" s="114">
        <f t="shared" si="81"/>
        <v>6</v>
      </c>
      <c r="AO121" s="115" t="str">
        <f t="shared" si="82"/>
        <v>MEDIA</v>
      </c>
    </row>
    <row r="122" spans="1:41" s="28" customFormat="1" ht="36" customHeight="1">
      <c r="A122" s="60" t="s">
        <v>827</v>
      </c>
      <c r="B122" s="51"/>
      <c r="C122" s="53"/>
      <c r="D122" s="59"/>
      <c r="E122" s="59" t="s">
        <v>181</v>
      </c>
      <c r="F122" s="52">
        <v>45554</v>
      </c>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row>
    <row r="123" spans="1:41" s="32" customFormat="1" ht="186.75" customHeight="1">
      <c r="A123" s="22" t="s">
        <v>760</v>
      </c>
      <c r="B123" s="22" t="s">
        <v>62</v>
      </c>
      <c r="C123" s="2" t="s">
        <v>114</v>
      </c>
      <c r="D123" s="92" t="s">
        <v>311</v>
      </c>
      <c r="E123" s="116" t="s">
        <v>761</v>
      </c>
      <c r="F123" s="92" t="s">
        <v>762</v>
      </c>
      <c r="G123" s="21" t="s">
        <v>139</v>
      </c>
      <c r="H123" s="117"/>
      <c r="I123" s="117"/>
      <c r="J123" s="21" t="s">
        <v>2</v>
      </c>
      <c r="K123" s="92" t="s">
        <v>763</v>
      </c>
      <c r="L123" s="92" t="s">
        <v>764</v>
      </c>
      <c r="M123" s="21" t="s">
        <v>142</v>
      </c>
      <c r="N123" s="21" t="s">
        <v>765</v>
      </c>
      <c r="O123" s="21" t="s">
        <v>3</v>
      </c>
      <c r="P123" s="21" t="s">
        <v>766</v>
      </c>
      <c r="Q123" s="21" t="s">
        <v>189</v>
      </c>
      <c r="R123" s="21" t="s">
        <v>95</v>
      </c>
      <c r="S123" s="118" t="s">
        <v>155</v>
      </c>
      <c r="T123" s="118" t="s">
        <v>147</v>
      </c>
      <c r="U123" s="118" t="s">
        <v>147</v>
      </c>
      <c r="V123" s="21" t="s">
        <v>75</v>
      </c>
      <c r="W123" s="21" t="s">
        <v>427</v>
      </c>
      <c r="X123" s="21" t="s">
        <v>767</v>
      </c>
      <c r="Y123" s="21" t="s">
        <v>768</v>
      </c>
      <c r="Z123" s="21" t="s">
        <v>169</v>
      </c>
      <c r="AA123" s="24">
        <v>45554</v>
      </c>
      <c r="AB123" s="21" t="s">
        <v>193</v>
      </c>
      <c r="AC123" s="119" t="str">
        <f t="shared" ref="AC123:AC132" si="86">IF(V123="Información Pública Reservada","Alta",IF(V123="Información Pública Clasificada","Media",IF(V123="Información Pública","Baja")))</f>
        <v>Media</v>
      </c>
      <c r="AD123" s="119">
        <f t="shared" ref="AD123:AD133" si="87">IF(AC123="Baja",1,IF(AC123="Media",2,IF(AC123="Alta",3,"")))</f>
        <v>2</v>
      </c>
      <c r="AE123" s="120" t="s">
        <v>156</v>
      </c>
      <c r="AF123" s="119">
        <v>2</v>
      </c>
      <c r="AG123" s="120" t="s">
        <v>149</v>
      </c>
      <c r="AH123" s="35">
        <v>1</v>
      </c>
      <c r="AI123" s="120" t="s">
        <v>156</v>
      </c>
      <c r="AJ123" s="119">
        <v>2</v>
      </c>
      <c r="AK123" s="119">
        <v>3</v>
      </c>
      <c r="AL123" s="119" t="s">
        <v>149</v>
      </c>
      <c r="AM123" s="119">
        <f t="shared" ref="AM123:AM133" si="88">IF(AL123="Baja",1,IF(AL123="Media",2,IF(AL123="Alta",3,"0")))</f>
        <v>1</v>
      </c>
      <c r="AN123" s="119">
        <f t="shared" ref="AN123:AN133" si="89">IFERROR(SUM(+AD123+AF123+AM123),"")</f>
        <v>5</v>
      </c>
      <c r="AO123" s="121" t="str">
        <f t="shared" ref="AO123:AO133" si="90">IF(AND(AC123="ALTA"),"ALTA",IF(AND(AE123="ALTA",AL123="ALTA"),"ALTA",IF(AND(AC123="MEDIA",AE123="ALTA",AL123="MEDIA"),"MEDIA",IF(AND(AC123="MEDIA",AE123="MEDIA",AL123="ALTA"),"MEDIA",IF(AND(AC123="MEDIA",AE123="MEDIA",AL123="BAJA"),"MEDIA",IF(AND(AC123="MEDIA",AE123="MEDIA",AL123="MEDIA"),"MEDIA",IF(AND(AC123="MEDIA",AE123="BAJA",AL123="MEDIA"),"MEDIA",IF(AND(AC123="BAJA",AE123="MEDIA",AL123="MEDIA"),"MEDIA",IF(AND(AC123="BAJA",AE123="BAJA",AL123="MEDIA"),"MEDIA",IF(AND(AC123="BAJA",AE123="MEDIA",AL123="BAJA"),"MEDIA",IF(AND(AC123="MEDIA",AE123="BAJA",AL123="BAJA"),"MEDIA",IF(AND(AC123="BAJA",AE123="ALTA",AL123="BAJA"),"MEDIA",IF(AND(AC123="BAJA",AE123="BAJA",AL123="ALTA"),"MEDIA",IF(AND(AC123="MEDIA",AE123="ALTA",AL123="BAJA"),"MEDIA",IF(AND(AC123="MEDIA",AE123="BAJA",AL123="ALTA"),"MEDIA",IF(AND(AC123="BAJA",AE123="ALTA",AL123="MEDIA"),"MEDIA",IF(AND(AC123="BAJA",AE123="MEDIA",AL123="ALTA"),"MEDIA",IF(AND(AC123="BAJA",AE123="BAJA",AL123="BAJA"),"BAJA","Por Clasificar"))))))))))))))))))</f>
        <v>MEDIA</v>
      </c>
    </row>
    <row r="124" spans="1:41" s="32" customFormat="1" ht="185.25" customHeight="1">
      <c r="A124" s="22" t="s">
        <v>769</v>
      </c>
      <c r="B124" s="22" t="s">
        <v>62</v>
      </c>
      <c r="C124" s="2" t="s">
        <v>114</v>
      </c>
      <c r="D124" s="92" t="s">
        <v>770</v>
      </c>
      <c r="E124" s="116" t="s">
        <v>771</v>
      </c>
      <c r="F124" s="92" t="s">
        <v>772</v>
      </c>
      <c r="G124" s="21" t="s">
        <v>139</v>
      </c>
      <c r="H124" s="117"/>
      <c r="I124" s="117"/>
      <c r="J124" s="21" t="s">
        <v>2</v>
      </c>
      <c r="K124" s="21" t="s">
        <v>773</v>
      </c>
      <c r="L124" s="21" t="s">
        <v>774</v>
      </c>
      <c r="M124" s="21" t="s">
        <v>142</v>
      </c>
      <c r="N124" s="21" t="s">
        <v>765</v>
      </c>
      <c r="O124" s="21" t="s">
        <v>3</v>
      </c>
      <c r="P124" s="21" t="s">
        <v>775</v>
      </c>
      <c r="Q124" s="21" t="s">
        <v>189</v>
      </c>
      <c r="R124" s="21" t="s">
        <v>95</v>
      </c>
      <c r="S124" s="118" t="s">
        <v>155</v>
      </c>
      <c r="T124" s="118" t="s">
        <v>147</v>
      </c>
      <c r="U124" s="118" t="s">
        <v>147</v>
      </c>
      <c r="V124" s="21" t="s">
        <v>75</v>
      </c>
      <c r="W124" s="21" t="s">
        <v>427</v>
      </c>
      <c r="X124" s="21" t="s">
        <v>767</v>
      </c>
      <c r="Y124" s="21" t="s">
        <v>776</v>
      </c>
      <c r="Z124" s="21" t="s">
        <v>169</v>
      </c>
      <c r="AA124" s="24">
        <v>45554</v>
      </c>
      <c r="AB124" s="21" t="s">
        <v>193</v>
      </c>
      <c r="AC124" s="119" t="str">
        <f>IF(V124="Información Pública Reservada","Alta",IF(V124="Información Pública Clasificada","Media",IF(V124="Información Pública","Baja")))</f>
        <v>Media</v>
      </c>
      <c r="AD124" s="119">
        <f>IF(AC124="Baja",1,IF(AC124="Media",2,IF(AC124="Alta",3,"")))</f>
        <v>2</v>
      </c>
      <c r="AE124" s="120" t="s">
        <v>156</v>
      </c>
      <c r="AF124" s="119">
        <v>2</v>
      </c>
      <c r="AG124" s="120" t="s">
        <v>149</v>
      </c>
      <c r="AH124" s="35">
        <v>1</v>
      </c>
      <c r="AI124" s="120" t="s">
        <v>156</v>
      </c>
      <c r="AJ124" s="119">
        <v>2</v>
      </c>
      <c r="AK124" s="119">
        <v>3</v>
      </c>
      <c r="AL124" s="119" t="s">
        <v>149</v>
      </c>
      <c r="AM124" s="119">
        <f>IF(AL124="Baja",1,IF(AL124="Media",2,IF(AL124="Alta",3,"0")))</f>
        <v>1</v>
      </c>
      <c r="AN124" s="119">
        <f>IFERROR(SUM(+AD124+AF124+AM124),"")</f>
        <v>5</v>
      </c>
      <c r="AO124" s="121" t="str">
        <f>IF(AND(AC124="ALTA"),"ALTA",IF(AND(AE124="ALTA",AL124="ALTA"),"ALTA",IF(AND(AC124="MEDIA",AE124="ALTA",AL124="MEDIA"),"MEDIA",IF(AND(AC124="MEDIA",AE124="MEDIA",AL124="ALTA"),"MEDIA",IF(AND(AC124="MEDIA",AE124="MEDIA",AL124="BAJA"),"MEDIA",IF(AND(AC124="MEDIA",AE124="MEDIA",AL124="MEDIA"),"MEDIA",IF(AND(AC124="MEDIA",AE124="BAJA",AL124="MEDIA"),"MEDIA",IF(AND(AC124="BAJA",AE124="MEDIA",AL124="MEDIA"),"MEDIA",IF(AND(AC124="BAJA",AE124="BAJA",AL124="MEDIA"),"MEDIA",IF(AND(AC124="BAJA",AE124="MEDIA",AL124="BAJA"),"MEDIA",IF(AND(AC124="MEDIA",AE124="BAJA",AL124="BAJA"),"MEDIA",IF(AND(AC124="BAJA",AE124="ALTA",AL124="BAJA"),"MEDIA",IF(AND(AC124="BAJA",AE124="BAJA",AL124="ALTA"),"MEDIA",IF(AND(AC124="MEDIA",AE124="ALTA",AL124="BAJA"),"MEDIA",IF(AND(AC124="MEDIA",AE124="BAJA",AL124="ALTA"),"MEDIA",IF(AND(AC124="BAJA",AE124="ALTA",AL124="MEDIA"),"MEDIA",IF(AND(AC124="BAJA",AE124="MEDIA",AL124="ALTA"),"MEDIA",IF(AND(AC124="BAJA",AE124="BAJA",AL124="BAJA"),"BAJA","Por Clasificar"))))))))))))))))))</f>
        <v>MEDIA</v>
      </c>
    </row>
    <row r="125" spans="1:41" s="32" customFormat="1" ht="60">
      <c r="A125" s="22" t="s">
        <v>777</v>
      </c>
      <c r="B125" s="22" t="s">
        <v>62</v>
      </c>
      <c r="C125" s="2" t="s">
        <v>114</v>
      </c>
      <c r="D125" s="21" t="s">
        <v>778</v>
      </c>
      <c r="E125" s="21" t="s">
        <v>779</v>
      </c>
      <c r="F125" s="21" t="s">
        <v>780</v>
      </c>
      <c r="G125" s="21" t="s">
        <v>139</v>
      </c>
      <c r="H125" s="117"/>
      <c r="I125" s="117"/>
      <c r="J125" s="21" t="s">
        <v>2</v>
      </c>
      <c r="K125" s="21" t="s">
        <v>781</v>
      </c>
      <c r="L125" s="21" t="s">
        <v>782</v>
      </c>
      <c r="M125" s="21" t="s">
        <v>142</v>
      </c>
      <c r="N125" s="21" t="s">
        <v>765</v>
      </c>
      <c r="O125" s="21" t="s">
        <v>3</v>
      </c>
      <c r="P125" s="21" t="s">
        <v>775</v>
      </c>
      <c r="Q125" s="21" t="s">
        <v>189</v>
      </c>
      <c r="R125" s="21" t="s">
        <v>95</v>
      </c>
      <c r="S125" s="118" t="s">
        <v>147</v>
      </c>
      <c r="T125" s="118" t="s">
        <v>147</v>
      </c>
      <c r="U125" s="118" t="s">
        <v>147</v>
      </c>
      <c r="V125" s="21" t="s">
        <v>73</v>
      </c>
      <c r="W125" s="21" t="s">
        <v>148</v>
      </c>
      <c r="X125" s="21" t="s">
        <v>148</v>
      </c>
      <c r="Y125" s="21" t="s">
        <v>148</v>
      </c>
      <c r="Z125" s="21" t="s">
        <v>148</v>
      </c>
      <c r="AA125" s="21" t="s">
        <v>148</v>
      </c>
      <c r="AB125" s="21" t="s">
        <v>148</v>
      </c>
      <c r="AC125" s="109" t="str">
        <f>IF(V125="Información Pública Reservada","Alta",IF(V125="Información Pública Clasificada","Media",IF(V125="Información Pública","Baja")))</f>
        <v>Baja</v>
      </c>
      <c r="AD125" s="109">
        <f>IF(AC125="Baja",1,IF(AC125="Media",2,IF(AC125="Alta",3,"")))</f>
        <v>1</v>
      </c>
      <c r="AE125" s="22" t="s">
        <v>156</v>
      </c>
      <c r="AF125" s="109">
        <v>2</v>
      </c>
      <c r="AG125" s="22" t="s">
        <v>156</v>
      </c>
      <c r="AH125" s="109">
        <v>2</v>
      </c>
      <c r="AI125" s="22" t="s">
        <v>156</v>
      </c>
      <c r="AJ125" s="109">
        <v>2</v>
      </c>
      <c r="AK125" s="109">
        <v>4</v>
      </c>
      <c r="AL125" s="109" t="s">
        <v>156</v>
      </c>
      <c r="AM125" s="109">
        <f>IF(AL125="Baja",1,IF(AL125="Media",2,IF(AL125="Alta",3,"0")))</f>
        <v>2</v>
      </c>
      <c r="AN125" s="109">
        <f>IFERROR(SUM(+AD125+AF125+AM125),"")</f>
        <v>5</v>
      </c>
      <c r="AO125" s="122" t="str">
        <f>IF(AND(AC125="ALTA"),"ALTA",IF(AND(AE125="ALTA",AL125="ALTA"),"ALTA",IF(AND(AC125="MEDIA",AE125="ALTA",AL125="MEDIA"),"MEDIA",IF(AND(AC125="MEDIA",AE125="MEDIA",AL125="ALTA"),"MEDIA",IF(AND(AC125="MEDIA",AE125="MEDIA",AL125="BAJA"),"MEDIA",IF(AND(AC125="MEDIA",AE125="MEDIA",AL125="MEDIA"),"MEDIA",IF(AND(AC125="MEDIA",AE125="BAJA",AL125="MEDIA"),"MEDIA",IF(AND(AC125="BAJA",AE125="MEDIA",AL125="MEDIA"),"MEDIA",IF(AND(AC125="BAJA",AE125="BAJA",AL125="MEDIA"),"MEDIA",IF(AND(AC125="BAJA",AE125="MEDIA",AL125="BAJA"),"MEDIA",IF(AND(AC125="MEDIA",AE125="BAJA",AL125="BAJA"),"MEDIA",IF(AND(AC125="BAJA",AE125="ALTA",AL125="BAJA"),"MEDIA",IF(AND(AC125="BAJA",AE125="BAJA",AL125="ALTA"),"MEDIA",IF(AND(AC125="MEDIA",AE125="ALTA",AL125="BAJA"),"MEDIA",IF(AND(AC125="MEDIA",AE125="BAJA",AL125="ALTA"),"MEDIA",IF(AND(AC125="BAJA",AE125="ALTA",AL125="MEDIA"),"MEDIA",IF(AND(AC125="BAJA",AE125="MEDIA",AL125="ALTA"),"MEDIA",IF(AND(AC125="BAJA",AE125="BAJA",AL125="BAJA"),"BAJA","Por Clasificar"))))))))))))))))))</f>
        <v>MEDIA</v>
      </c>
    </row>
    <row r="126" spans="1:41" s="32" customFormat="1" ht="189.75" customHeight="1">
      <c r="A126" s="22" t="s">
        <v>783</v>
      </c>
      <c r="B126" s="22" t="s">
        <v>62</v>
      </c>
      <c r="C126" s="2" t="s">
        <v>114</v>
      </c>
      <c r="D126" s="92" t="s">
        <v>784</v>
      </c>
      <c r="E126" s="92" t="s">
        <v>785</v>
      </c>
      <c r="F126" s="92" t="s">
        <v>786</v>
      </c>
      <c r="G126" s="21" t="s">
        <v>139</v>
      </c>
      <c r="H126" s="117"/>
      <c r="I126" s="117"/>
      <c r="J126" s="21" t="s">
        <v>2</v>
      </c>
      <c r="K126" s="21" t="s">
        <v>773</v>
      </c>
      <c r="L126" s="21" t="s">
        <v>787</v>
      </c>
      <c r="M126" s="21" t="s">
        <v>142</v>
      </c>
      <c r="N126" s="21" t="s">
        <v>765</v>
      </c>
      <c r="O126" s="21" t="s">
        <v>3</v>
      </c>
      <c r="P126" s="21" t="s">
        <v>775</v>
      </c>
      <c r="Q126" s="21" t="s">
        <v>189</v>
      </c>
      <c r="R126" s="21" t="s">
        <v>95</v>
      </c>
      <c r="S126" s="118" t="s">
        <v>155</v>
      </c>
      <c r="T126" s="118" t="s">
        <v>147</v>
      </c>
      <c r="U126" s="118" t="s">
        <v>147</v>
      </c>
      <c r="V126" s="21" t="s">
        <v>75</v>
      </c>
      <c r="W126" s="21" t="s">
        <v>427</v>
      </c>
      <c r="X126" s="21" t="s">
        <v>767</v>
      </c>
      <c r="Y126" s="21" t="s">
        <v>768</v>
      </c>
      <c r="Z126" s="21" t="s">
        <v>169</v>
      </c>
      <c r="AA126" s="24">
        <v>45554</v>
      </c>
      <c r="AB126" s="21" t="s">
        <v>193</v>
      </c>
      <c r="AC126" s="119" t="str">
        <f t="shared" si="86"/>
        <v>Media</v>
      </c>
      <c r="AD126" s="119">
        <f t="shared" si="87"/>
        <v>2</v>
      </c>
      <c r="AE126" s="120" t="s">
        <v>156</v>
      </c>
      <c r="AF126" s="119">
        <v>2</v>
      </c>
      <c r="AG126" s="120" t="s">
        <v>149</v>
      </c>
      <c r="AH126" s="35">
        <v>1</v>
      </c>
      <c r="AI126" s="120" t="s">
        <v>156</v>
      </c>
      <c r="AJ126" s="119">
        <v>2</v>
      </c>
      <c r="AK126" s="119">
        <v>3</v>
      </c>
      <c r="AL126" s="119" t="s">
        <v>149</v>
      </c>
      <c r="AM126" s="119">
        <f t="shared" si="88"/>
        <v>1</v>
      </c>
      <c r="AN126" s="119">
        <f t="shared" si="89"/>
        <v>5</v>
      </c>
      <c r="AO126" s="121" t="str">
        <f t="shared" si="90"/>
        <v>MEDIA</v>
      </c>
    </row>
    <row r="127" spans="1:41" s="32" customFormat="1" ht="185.25" customHeight="1">
      <c r="A127" s="22" t="s">
        <v>788</v>
      </c>
      <c r="B127" s="22" t="s">
        <v>62</v>
      </c>
      <c r="C127" s="2" t="s">
        <v>114</v>
      </c>
      <c r="D127" s="123" t="s">
        <v>528</v>
      </c>
      <c r="E127" s="123" t="s">
        <v>789</v>
      </c>
      <c r="F127" s="123" t="s">
        <v>790</v>
      </c>
      <c r="G127" s="124" t="s">
        <v>139</v>
      </c>
      <c r="H127" s="124" t="s">
        <v>2</v>
      </c>
      <c r="I127" s="124" t="s">
        <v>2</v>
      </c>
      <c r="J127" s="124" t="s">
        <v>2</v>
      </c>
      <c r="K127" s="124" t="s">
        <v>730</v>
      </c>
      <c r="L127" s="124" t="s">
        <v>791</v>
      </c>
      <c r="M127" s="124" t="s">
        <v>142</v>
      </c>
      <c r="N127" s="124" t="s">
        <v>792</v>
      </c>
      <c r="O127" s="124" t="s">
        <v>3</v>
      </c>
      <c r="P127" s="124" t="s">
        <v>793</v>
      </c>
      <c r="Q127" s="124" t="s">
        <v>189</v>
      </c>
      <c r="R127" s="124" t="s">
        <v>95</v>
      </c>
      <c r="S127" s="125" t="s">
        <v>155</v>
      </c>
      <c r="T127" s="125" t="s">
        <v>147</v>
      </c>
      <c r="U127" s="125" t="s">
        <v>147</v>
      </c>
      <c r="V127" s="124" t="s">
        <v>75</v>
      </c>
      <c r="W127" s="124" t="s">
        <v>427</v>
      </c>
      <c r="X127" s="21" t="s">
        <v>767</v>
      </c>
      <c r="Y127" s="124" t="s">
        <v>768</v>
      </c>
      <c r="Z127" s="21" t="s">
        <v>169</v>
      </c>
      <c r="AA127" s="24">
        <v>45554</v>
      </c>
      <c r="AB127" s="123" t="s">
        <v>193</v>
      </c>
      <c r="AC127" s="126" t="s">
        <v>156</v>
      </c>
      <c r="AD127" s="127" t="s">
        <v>794</v>
      </c>
      <c r="AE127" s="126" t="s">
        <v>156</v>
      </c>
      <c r="AF127" s="127">
        <v>2</v>
      </c>
      <c r="AG127" s="128" t="s">
        <v>149</v>
      </c>
      <c r="AH127" s="129">
        <v>1</v>
      </c>
      <c r="AI127" s="126" t="s">
        <v>156</v>
      </c>
      <c r="AJ127" s="127">
        <v>2</v>
      </c>
      <c r="AK127" s="127">
        <v>3</v>
      </c>
      <c r="AL127" s="128" t="s">
        <v>149</v>
      </c>
      <c r="AM127" s="119">
        <f t="shared" si="88"/>
        <v>1</v>
      </c>
      <c r="AN127" s="119" t="str">
        <f>IFERROR(SUM(+AD127+AF127+AM127),"")</f>
        <v/>
      </c>
      <c r="AO127" s="121" t="str">
        <f>IF(AND(AC127="ALTA"),"ALTA",IF(AND(AE127="ALTA",AL127="ALTA"),"ALTA",IF(AND(AC127="MEDIA",AE127="ALTA",AL127="MEDIA"),"MEDIA",IF(AND(AC127="MEDIA",AE127="MEDIA",AL127="ALTA"),"MEDIA",IF(AND(AC127="MEDIA",AE127="MEDIA",AL127="BAJA"),"MEDIA",IF(AND(AC127="MEDIA",AE127="MEDIA",AL127="MEDIA"),"MEDIA",IF(AND(AC127="MEDIA",AE127="BAJA",AL127="MEDIA"),"MEDIA",IF(AND(AC127="BAJA",AE127="MEDIA",AL127="MEDIA"),"MEDIA",IF(AND(AC127="BAJA",AE127="BAJA",AL127="MEDIA"),"MEDIA",IF(AND(AC127="BAJA",AE127="MEDIA",AL127="BAJA"),"MEDIA",IF(AND(AC127="MEDIA",AE127="BAJA",AL127="BAJA"),"MEDIA",IF(AND(AC127="BAJA",AE127="ALTA",AL127="BAJA"),"MEDIA",IF(AND(AC127="BAJA",AE127="BAJA",AL127="ALTA"),"MEDIA",IF(AND(AC127="MEDIA",AE127="ALTA",AL127="BAJA"),"MEDIA",IF(AND(AC127="MEDIA",AE127="BAJA",AL127="ALTA"),"MEDIA",IF(AND(AC127="BAJA",AE127="ALTA",AL127="MEDIA"),"MEDIA",IF(AND(AC127="BAJA",AE127="MEDIA",AL127="ALTA"),"MEDIA",IF(AND(AC127="BAJA",AE127="BAJA",AL127="BAJA"),"BAJA","Por Clasificar"))))))))))))))))))</f>
        <v>MEDIA</v>
      </c>
    </row>
    <row r="128" spans="1:41" s="32" customFormat="1" ht="189.75" customHeight="1">
      <c r="A128" s="22" t="s">
        <v>795</v>
      </c>
      <c r="B128" s="22" t="s">
        <v>62</v>
      </c>
      <c r="C128" s="2" t="s">
        <v>114</v>
      </c>
      <c r="D128" s="92" t="s">
        <v>528</v>
      </c>
      <c r="E128" s="116" t="s">
        <v>796</v>
      </c>
      <c r="F128" s="92" t="s">
        <v>797</v>
      </c>
      <c r="G128" s="21" t="s">
        <v>139</v>
      </c>
      <c r="H128" s="117"/>
      <c r="I128" s="117"/>
      <c r="J128" s="21" t="s">
        <v>2</v>
      </c>
      <c r="K128" s="21" t="s">
        <v>773</v>
      </c>
      <c r="L128" s="21" t="s">
        <v>798</v>
      </c>
      <c r="M128" s="21" t="s">
        <v>142</v>
      </c>
      <c r="N128" s="21" t="s">
        <v>765</v>
      </c>
      <c r="O128" s="21" t="s">
        <v>3</v>
      </c>
      <c r="P128" s="21" t="s">
        <v>775</v>
      </c>
      <c r="Q128" s="21" t="s">
        <v>189</v>
      </c>
      <c r="R128" s="21" t="s">
        <v>95</v>
      </c>
      <c r="S128" s="118" t="s">
        <v>155</v>
      </c>
      <c r="T128" s="118" t="s">
        <v>147</v>
      </c>
      <c r="U128" s="118" t="s">
        <v>147</v>
      </c>
      <c r="V128" s="21" t="s">
        <v>75</v>
      </c>
      <c r="W128" s="21" t="s">
        <v>427</v>
      </c>
      <c r="X128" s="21" t="s">
        <v>767</v>
      </c>
      <c r="Y128" s="21" t="s">
        <v>768</v>
      </c>
      <c r="Z128" s="21" t="s">
        <v>169</v>
      </c>
      <c r="AA128" s="24">
        <v>45554</v>
      </c>
      <c r="AB128" s="21" t="s">
        <v>193</v>
      </c>
      <c r="AC128" s="119" t="str">
        <f t="shared" si="86"/>
        <v>Media</v>
      </c>
      <c r="AD128" s="119">
        <f t="shared" si="87"/>
        <v>2</v>
      </c>
      <c r="AE128" s="120" t="s">
        <v>156</v>
      </c>
      <c r="AF128" s="119">
        <v>2</v>
      </c>
      <c r="AG128" s="120" t="s">
        <v>149</v>
      </c>
      <c r="AH128" s="35">
        <v>1</v>
      </c>
      <c r="AI128" s="120" t="s">
        <v>156</v>
      </c>
      <c r="AJ128" s="119">
        <v>2</v>
      </c>
      <c r="AK128" s="119">
        <v>3</v>
      </c>
      <c r="AL128" s="119" t="s">
        <v>149</v>
      </c>
      <c r="AM128" s="119">
        <f t="shared" si="88"/>
        <v>1</v>
      </c>
      <c r="AN128" s="119">
        <f t="shared" si="89"/>
        <v>5</v>
      </c>
      <c r="AO128" s="121" t="str">
        <f t="shared" si="90"/>
        <v>MEDIA</v>
      </c>
    </row>
    <row r="129" spans="1:41" s="32" customFormat="1" ht="91.5" customHeight="1">
      <c r="A129" s="22" t="s">
        <v>799</v>
      </c>
      <c r="B129" s="22" t="s">
        <v>62</v>
      </c>
      <c r="C129" s="2" t="s">
        <v>114</v>
      </c>
      <c r="D129" s="92" t="s">
        <v>150</v>
      </c>
      <c r="E129" s="21" t="s">
        <v>800</v>
      </c>
      <c r="F129" s="92" t="s">
        <v>801</v>
      </c>
      <c r="G129" s="21" t="s">
        <v>139</v>
      </c>
      <c r="H129" s="117"/>
      <c r="I129" s="117"/>
      <c r="J129" s="21" t="s">
        <v>2</v>
      </c>
      <c r="K129" s="21" t="s">
        <v>781</v>
      </c>
      <c r="L129" s="21" t="s">
        <v>802</v>
      </c>
      <c r="M129" s="21" t="s">
        <v>142</v>
      </c>
      <c r="N129" s="21" t="s">
        <v>765</v>
      </c>
      <c r="O129" s="21" t="s">
        <v>3</v>
      </c>
      <c r="P129" s="21" t="s">
        <v>775</v>
      </c>
      <c r="Q129" s="21" t="s">
        <v>189</v>
      </c>
      <c r="R129" s="21" t="s">
        <v>95</v>
      </c>
      <c r="S129" s="118" t="s">
        <v>155</v>
      </c>
      <c r="T129" s="118" t="s">
        <v>147</v>
      </c>
      <c r="U129" s="118" t="s">
        <v>147</v>
      </c>
      <c r="V129" s="21" t="s">
        <v>75</v>
      </c>
      <c r="W129" s="21" t="s">
        <v>427</v>
      </c>
      <c r="X129" s="21" t="s">
        <v>767</v>
      </c>
      <c r="Y129" s="21" t="s">
        <v>803</v>
      </c>
      <c r="Z129" s="21" t="s">
        <v>169</v>
      </c>
      <c r="AA129" s="24">
        <v>45554</v>
      </c>
      <c r="AB129" s="21" t="s">
        <v>193</v>
      </c>
      <c r="AC129" s="119" t="str">
        <f>IF(V129="Información Pública Reservada","Alta",IF(V129="Información Pública Clasificada","Media",IF(V129="Información Pública","Baja")))</f>
        <v>Media</v>
      </c>
      <c r="AD129" s="119">
        <f>IF(AC129="Baja",1,IF(AC129="Media",2,IF(AC129="Alta",3,"")))</f>
        <v>2</v>
      </c>
      <c r="AE129" s="120" t="s">
        <v>332</v>
      </c>
      <c r="AF129" s="119">
        <v>3</v>
      </c>
      <c r="AG129" s="120" t="s">
        <v>156</v>
      </c>
      <c r="AH129" s="35">
        <v>2</v>
      </c>
      <c r="AI129" s="120" t="s">
        <v>156</v>
      </c>
      <c r="AJ129" s="119">
        <v>2</v>
      </c>
      <c r="AK129" s="119">
        <v>4</v>
      </c>
      <c r="AL129" s="119" t="s">
        <v>156</v>
      </c>
      <c r="AM129" s="119">
        <f>IF(AL129="Baja",1,IF(AL129="Media",2,IF(AL129="Alta",3,"0")))</f>
        <v>2</v>
      </c>
      <c r="AN129" s="119">
        <f>IFERROR(SUM(+AD129+AF129+AM129),"")</f>
        <v>7</v>
      </c>
      <c r="AO129" s="121" t="str">
        <f>IF(AND(AC129="ALTA"),"ALTA",IF(AND(AE129="ALTA",AL129="ALTA"),"ALTA",IF(AND(AC129="MEDIA",AE129="ALTA",AL129="MEDIA"),"MEDIA",IF(AND(AC129="MEDIA",AE129="MEDIA",AL129="ALTA"),"MEDIA",IF(AND(AC129="MEDIA",AE129="MEDIA",AL129="BAJA"),"MEDIA",IF(AND(AC129="MEDIA",AE129="MEDIA",AL129="MEDIA"),"MEDIA",IF(AND(AC129="MEDIA",AE129="BAJA",AL129="MEDIA"),"MEDIA",IF(AND(AC129="BAJA",AE129="MEDIA",AL129="MEDIA"),"MEDIA",IF(AND(AC129="BAJA",AE129="BAJA",AL129="MEDIA"),"MEDIA",IF(AND(AC129="BAJA",AE129="MEDIA",AL129="BAJA"),"MEDIA",IF(AND(AC129="MEDIA",AE129="BAJA",AL129="BAJA"),"MEDIA",IF(AND(AC129="BAJA",AE129="ALTA",AL129="BAJA"),"MEDIA",IF(AND(AC129="BAJA",AE129="BAJA",AL129="ALTA"),"MEDIA",IF(AND(AC129="MEDIA",AE129="ALTA",AL129="BAJA"),"MEDIA",IF(AND(AC129="MEDIA",AE129="BAJA",AL129="ALTA"),"MEDIA",IF(AND(AC129="BAJA",AE129="ALTA",AL129="MEDIA"),"MEDIA",IF(AND(AC129="BAJA",AE129="MEDIA",AL129="ALTA"),"MEDIA",IF(AND(AC129="BAJA",AE129="BAJA",AL129="BAJA"),"BAJA","Por Clasificar"))))))))))))))))))</f>
        <v>MEDIA</v>
      </c>
    </row>
    <row r="130" spans="1:41" s="32" customFormat="1" ht="198.75" customHeight="1">
      <c r="A130" s="22" t="s">
        <v>804</v>
      </c>
      <c r="B130" s="22" t="s">
        <v>62</v>
      </c>
      <c r="C130" s="2" t="s">
        <v>114</v>
      </c>
      <c r="D130" s="92" t="s">
        <v>805</v>
      </c>
      <c r="E130" s="21" t="s">
        <v>806</v>
      </c>
      <c r="F130" s="92" t="s">
        <v>807</v>
      </c>
      <c r="G130" s="21" t="s">
        <v>139</v>
      </c>
      <c r="H130" s="117"/>
      <c r="I130" s="117"/>
      <c r="J130" s="21" t="s">
        <v>2</v>
      </c>
      <c r="K130" s="21" t="s">
        <v>781</v>
      </c>
      <c r="L130" s="21" t="s">
        <v>808</v>
      </c>
      <c r="M130" s="21" t="s">
        <v>142</v>
      </c>
      <c r="N130" s="21" t="s">
        <v>765</v>
      </c>
      <c r="O130" s="21" t="s">
        <v>3</v>
      </c>
      <c r="P130" s="21" t="s">
        <v>775</v>
      </c>
      <c r="Q130" s="21" t="s">
        <v>189</v>
      </c>
      <c r="R130" s="21" t="s">
        <v>95</v>
      </c>
      <c r="S130" s="118" t="s">
        <v>155</v>
      </c>
      <c r="T130" s="118" t="s">
        <v>147</v>
      </c>
      <c r="U130" s="118" t="s">
        <v>147</v>
      </c>
      <c r="V130" s="21" t="s">
        <v>75</v>
      </c>
      <c r="W130" s="21" t="s">
        <v>427</v>
      </c>
      <c r="X130" s="21" t="s">
        <v>809</v>
      </c>
      <c r="Y130" s="21" t="s">
        <v>810</v>
      </c>
      <c r="Z130" s="21" t="s">
        <v>169</v>
      </c>
      <c r="AA130" s="24">
        <v>45554</v>
      </c>
      <c r="AB130" s="21" t="s">
        <v>193</v>
      </c>
      <c r="AC130" s="119" t="str">
        <f t="shared" si="86"/>
        <v>Media</v>
      </c>
      <c r="AD130" s="119">
        <f t="shared" si="87"/>
        <v>2</v>
      </c>
      <c r="AE130" s="120" t="s">
        <v>156</v>
      </c>
      <c r="AF130" s="119">
        <v>2</v>
      </c>
      <c r="AG130" s="120" t="s">
        <v>149</v>
      </c>
      <c r="AH130" s="35">
        <v>1</v>
      </c>
      <c r="AI130" s="120" t="s">
        <v>156</v>
      </c>
      <c r="AJ130" s="119">
        <v>2</v>
      </c>
      <c r="AK130" s="119">
        <v>3</v>
      </c>
      <c r="AL130" s="119" t="s">
        <v>149</v>
      </c>
      <c r="AM130" s="119">
        <f t="shared" si="88"/>
        <v>1</v>
      </c>
      <c r="AN130" s="119">
        <f t="shared" si="89"/>
        <v>5</v>
      </c>
      <c r="AO130" s="121" t="str">
        <f t="shared" si="90"/>
        <v>MEDIA</v>
      </c>
    </row>
    <row r="131" spans="1:41" s="32" customFormat="1" ht="183" customHeight="1">
      <c r="A131" s="22" t="s">
        <v>811</v>
      </c>
      <c r="B131" s="22" t="s">
        <v>62</v>
      </c>
      <c r="C131" s="2" t="s">
        <v>114</v>
      </c>
      <c r="D131" s="92" t="s">
        <v>805</v>
      </c>
      <c r="E131" s="116" t="s">
        <v>812</v>
      </c>
      <c r="F131" s="92" t="s">
        <v>813</v>
      </c>
      <c r="G131" s="21" t="s">
        <v>139</v>
      </c>
      <c r="H131" s="117"/>
      <c r="I131" s="117"/>
      <c r="J131" s="21" t="s">
        <v>2</v>
      </c>
      <c r="K131" s="21" t="s">
        <v>547</v>
      </c>
      <c r="L131" s="21" t="s">
        <v>814</v>
      </c>
      <c r="M131" s="21" t="s">
        <v>142</v>
      </c>
      <c r="N131" s="21" t="s">
        <v>765</v>
      </c>
      <c r="O131" s="21" t="s">
        <v>3</v>
      </c>
      <c r="P131" s="21" t="s">
        <v>815</v>
      </c>
      <c r="Q131" s="21" t="s">
        <v>189</v>
      </c>
      <c r="R131" s="21" t="s">
        <v>95</v>
      </c>
      <c r="S131" s="118" t="s">
        <v>155</v>
      </c>
      <c r="T131" s="118" t="s">
        <v>147</v>
      </c>
      <c r="U131" s="118" t="s">
        <v>147</v>
      </c>
      <c r="V131" s="21" t="s">
        <v>75</v>
      </c>
      <c r="W131" s="21" t="s">
        <v>816</v>
      </c>
      <c r="X131" s="21" t="s">
        <v>817</v>
      </c>
      <c r="Y131" s="21" t="s">
        <v>818</v>
      </c>
      <c r="Z131" s="21" t="s">
        <v>819</v>
      </c>
      <c r="AA131" s="24">
        <v>45554</v>
      </c>
      <c r="AB131" s="21" t="s">
        <v>193</v>
      </c>
      <c r="AC131" s="119" t="str">
        <f t="shared" si="86"/>
        <v>Media</v>
      </c>
      <c r="AD131" s="119">
        <f t="shared" si="87"/>
        <v>2</v>
      </c>
      <c r="AE131" s="120" t="s">
        <v>156</v>
      </c>
      <c r="AF131" s="119">
        <v>2</v>
      </c>
      <c r="AG131" s="120" t="s">
        <v>149</v>
      </c>
      <c r="AH131" s="35">
        <v>1</v>
      </c>
      <c r="AI131" s="120" t="s">
        <v>156</v>
      </c>
      <c r="AJ131" s="119">
        <v>2</v>
      </c>
      <c r="AK131" s="119">
        <v>3</v>
      </c>
      <c r="AL131" s="119" t="s">
        <v>149</v>
      </c>
      <c r="AM131" s="119">
        <f t="shared" si="88"/>
        <v>1</v>
      </c>
      <c r="AN131" s="119">
        <f t="shared" si="89"/>
        <v>5</v>
      </c>
      <c r="AO131" s="121" t="str">
        <f t="shared" si="90"/>
        <v>MEDIA</v>
      </c>
    </row>
    <row r="132" spans="1:41" s="32" customFormat="1" ht="95.25" customHeight="1">
      <c r="A132" s="22" t="s">
        <v>820</v>
      </c>
      <c r="B132" s="22" t="s">
        <v>62</v>
      </c>
      <c r="C132" s="2" t="s">
        <v>114</v>
      </c>
      <c r="D132" s="92" t="s">
        <v>784</v>
      </c>
      <c r="E132" s="23" t="s">
        <v>821</v>
      </c>
      <c r="F132" s="92" t="s">
        <v>822</v>
      </c>
      <c r="G132" s="21" t="s">
        <v>139</v>
      </c>
      <c r="H132" s="117"/>
      <c r="I132" s="117"/>
      <c r="J132" s="21" t="s">
        <v>2</v>
      </c>
      <c r="K132" s="21" t="s">
        <v>781</v>
      </c>
      <c r="L132" s="21" t="s">
        <v>823</v>
      </c>
      <c r="M132" s="21" t="s">
        <v>142</v>
      </c>
      <c r="N132" s="21" t="s">
        <v>765</v>
      </c>
      <c r="O132" s="21" t="s">
        <v>3</v>
      </c>
      <c r="P132" s="21" t="s">
        <v>775</v>
      </c>
      <c r="Q132" s="21" t="s">
        <v>189</v>
      </c>
      <c r="R132" s="21" t="s">
        <v>95</v>
      </c>
      <c r="S132" s="118" t="s">
        <v>155</v>
      </c>
      <c r="T132" s="118" t="s">
        <v>147</v>
      </c>
      <c r="U132" s="118" t="s">
        <v>147</v>
      </c>
      <c r="V132" s="21" t="s">
        <v>75</v>
      </c>
      <c r="W132" s="21" t="s">
        <v>427</v>
      </c>
      <c r="X132" s="21" t="s">
        <v>767</v>
      </c>
      <c r="Y132" s="21" t="s">
        <v>803</v>
      </c>
      <c r="Z132" s="21" t="s">
        <v>169</v>
      </c>
      <c r="AA132" s="24">
        <v>45554</v>
      </c>
      <c r="AB132" s="21" t="s">
        <v>193</v>
      </c>
      <c r="AC132" s="119" t="str">
        <f t="shared" si="86"/>
        <v>Media</v>
      </c>
      <c r="AD132" s="119">
        <f t="shared" si="87"/>
        <v>2</v>
      </c>
      <c r="AE132" s="120" t="s">
        <v>156</v>
      </c>
      <c r="AF132" s="119">
        <v>2</v>
      </c>
      <c r="AG132" s="120" t="s">
        <v>156</v>
      </c>
      <c r="AH132" s="35">
        <v>2</v>
      </c>
      <c r="AI132" s="120" t="s">
        <v>156</v>
      </c>
      <c r="AJ132" s="119">
        <v>2</v>
      </c>
      <c r="AK132" s="119">
        <v>4</v>
      </c>
      <c r="AL132" s="119" t="s">
        <v>156</v>
      </c>
      <c r="AM132" s="119">
        <f t="shared" si="88"/>
        <v>2</v>
      </c>
      <c r="AN132" s="119">
        <f t="shared" si="89"/>
        <v>6</v>
      </c>
      <c r="AO132" s="121" t="str">
        <f t="shared" si="90"/>
        <v>MEDIA</v>
      </c>
    </row>
    <row r="133" spans="1:41" s="32" customFormat="1" ht="45">
      <c r="A133" s="22" t="s">
        <v>824</v>
      </c>
      <c r="B133" s="22" t="s">
        <v>62</v>
      </c>
      <c r="C133" s="2" t="s">
        <v>114</v>
      </c>
      <c r="D133" s="21" t="s">
        <v>343</v>
      </c>
      <c r="E133" s="21" t="s">
        <v>825</v>
      </c>
      <c r="F133" s="21" t="s">
        <v>826</v>
      </c>
      <c r="G133" s="21" t="s">
        <v>139</v>
      </c>
      <c r="H133" s="117"/>
      <c r="I133" s="117"/>
      <c r="J133" s="21" t="s">
        <v>2</v>
      </c>
      <c r="K133" s="21" t="s">
        <v>781</v>
      </c>
      <c r="L133" s="21" t="s">
        <v>802</v>
      </c>
      <c r="M133" s="21" t="s">
        <v>142</v>
      </c>
      <c r="N133" s="21" t="s">
        <v>765</v>
      </c>
      <c r="O133" s="21" t="s">
        <v>3</v>
      </c>
      <c r="P133" s="21" t="s">
        <v>775</v>
      </c>
      <c r="Q133" s="21" t="s">
        <v>189</v>
      </c>
      <c r="R133" s="21" t="s">
        <v>95</v>
      </c>
      <c r="S133" s="118" t="s">
        <v>147</v>
      </c>
      <c r="T133" s="118" t="s">
        <v>147</v>
      </c>
      <c r="U133" s="118" t="s">
        <v>147</v>
      </c>
      <c r="V133" s="21" t="s">
        <v>73</v>
      </c>
      <c r="W133" s="21" t="s">
        <v>148</v>
      </c>
      <c r="X133" s="21" t="s">
        <v>148</v>
      </c>
      <c r="Y133" s="21" t="s">
        <v>148</v>
      </c>
      <c r="Z133" s="21" t="s">
        <v>148</v>
      </c>
      <c r="AA133" s="21" t="s">
        <v>148</v>
      </c>
      <c r="AB133" s="21" t="s">
        <v>148</v>
      </c>
      <c r="AC133" s="109" t="str">
        <f>IF(V133="Información Pública Reservada","Alta",IF(V133="Información Pública Clasificada","Media",IF(V133="Información Pública","Baja")))</f>
        <v>Baja</v>
      </c>
      <c r="AD133" s="109">
        <f t="shared" si="87"/>
        <v>1</v>
      </c>
      <c r="AE133" s="22" t="s">
        <v>149</v>
      </c>
      <c r="AF133" s="109">
        <v>1</v>
      </c>
      <c r="AG133" s="22" t="s">
        <v>332</v>
      </c>
      <c r="AH133" s="109">
        <v>3</v>
      </c>
      <c r="AI133" s="22" t="s">
        <v>156</v>
      </c>
      <c r="AJ133" s="109">
        <v>2</v>
      </c>
      <c r="AK133" s="109">
        <v>5</v>
      </c>
      <c r="AL133" s="109" t="s">
        <v>332</v>
      </c>
      <c r="AM133" s="109">
        <f t="shared" si="88"/>
        <v>3</v>
      </c>
      <c r="AN133" s="109">
        <f t="shared" si="89"/>
        <v>5</v>
      </c>
      <c r="AO133" s="122" t="str">
        <f t="shared" si="90"/>
        <v>MEDIA</v>
      </c>
    </row>
    <row r="134" spans="1:41" s="28" customFormat="1" ht="36" customHeight="1">
      <c r="A134" s="60" t="s">
        <v>828</v>
      </c>
      <c r="B134" s="51"/>
      <c r="C134" s="53"/>
      <c r="D134" s="59"/>
      <c r="E134" s="59" t="s">
        <v>181</v>
      </c>
      <c r="F134" s="52">
        <v>45553</v>
      </c>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row>
    <row r="135" spans="1:41" s="32" customFormat="1" ht="114">
      <c r="A135" s="22" t="s">
        <v>829</v>
      </c>
      <c r="B135" s="22" t="s">
        <v>62</v>
      </c>
      <c r="C135" s="2" t="s">
        <v>114</v>
      </c>
      <c r="D135" s="2" t="s">
        <v>830</v>
      </c>
      <c r="E135" s="2" t="s">
        <v>831</v>
      </c>
      <c r="F135" s="2" t="s">
        <v>832</v>
      </c>
      <c r="G135" s="20" t="s">
        <v>139</v>
      </c>
      <c r="H135" s="20" t="s">
        <v>2</v>
      </c>
      <c r="I135" s="20" t="s">
        <v>2</v>
      </c>
      <c r="J135" s="20" t="s">
        <v>2</v>
      </c>
      <c r="K135" s="20" t="s">
        <v>833</v>
      </c>
      <c r="L135" s="20" t="s">
        <v>834</v>
      </c>
      <c r="M135" s="20" t="s">
        <v>142</v>
      </c>
      <c r="N135" s="21" t="s">
        <v>835</v>
      </c>
      <c r="O135" s="20" t="s">
        <v>3</v>
      </c>
      <c r="P135" s="21" t="s">
        <v>836</v>
      </c>
      <c r="Q135" s="20" t="s">
        <v>189</v>
      </c>
      <c r="R135" s="21" t="s">
        <v>93</v>
      </c>
      <c r="S135" s="3" t="s">
        <v>155</v>
      </c>
      <c r="T135" s="3" t="s">
        <v>147</v>
      </c>
      <c r="U135" s="3" t="s">
        <v>147</v>
      </c>
      <c r="V135" s="20" t="s">
        <v>75</v>
      </c>
      <c r="W135" s="20" t="s">
        <v>837</v>
      </c>
      <c r="X135" s="20" t="s">
        <v>838</v>
      </c>
      <c r="Y135" s="20" t="s">
        <v>839</v>
      </c>
      <c r="Z135" s="21" t="s">
        <v>169</v>
      </c>
      <c r="AA135" s="24">
        <v>45553</v>
      </c>
      <c r="AB135" s="21" t="s">
        <v>208</v>
      </c>
      <c r="AC135" s="34" t="str">
        <f t="shared" ref="AC135:AC138" si="91">IF(V135="Información Pública Reservada","Alta",IF(V135="Información Pública Clasificada","Media",IF(V135="Información Pública","Baja")))</f>
        <v>Media</v>
      </c>
      <c r="AD135" s="34">
        <f t="shared" ref="AD135:AD138" si="92">IF(AC135="Baja",1,IF(AC135="Media",2,IF(AC135="Alta",3,"")))</f>
        <v>2</v>
      </c>
      <c r="AE135" s="31" t="s">
        <v>332</v>
      </c>
      <c r="AF135" s="34">
        <f>IF(AE135="Baja",1,IF(AE135="Media",2,IF(AE135="Alta",3,"")))</f>
        <v>3</v>
      </c>
      <c r="AG135" s="31" t="s">
        <v>156</v>
      </c>
      <c r="AH135" s="35">
        <f>IF(AG135="Baja",1,IF(AG135="Media",2,IF(AG135="Alta",3,IF(AG135="No Clasificada",0,""))))</f>
        <v>2</v>
      </c>
      <c r="AI135" s="31" t="s">
        <v>156</v>
      </c>
      <c r="AJ135" s="34">
        <f>IF(AI135="Baja",1,IF(AI135="Media",2,IF(AI135="Alta",3,IF(AI135="No Clasificada",0,""))))</f>
        <v>2</v>
      </c>
      <c r="AK135" s="34">
        <f>IFERROR(SUM(AH135+AJ135)," ")</f>
        <v>4</v>
      </c>
      <c r="AL135" s="34" t="str">
        <f>IF(AK135=3,"Baja",IF(AK135=2,"Baja",IF(AK135=1,"Baja",IF(AK135=4,"Media",IF(AK135&gt;=5,"Alta")))))</f>
        <v>Media</v>
      </c>
      <c r="AM135" s="34">
        <f>IF(AL135="Baja",1,IF(AL135="Media",2,IF(AL135="Alta",3,"0")))</f>
        <v>2</v>
      </c>
      <c r="AN135" s="34">
        <f>IFERROR(SUM(+AD135+AF135+AM135),"")</f>
        <v>7</v>
      </c>
      <c r="AO135" s="36" t="str">
        <f>IF(AND(AC135="ALTA"),"ALTA",IF(AND(AE135="ALTA",AL135="ALTA"),"ALTA",IF(AND(AC135="MEDIA",AE135="ALTA",AL135="MEDIA"),"MEDIA",IF(AND(AC135="MEDIA",AE135="MEDIA",AL135="ALTA"),"MEDIA",IF(AND(AC135="MEDIA",AE135="MEDIA",AL135="BAJA"),"MEDIA",IF(AND(AC135="MEDIA",AE135="MEDIA",AL135="MEDIA"),"MEDIA",IF(AND(AC135="MEDIA",AE135="BAJA",AL135="MEDIA"),"MEDIA",IF(AND(AC135="BAJA",AE135="MEDIA",AL135="MEDIA"),"MEDIA",IF(AND(AC135="BAJA",AE135="BAJA",AL135="MEDIA"),"MEDIA",IF(AND(AC135="BAJA",AE135="MEDIA",AL135="BAJA"),"MEDIA",IF(AND(AC135="MEDIA",AE135="BAJA",AL135="BAJA"),"MEDIA",IF(AND(AC135="BAJA",AE135="ALTA",AL135="BAJA"),"MEDIA",IF(AND(AC135="BAJA",AE135="BAJA",AL135="ALTA"),"MEDIA",IF(AND(AC135="MEDIA",AE135="ALTA",AL135="BAJA"),"MEDIA",IF(AND(AC135="MEDIA",AE135="BAJA",AL135="ALTA"),"MEDIA",IF(AND(AC135="BAJA",AE135="ALTA",AL135="MEDIA"),"MEDIA",IF(AND(AC135="BAJA",AE135="MEDIA",AL135="ALTA"),"MEDIA",IF(AND(AC135="BAJA",AE135="BAJA",AL135="BAJA"),"BAJA","Por Clasificar"))))))))))))))))))</f>
        <v>MEDIA</v>
      </c>
    </row>
    <row r="136" spans="1:41" s="32" customFormat="1" ht="142.5">
      <c r="A136" s="22" t="s">
        <v>840</v>
      </c>
      <c r="B136" s="22" t="s">
        <v>62</v>
      </c>
      <c r="C136" s="2" t="s">
        <v>114</v>
      </c>
      <c r="D136" s="2" t="s">
        <v>841</v>
      </c>
      <c r="E136" s="23" t="s">
        <v>842</v>
      </c>
      <c r="F136" s="2" t="s">
        <v>843</v>
      </c>
      <c r="G136" s="20" t="s">
        <v>139</v>
      </c>
      <c r="H136" s="20" t="s">
        <v>2</v>
      </c>
      <c r="I136" s="20" t="s">
        <v>2</v>
      </c>
      <c r="J136" s="20" t="s">
        <v>2</v>
      </c>
      <c r="K136" s="20" t="s">
        <v>833</v>
      </c>
      <c r="L136" s="20" t="s">
        <v>834</v>
      </c>
      <c r="M136" s="20" t="s">
        <v>142</v>
      </c>
      <c r="N136" s="21" t="s">
        <v>835</v>
      </c>
      <c r="O136" s="20" t="s">
        <v>3</v>
      </c>
      <c r="P136" s="21" t="s">
        <v>836</v>
      </c>
      <c r="Q136" s="20" t="s">
        <v>189</v>
      </c>
      <c r="R136" s="21" t="s">
        <v>93</v>
      </c>
      <c r="S136" s="3" t="s">
        <v>155</v>
      </c>
      <c r="T136" s="3" t="s">
        <v>147</v>
      </c>
      <c r="U136" s="3" t="s">
        <v>147</v>
      </c>
      <c r="V136" s="20" t="s">
        <v>75</v>
      </c>
      <c r="W136" s="20" t="s">
        <v>837</v>
      </c>
      <c r="X136" s="20" t="s">
        <v>838</v>
      </c>
      <c r="Y136" s="20" t="s">
        <v>839</v>
      </c>
      <c r="Z136" s="21" t="s">
        <v>169</v>
      </c>
      <c r="AA136" s="24">
        <v>45553</v>
      </c>
      <c r="AB136" s="21" t="s">
        <v>208</v>
      </c>
      <c r="AC136" s="34" t="str">
        <f t="shared" si="91"/>
        <v>Media</v>
      </c>
      <c r="AD136" s="34">
        <f t="shared" si="92"/>
        <v>2</v>
      </c>
      <c r="AE136" s="31" t="s">
        <v>332</v>
      </c>
      <c r="AF136" s="34">
        <f t="shared" ref="AF136:AF138" si="93">IF(AE136="Baja",1,IF(AE136="Media",2,IF(AE136="Alta",3,"")))</f>
        <v>3</v>
      </c>
      <c r="AG136" s="31" t="s">
        <v>156</v>
      </c>
      <c r="AH136" s="35">
        <f t="shared" ref="AH136:AH138" si="94">IF(AG136="Baja",1,IF(AG136="Media",2,IF(AG136="Alta",3,IF(AG136="No Clasificada",0,""))))</f>
        <v>2</v>
      </c>
      <c r="AI136" s="31" t="s">
        <v>156</v>
      </c>
      <c r="AJ136" s="34">
        <f t="shared" ref="AJ136:AJ138" si="95">IF(AI136="Baja",1,IF(AI136="Media",2,IF(AI136="Alta",3,IF(AI136="No Clasificada",0,""))))</f>
        <v>2</v>
      </c>
      <c r="AK136" s="34">
        <f t="shared" ref="AK136:AK138" si="96">IFERROR(SUM(AH136+AJ136)," ")</f>
        <v>4</v>
      </c>
      <c r="AL136" s="34" t="str">
        <f t="shared" ref="AL136:AL138" si="97">IF(AK136=3,"Baja",IF(AK136=2,"Baja",IF(AK136=1,"Baja",IF(AK136=4,"Media",IF(AK136&gt;=5,"Alta")))))</f>
        <v>Media</v>
      </c>
      <c r="AM136" s="34">
        <f t="shared" ref="AM136:AM138" si="98">IF(AL136="Baja",1,IF(AL136="Media",2,IF(AL136="Alta",3,"0")))</f>
        <v>2</v>
      </c>
      <c r="AN136" s="34">
        <f t="shared" ref="AN136:AN138" si="99">IFERROR(SUM(+AD136+AF136+AM136),"")</f>
        <v>7</v>
      </c>
      <c r="AO136" s="36" t="str">
        <f t="shared" ref="AO136:AO138" si="100">IF(AND(AC136="ALTA"),"ALTA",IF(AND(AE136="ALTA",AL136="ALTA"),"ALTA",IF(AND(AC136="MEDIA",AE136="ALTA",AL136="MEDIA"),"MEDIA",IF(AND(AC136="MEDIA",AE136="MEDIA",AL136="ALTA"),"MEDIA",IF(AND(AC136="MEDIA",AE136="MEDIA",AL136="BAJA"),"MEDIA",IF(AND(AC136="MEDIA",AE136="MEDIA",AL136="MEDIA"),"MEDIA",IF(AND(AC136="MEDIA",AE136="BAJA",AL136="MEDIA"),"MEDIA",IF(AND(AC136="BAJA",AE136="MEDIA",AL136="MEDIA"),"MEDIA",IF(AND(AC136="BAJA",AE136="BAJA",AL136="MEDIA"),"MEDIA",IF(AND(AC136="BAJA",AE136="MEDIA",AL136="BAJA"),"MEDIA",IF(AND(AC136="MEDIA",AE136="BAJA",AL136="BAJA"),"MEDIA",IF(AND(AC136="BAJA",AE136="ALTA",AL136="BAJA"),"MEDIA",IF(AND(AC136="BAJA",AE136="BAJA",AL136="ALTA"),"MEDIA",IF(AND(AC136="MEDIA",AE136="ALTA",AL136="BAJA"),"MEDIA",IF(AND(AC136="MEDIA",AE136="BAJA",AL136="ALTA"),"MEDIA",IF(AND(AC136="BAJA",AE136="ALTA",AL136="MEDIA"),"MEDIA",IF(AND(AC136="BAJA",AE136="MEDIA",AL136="ALTA"),"MEDIA",IF(AND(AC136="BAJA",AE136="BAJA",AL136="BAJA"),"BAJA","Por Clasificar"))))))))))))))))))</f>
        <v>MEDIA</v>
      </c>
    </row>
    <row r="137" spans="1:41" s="32" customFormat="1" ht="85.5">
      <c r="A137" s="22" t="s">
        <v>844</v>
      </c>
      <c r="B137" s="22" t="s">
        <v>62</v>
      </c>
      <c r="C137" s="2" t="s">
        <v>114</v>
      </c>
      <c r="D137" s="2" t="s">
        <v>648</v>
      </c>
      <c r="E137" s="2" t="s">
        <v>648</v>
      </c>
      <c r="F137" s="2" t="s">
        <v>845</v>
      </c>
      <c r="G137" s="20" t="s">
        <v>139</v>
      </c>
      <c r="H137" s="20" t="s">
        <v>2</v>
      </c>
      <c r="I137" s="20" t="s">
        <v>2</v>
      </c>
      <c r="J137" s="20" t="s">
        <v>2</v>
      </c>
      <c r="K137" s="20" t="s">
        <v>833</v>
      </c>
      <c r="L137" s="20" t="s">
        <v>834</v>
      </c>
      <c r="M137" s="20" t="s">
        <v>142</v>
      </c>
      <c r="N137" s="21" t="s">
        <v>835</v>
      </c>
      <c r="O137" s="20" t="s">
        <v>3</v>
      </c>
      <c r="P137" s="21" t="s">
        <v>836</v>
      </c>
      <c r="Q137" s="20" t="s">
        <v>189</v>
      </c>
      <c r="R137" s="21" t="s">
        <v>93</v>
      </c>
      <c r="S137" s="3" t="s">
        <v>155</v>
      </c>
      <c r="T137" s="3" t="s">
        <v>147</v>
      </c>
      <c r="U137" s="3" t="s">
        <v>147</v>
      </c>
      <c r="V137" s="20" t="s">
        <v>75</v>
      </c>
      <c r="W137" s="20" t="s">
        <v>837</v>
      </c>
      <c r="X137" s="20" t="s">
        <v>838</v>
      </c>
      <c r="Y137" s="20" t="s">
        <v>839</v>
      </c>
      <c r="Z137" s="21" t="s">
        <v>169</v>
      </c>
      <c r="AA137" s="24">
        <v>45553</v>
      </c>
      <c r="AB137" s="21" t="s">
        <v>208</v>
      </c>
      <c r="AC137" s="34" t="str">
        <f t="shared" si="91"/>
        <v>Media</v>
      </c>
      <c r="AD137" s="34">
        <f t="shared" si="92"/>
        <v>2</v>
      </c>
      <c r="AE137" s="31" t="s">
        <v>156</v>
      </c>
      <c r="AF137" s="34">
        <f t="shared" si="93"/>
        <v>2</v>
      </c>
      <c r="AG137" s="31" t="s">
        <v>156</v>
      </c>
      <c r="AH137" s="35">
        <f t="shared" si="94"/>
        <v>2</v>
      </c>
      <c r="AI137" s="31" t="s">
        <v>149</v>
      </c>
      <c r="AJ137" s="34">
        <f t="shared" si="95"/>
        <v>1</v>
      </c>
      <c r="AK137" s="34">
        <f t="shared" si="96"/>
        <v>3</v>
      </c>
      <c r="AL137" s="34" t="str">
        <f t="shared" si="97"/>
        <v>Baja</v>
      </c>
      <c r="AM137" s="34">
        <f t="shared" si="98"/>
        <v>1</v>
      </c>
      <c r="AN137" s="34">
        <f t="shared" si="99"/>
        <v>5</v>
      </c>
      <c r="AO137" s="36" t="str">
        <f t="shared" si="100"/>
        <v>MEDIA</v>
      </c>
    </row>
    <row r="138" spans="1:41" s="32" customFormat="1" ht="85.5">
      <c r="A138" s="22" t="s">
        <v>846</v>
      </c>
      <c r="B138" s="22" t="s">
        <v>62</v>
      </c>
      <c r="C138" s="2" t="s">
        <v>114</v>
      </c>
      <c r="D138" s="2" t="s">
        <v>151</v>
      </c>
      <c r="E138" s="23" t="s">
        <v>847</v>
      </c>
      <c r="F138" s="2" t="s">
        <v>848</v>
      </c>
      <c r="G138" s="20" t="s">
        <v>139</v>
      </c>
      <c r="H138" s="20" t="s">
        <v>2</v>
      </c>
      <c r="I138" s="20" t="s">
        <v>2</v>
      </c>
      <c r="J138" s="20" t="s">
        <v>2</v>
      </c>
      <c r="K138" s="20" t="s">
        <v>833</v>
      </c>
      <c r="L138" s="20" t="s">
        <v>849</v>
      </c>
      <c r="M138" s="20" t="s">
        <v>142</v>
      </c>
      <c r="N138" s="21" t="s">
        <v>835</v>
      </c>
      <c r="O138" s="20" t="s">
        <v>3</v>
      </c>
      <c r="P138" s="21" t="s">
        <v>836</v>
      </c>
      <c r="Q138" s="20" t="s">
        <v>189</v>
      </c>
      <c r="R138" s="21" t="s">
        <v>93</v>
      </c>
      <c r="S138" s="3" t="s">
        <v>155</v>
      </c>
      <c r="T138" s="3" t="s">
        <v>147</v>
      </c>
      <c r="U138" s="3" t="s">
        <v>147</v>
      </c>
      <c r="V138" s="20" t="s">
        <v>75</v>
      </c>
      <c r="W138" s="20" t="s">
        <v>837</v>
      </c>
      <c r="X138" s="20" t="s">
        <v>838</v>
      </c>
      <c r="Y138" s="20" t="s">
        <v>839</v>
      </c>
      <c r="Z138" s="21" t="s">
        <v>169</v>
      </c>
      <c r="AA138" s="24">
        <v>45553</v>
      </c>
      <c r="AB138" s="21" t="s">
        <v>208</v>
      </c>
      <c r="AC138" s="34" t="str">
        <f t="shared" si="91"/>
        <v>Media</v>
      </c>
      <c r="AD138" s="34">
        <f t="shared" si="92"/>
        <v>2</v>
      </c>
      <c r="AE138" s="31" t="s">
        <v>156</v>
      </c>
      <c r="AF138" s="34">
        <f t="shared" si="93"/>
        <v>2</v>
      </c>
      <c r="AG138" s="31" t="s">
        <v>149</v>
      </c>
      <c r="AH138" s="35">
        <f t="shared" si="94"/>
        <v>1</v>
      </c>
      <c r="AI138" s="31" t="s">
        <v>156</v>
      </c>
      <c r="AJ138" s="34">
        <f t="shared" si="95"/>
        <v>2</v>
      </c>
      <c r="AK138" s="34">
        <f t="shared" si="96"/>
        <v>3</v>
      </c>
      <c r="AL138" s="34" t="str">
        <f t="shared" si="97"/>
        <v>Baja</v>
      </c>
      <c r="AM138" s="34">
        <f t="shared" si="98"/>
        <v>1</v>
      </c>
      <c r="AN138" s="34">
        <f t="shared" si="99"/>
        <v>5</v>
      </c>
      <c r="AO138" s="36" t="str">
        <f t="shared" si="100"/>
        <v>MEDIA</v>
      </c>
    </row>
    <row r="139" spans="1:41" s="28" customFormat="1" ht="36" customHeight="1">
      <c r="A139" s="60" t="s">
        <v>882</v>
      </c>
      <c r="B139" s="51"/>
      <c r="C139" s="53"/>
      <c r="D139" s="59"/>
      <c r="E139" s="59" t="s">
        <v>181</v>
      </c>
      <c r="F139" s="52">
        <v>45554</v>
      </c>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row>
    <row r="140" spans="1:41" s="32" customFormat="1" ht="147.75" customHeight="1">
      <c r="A140" s="22" t="s">
        <v>850</v>
      </c>
      <c r="B140" s="22" t="s">
        <v>62</v>
      </c>
      <c r="C140" s="2" t="s">
        <v>114</v>
      </c>
      <c r="D140" s="130" t="s">
        <v>851</v>
      </c>
      <c r="E140" s="130" t="s">
        <v>852</v>
      </c>
      <c r="F140" s="130" t="s">
        <v>853</v>
      </c>
      <c r="G140" s="130" t="s">
        <v>139</v>
      </c>
      <c r="H140" s="130" t="s">
        <v>2</v>
      </c>
      <c r="I140" s="130" t="s">
        <v>2</v>
      </c>
      <c r="J140" s="130" t="s">
        <v>2</v>
      </c>
      <c r="K140" s="130" t="s">
        <v>854</v>
      </c>
      <c r="L140" s="130" t="s">
        <v>855</v>
      </c>
      <c r="M140" s="130" t="s">
        <v>856</v>
      </c>
      <c r="N140" s="131" t="s">
        <v>857</v>
      </c>
      <c r="O140" s="130" t="s">
        <v>3</v>
      </c>
      <c r="P140" s="130" t="s">
        <v>858</v>
      </c>
      <c r="Q140" s="130" t="s">
        <v>189</v>
      </c>
      <c r="R140" s="130" t="s">
        <v>71</v>
      </c>
      <c r="S140" s="130" t="s">
        <v>155</v>
      </c>
      <c r="T140" s="130" t="s">
        <v>147</v>
      </c>
      <c r="U140" s="130" t="s">
        <v>147</v>
      </c>
      <c r="V140" s="130" t="s">
        <v>75</v>
      </c>
      <c r="W140" s="130" t="s">
        <v>859</v>
      </c>
      <c r="X140" s="130" t="s">
        <v>860</v>
      </c>
      <c r="Y140" s="130" t="s">
        <v>861</v>
      </c>
      <c r="Z140" s="130" t="s">
        <v>169</v>
      </c>
      <c r="AA140" s="132">
        <v>45554</v>
      </c>
      <c r="AB140" s="130" t="s">
        <v>208</v>
      </c>
      <c r="AC140" s="133" t="str">
        <f t="shared" ref="AC140:AC145" si="101">IF(V140="Información Pública Reservada","Alta",IF(V140="Información Pública Clasificada","Media",IF(V140="Información Pública","Baja")))</f>
        <v>Media</v>
      </c>
      <c r="AD140" s="133">
        <f t="shared" ref="AD140:AD145" si="102">IF(AC140="Baja",1,IF(AC140="Media",2,IF(AC140="Alta",3,"")))</f>
        <v>2</v>
      </c>
      <c r="AE140" s="134" t="s">
        <v>332</v>
      </c>
      <c r="AF140" s="133">
        <f>IF(AE140="Baja",1,IF(AE140="Media",2,IF(AE140="Alta",3,"")))</f>
        <v>3</v>
      </c>
      <c r="AG140" s="134" t="s">
        <v>156</v>
      </c>
      <c r="AH140" s="133">
        <f>IF(AG140="Baja",1,IF(AG140="Media",2,IF(AG140="Alta",3,IF(AG140="No Clasificada",0,""))))</f>
        <v>2</v>
      </c>
      <c r="AI140" s="134" t="s">
        <v>332</v>
      </c>
      <c r="AJ140" s="133">
        <f>IF(AI140="Baja",1,IF(AI140="Media",2,IF(AI140="Alta",3,IF(AI140="No Clasificada",0,""))))</f>
        <v>3</v>
      </c>
      <c r="AK140" s="133">
        <f>IFERROR(SUM(AH140+AJ140)," ")</f>
        <v>5</v>
      </c>
      <c r="AL140" s="133" t="str">
        <f t="shared" ref="AL140:AL145" si="103">IF(AK140=3,"Baja",IF(AK140=2,"Baja",IF(AK140=1,"Baja",IF(AK140=4,"Media",IF(AK140&gt;=5,"Alta")))))</f>
        <v>Alta</v>
      </c>
      <c r="AM140" s="133">
        <f t="shared" ref="AM140:AM145" si="104">IF(AL140="Baja",1,IF(AL140="Media",2,IF(AL140="Alta",3,"0")))</f>
        <v>3</v>
      </c>
      <c r="AN140" s="133">
        <f t="shared" ref="AN140:AN145" si="105">IFERROR(SUM(+AD140+AF140+AM140),"")</f>
        <v>8</v>
      </c>
      <c r="AO140" s="135" t="str">
        <f t="shared" ref="AO140:AO145" si="106">IF(AND(AC140="ALTA"),"ALTA",IF(AND(AE140="ALTA",AL140="ALTA"),"ALTA",IF(AND(AC140="MEDIA",AE140="ALTA",AL140="MEDIA"),"MEDIA",IF(AND(AC140="MEDIA",AE140="MEDIA",AL140="ALTA"),"MEDIA",IF(AND(AC140="MEDIA",AE140="MEDIA",AL140="BAJA"),"MEDIA",IF(AND(AC140="MEDIA",AE140="MEDIA",AL140="MEDIA"),"MEDIA",IF(AND(AC140="MEDIA",AE140="BAJA",AL140="MEDIA"),"MEDIA",IF(AND(AC140="BAJA",AE140="MEDIA",AL140="MEDIA"),"MEDIA",IF(AND(AC140="BAJA",AE140="BAJA",AL140="MEDIA"),"MEDIA",IF(AND(AC140="BAJA",AE140="MEDIA",AL140="BAJA"),"MEDIA",IF(AND(AC140="MEDIA",AE140="BAJA",AL140="BAJA"),"MEDIA",IF(AND(AC140="BAJA",AE140="ALTA",AL140="BAJA"),"MEDIA",IF(AND(AC140="BAJA",AE140="BAJA",AL140="ALTA"),"MEDIA",IF(AND(AC140="MEDIA",AE140="ALTA",AL140="BAJA"),"MEDIA",IF(AND(AC140="MEDIA",AE140="BAJA",AL140="ALTA"),"MEDIA",IF(AND(AC140="BAJA",AE140="ALTA",AL140="MEDIA"),"MEDIA",IF(AND(AC140="BAJA",AE140="MEDIA",AL140="ALTA"),"MEDIA",IF(AND(AC140="BAJA",AE140="BAJA",AL140="BAJA"),"BAJA","Por Clasificar"))))))))))))))))))</f>
        <v>ALTA</v>
      </c>
    </row>
    <row r="141" spans="1:41" s="32" customFormat="1" ht="147.75" customHeight="1">
      <c r="A141" s="22" t="s">
        <v>862</v>
      </c>
      <c r="B141" s="22" t="s">
        <v>62</v>
      </c>
      <c r="C141" s="2" t="s">
        <v>114</v>
      </c>
      <c r="D141" s="130" t="s">
        <v>851</v>
      </c>
      <c r="E141" s="130" t="s">
        <v>863</v>
      </c>
      <c r="F141" s="130" t="s">
        <v>864</v>
      </c>
      <c r="G141" s="130" t="s">
        <v>139</v>
      </c>
      <c r="H141" s="130" t="s">
        <v>2</v>
      </c>
      <c r="I141" s="130" t="s">
        <v>2</v>
      </c>
      <c r="J141" s="130" t="s">
        <v>2</v>
      </c>
      <c r="K141" s="130" t="s">
        <v>854</v>
      </c>
      <c r="L141" s="130" t="s">
        <v>855</v>
      </c>
      <c r="M141" s="130" t="s">
        <v>856</v>
      </c>
      <c r="N141" s="131" t="s">
        <v>857</v>
      </c>
      <c r="O141" s="130" t="s">
        <v>3</v>
      </c>
      <c r="P141" s="130" t="s">
        <v>858</v>
      </c>
      <c r="Q141" s="130" t="s">
        <v>189</v>
      </c>
      <c r="R141" s="130" t="s">
        <v>71</v>
      </c>
      <c r="S141" s="130" t="s">
        <v>155</v>
      </c>
      <c r="T141" s="130" t="s">
        <v>147</v>
      </c>
      <c r="U141" s="130" t="s">
        <v>147</v>
      </c>
      <c r="V141" s="130" t="s">
        <v>75</v>
      </c>
      <c r="W141" s="130" t="s">
        <v>859</v>
      </c>
      <c r="X141" s="130" t="s">
        <v>860</v>
      </c>
      <c r="Y141" s="130" t="s">
        <v>861</v>
      </c>
      <c r="Z141" s="130" t="s">
        <v>169</v>
      </c>
      <c r="AA141" s="132">
        <v>45554</v>
      </c>
      <c r="AB141" s="130" t="s">
        <v>208</v>
      </c>
      <c r="AC141" s="133" t="str">
        <f t="shared" si="101"/>
        <v>Media</v>
      </c>
      <c r="AD141" s="133">
        <f t="shared" si="102"/>
        <v>2</v>
      </c>
      <c r="AE141" s="134" t="s">
        <v>332</v>
      </c>
      <c r="AF141" s="133">
        <f t="shared" ref="AF141:AF145" si="107">IF(AE141="Baja",1,IF(AE141="Media",2,IF(AE141="Alta",3,"")))</f>
        <v>3</v>
      </c>
      <c r="AG141" s="134" t="s">
        <v>156</v>
      </c>
      <c r="AH141" s="133">
        <f t="shared" ref="AH141:AH145" si="108">IF(AG141="Baja",1,IF(AG141="Media",2,IF(AG141="Alta",3,IF(AG141="No Clasificada",0,""))))</f>
        <v>2</v>
      </c>
      <c r="AI141" s="134" t="s">
        <v>332</v>
      </c>
      <c r="AJ141" s="133">
        <f t="shared" ref="AJ141:AJ145" si="109">IF(AI141="Baja",1,IF(AI141="Media",2,IF(AI141="Alta",3,IF(AI141="No Clasificada",0,""))))</f>
        <v>3</v>
      </c>
      <c r="AK141" s="133">
        <f t="shared" ref="AK141:AK145" si="110">IFERROR(SUM(AH141+AJ141)," ")</f>
        <v>5</v>
      </c>
      <c r="AL141" s="133" t="str">
        <f t="shared" si="103"/>
        <v>Alta</v>
      </c>
      <c r="AM141" s="133">
        <f t="shared" si="104"/>
        <v>3</v>
      </c>
      <c r="AN141" s="133">
        <f t="shared" si="105"/>
        <v>8</v>
      </c>
      <c r="AO141" s="135" t="str">
        <f t="shared" si="106"/>
        <v>ALTA</v>
      </c>
    </row>
    <row r="142" spans="1:41" s="32" customFormat="1" ht="84">
      <c r="A142" s="22" t="s">
        <v>865</v>
      </c>
      <c r="B142" s="22" t="s">
        <v>62</v>
      </c>
      <c r="C142" s="2" t="s">
        <v>114</v>
      </c>
      <c r="D142" s="130" t="s">
        <v>343</v>
      </c>
      <c r="E142" s="130" t="s">
        <v>866</v>
      </c>
      <c r="F142" s="130" t="s">
        <v>867</v>
      </c>
      <c r="G142" s="130" t="s">
        <v>139</v>
      </c>
      <c r="H142" s="130"/>
      <c r="I142" s="130"/>
      <c r="J142" s="130" t="s">
        <v>2</v>
      </c>
      <c r="K142" s="130" t="s">
        <v>868</v>
      </c>
      <c r="L142" s="130" t="s">
        <v>855</v>
      </c>
      <c r="M142" s="130" t="s">
        <v>142</v>
      </c>
      <c r="N142" s="131" t="s">
        <v>857</v>
      </c>
      <c r="O142" s="130" t="s">
        <v>3</v>
      </c>
      <c r="P142" s="130" t="s">
        <v>858</v>
      </c>
      <c r="Q142" s="130" t="s">
        <v>189</v>
      </c>
      <c r="R142" s="130" t="s">
        <v>71</v>
      </c>
      <c r="S142" s="130" t="s">
        <v>147</v>
      </c>
      <c r="T142" s="130" t="s">
        <v>147</v>
      </c>
      <c r="U142" s="130" t="s">
        <v>147</v>
      </c>
      <c r="V142" s="130" t="s">
        <v>73</v>
      </c>
      <c r="W142" s="130" t="s">
        <v>148</v>
      </c>
      <c r="X142" s="130" t="s">
        <v>148</v>
      </c>
      <c r="Y142" s="130" t="s">
        <v>148</v>
      </c>
      <c r="Z142" s="130" t="s">
        <v>189</v>
      </c>
      <c r="AA142" s="132" t="s">
        <v>189</v>
      </c>
      <c r="AB142" s="130" t="s">
        <v>189</v>
      </c>
      <c r="AC142" s="133" t="str">
        <f t="shared" si="101"/>
        <v>Baja</v>
      </c>
      <c r="AD142" s="133">
        <f t="shared" si="102"/>
        <v>1</v>
      </c>
      <c r="AE142" s="134" t="s">
        <v>156</v>
      </c>
      <c r="AF142" s="133">
        <f t="shared" si="107"/>
        <v>2</v>
      </c>
      <c r="AG142" s="134" t="s">
        <v>156</v>
      </c>
      <c r="AH142" s="133">
        <f t="shared" si="108"/>
        <v>2</v>
      </c>
      <c r="AI142" s="134" t="s">
        <v>156</v>
      </c>
      <c r="AJ142" s="133">
        <f t="shared" si="109"/>
        <v>2</v>
      </c>
      <c r="AK142" s="133">
        <f t="shared" si="110"/>
        <v>4</v>
      </c>
      <c r="AL142" s="133" t="str">
        <f t="shared" si="103"/>
        <v>Media</v>
      </c>
      <c r="AM142" s="133">
        <f t="shared" si="104"/>
        <v>2</v>
      </c>
      <c r="AN142" s="133">
        <f t="shared" si="105"/>
        <v>5</v>
      </c>
      <c r="AO142" s="135" t="str">
        <f t="shared" si="106"/>
        <v>MEDIA</v>
      </c>
    </row>
    <row r="143" spans="1:41" s="32" customFormat="1" ht="147.75" customHeight="1">
      <c r="A143" s="22" t="s">
        <v>869</v>
      </c>
      <c r="B143" s="22" t="s">
        <v>62</v>
      </c>
      <c r="C143" s="2" t="s">
        <v>114</v>
      </c>
      <c r="D143" s="130" t="s">
        <v>150</v>
      </c>
      <c r="E143" s="130" t="s">
        <v>150</v>
      </c>
      <c r="F143" s="130" t="s">
        <v>870</v>
      </c>
      <c r="G143" s="130" t="s">
        <v>139</v>
      </c>
      <c r="H143" s="130" t="s">
        <v>2</v>
      </c>
      <c r="I143" s="130"/>
      <c r="J143" s="130" t="s">
        <v>2</v>
      </c>
      <c r="K143" s="130" t="s">
        <v>854</v>
      </c>
      <c r="L143" s="130" t="s">
        <v>855</v>
      </c>
      <c r="M143" s="130" t="s">
        <v>856</v>
      </c>
      <c r="N143" s="131" t="s">
        <v>857</v>
      </c>
      <c r="O143" s="130" t="s">
        <v>3</v>
      </c>
      <c r="P143" s="130" t="s">
        <v>858</v>
      </c>
      <c r="Q143" s="130" t="s">
        <v>189</v>
      </c>
      <c r="R143" s="130" t="s">
        <v>71</v>
      </c>
      <c r="S143" s="130" t="s">
        <v>155</v>
      </c>
      <c r="T143" s="130" t="s">
        <v>147</v>
      </c>
      <c r="U143" s="130" t="s">
        <v>147</v>
      </c>
      <c r="V143" s="130" t="s">
        <v>75</v>
      </c>
      <c r="W143" s="130" t="s">
        <v>871</v>
      </c>
      <c r="X143" s="130" t="s">
        <v>860</v>
      </c>
      <c r="Y143" s="130" t="s">
        <v>861</v>
      </c>
      <c r="Z143" s="130" t="s">
        <v>169</v>
      </c>
      <c r="AA143" s="132">
        <v>45554</v>
      </c>
      <c r="AB143" s="130" t="s">
        <v>208</v>
      </c>
      <c r="AC143" s="133" t="str">
        <f t="shared" si="101"/>
        <v>Media</v>
      </c>
      <c r="AD143" s="133">
        <f t="shared" si="102"/>
        <v>2</v>
      </c>
      <c r="AE143" s="134" t="s">
        <v>332</v>
      </c>
      <c r="AF143" s="133">
        <f t="shared" si="107"/>
        <v>3</v>
      </c>
      <c r="AG143" s="134" t="s">
        <v>156</v>
      </c>
      <c r="AH143" s="133">
        <f t="shared" si="108"/>
        <v>2</v>
      </c>
      <c r="AI143" s="134" t="s">
        <v>156</v>
      </c>
      <c r="AJ143" s="133">
        <f t="shared" si="109"/>
        <v>2</v>
      </c>
      <c r="AK143" s="133">
        <f t="shared" si="110"/>
        <v>4</v>
      </c>
      <c r="AL143" s="133" t="str">
        <f t="shared" si="103"/>
        <v>Media</v>
      </c>
      <c r="AM143" s="133">
        <f t="shared" si="104"/>
        <v>2</v>
      </c>
      <c r="AN143" s="133">
        <f t="shared" si="105"/>
        <v>7</v>
      </c>
      <c r="AO143" s="135" t="str">
        <f t="shared" si="106"/>
        <v>MEDIA</v>
      </c>
    </row>
    <row r="144" spans="1:41" s="32" customFormat="1" ht="135.75" customHeight="1">
      <c r="A144" s="22" t="s">
        <v>872</v>
      </c>
      <c r="B144" s="22" t="s">
        <v>62</v>
      </c>
      <c r="C144" s="2" t="s">
        <v>114</v>
      </c>
      <c r="D144" s="130" t="s">
        <v>873</v>
      </c>
      <c r="E144" s="130" t="s">
        <v>873</v>
      </c>
      <c r="F144" s="130" t="s">
        <v>874</v>
      </c>
      <c r="G144" s="130" t="s">
        <v>139</v>
      </c>
      <c r="H144" s="130" t="s">
        <v>2</v>
      </c>
      <c r="I144" s="130" t="s">
        <v>2</v>
      </c>
      <c r="J144" s="130" t="s">
        <v>2</v>
      </c>
      <c r="K144" s="130" t="s">
        <v>854</v>
      </c>
      <c r="L144" s="130" t="s">
        <v>855</v>
      </c>
      <c r="M144" s="130" t="s">
        <v>856</v>
      </c>
      <c r="N144" s="131" t="s">
        <v>857</v>
      </c>
      <c r="O144" s="130" t="s">
        <v>3</v>
      </c>
      <c r="P144" s="130" t="s">
        <v>858</v>
      </c>
      <c r="Q144" s="130" t="s">
        <v>189</v>
      </c>
      <c r="R144" s="130" t="s">
        <v>71</v>
      </c>
      <c r="S144" s="130" t="s">
        <v>155</v>
      </c>
      <c r="T144" s="130" t="s">
        <v>147</v>
      </c>
      <c r="U144" s="130" t="s">
        <v>147</v>
      </c>
      <c r="V144" s="130" t="s">
        <v>75</v>
      </c>
      <c r="W144" s="130" t="s">
        <v>859</v>
      </c>
      <c r="X144" s="130" t="s">
        <v>860</v>
      </c>
      <c r="Y144" s="130" t="s">
        <v>861</v>
      </c>
      <c r="Z144" s="130" t="s">
        <v>169</v>
      </c>
      <c r="AA144" s="132">
        <v>45554</v>
      </c>
      <c r="AB144" s="130" t="s">
        <v>208</v>
      </c>
      <c r="AC144" s="133" t="str">
        <f t="shared" si="101"/>
        <v>Media</v>
      </c>
      <c r="AD144" s="133">
        <f t="shared" si="102"/>
        <v>2</v>
      </c>
      <c r="AE144" s="134" t="s">
        <v>332</v>
      </c>
      <c r="AF144" s="133">
        <f t="shared" si="107"/>
        <v>3</v>
      </c>
      <c r="AG144" s="134" t="s">
        <v>156</v>
      </c>
      <c r="AH144" s="133">
        <f t="shared" si="108"/>
        <v>2</v>
      </c>
      <c r="AI144" s="134" t="s">
        <v>156</v>
      </c>
      <c r="AJ144" s="133">
        <f t="shared" si="109"/>
        <v>2</v>
      </c>
      <c r="AK144" s="133">
        <f t="shared" si="110"/>
        <v>4</v>
      </c>
      <c r="AL144" s="133" t="str">
        <f t="shared" si="103"/>
        <v>Media</v>
      </c>
      <c r="AM144" s="133">
        <f t="shared" si="104"/>
        <v>2</v>
      </c>
      <c r="AN144" s="133">
        <f t="shared" si="105"/>
        <v>7</v>
      </c>
      <c r="AO144" s="135" t="str">
        <f t="shared" si="106"/>
        <v>MEDIA</v>
      </c>
    </row>
    <row r="145" spans="1:41" s="32" customFormat="1" ht="146.25" customHeight="1">
      <c r="A145" s="22" t="s">
        <v>875</v>
      </c>
      <c r="B145" s="22" t="s">
        <v>62</v>
      </c>
      <c r="C145" s="2" t="s">
        <v>114</v>
      </c>
      <c r="D145" s="130" t="s">
        <v>876</v>
      </c>
      <c r="E145" s="130" t="s">
        <v>877</v>
      </c>
      <c r="F145" s="130" t="s">
        <v>878</v>
      </c>
      <c r="G145" s="130" t="s">
        <v>139</v>
      </c>
      <c r="H145" s="130" t="s">
        <v>2</v>
      </c>
      <c r="I145" s="130" t="s">
        <v>2</v>
      </c>
      <c r="J145" s="130" t="s">
        <v>2</v>
      </c>
      <c r="K145" s="136" t="s">
        <v>868</v>
      </c>
      <c r="L145" s="130" t="s">
        <v>879</v>
      </c>
      <c r="M145" s="130" t="s">
        <v>880</v>
      </c>
      <c r="N145" s="131" t="s">
        <v>857</v>
      </c>
      <c r="O145" s="130" t="s">
        <v>3</v>
      </c>
      <c r="P145" s="136" t="s">
        <v>881</v>
      </c>
      <c r="Q145" s="130" t="s">
        <v>189</v>
      </c>
      <c r="R145" s="130" t="s">
        <v>71</v>
      </c>
      <c r="S145" s="130" t="s">
        <v>155</v>
      </c>
      <c r="T145" s="130" t="s">
        <v>147</v>
      </c>
      <c r="U145" s="130" t="s">
        <v>147</v>
      </c>
      <c r="V145" s="130" t="s">
        <v>75</v>
      </c>
      <c r="W145" s="130" t="s">
        <v>859</v>
      </c>
      <c r="X145" s="130" t="s">
        <v>860</v>
      </c>
      <c r="Y145" s="130" t="s">
        <v>861</v>
      </c>
      <c r="Z145" s="130" t="s">
        <v>169</v>
      </c>
      <c r="AA145" s="132">
        <v>45554</v>
      </c>
      <c r="AB145" s="130" t="s">
        <v>208</v>
      </c>
      <c r="AC145" s="133" t="str">
        <f t="shared" si="101"/>
        <v>Media</v>
      </c>
      <c r="AD145" s="133">
        <f t="shared" si="102"/>
        <v>2</v>
      </c>
      <c r="AE145" s="134" t="s">
        <v>156</v>
      </c>
      <c r="AF145" s="133">
        <f t="shared" si="107"/>
        <v>2</v>
      </c>
      <c r="AG145" s="134" t="s">
        <v>156</v>
      </c>
      <c r="AH145" s="133">
        <f t="shared" si="108"/>
        <v>2</v>
      </c>
      <c r="AI145" s="134" t="s">
        <v>156</v>
      </c>
      <c r="AJ145" s="133">
        <f t="shared" si="109"/>
        <v>2</v>
      </c>
      <c r="AK145" s="133">
        <f t="shared" si="110"/>
        <v>4</v>
      </c>
      <c r="AL145" s="133" t="str">
        <f t="shared" si="103"/>
        <v>Media</v>
      </c>
      <c r="AM145" s="133">
        <f t="shared" si="104"/>
        <v>2</v>
      </c>
      <c r="AN145" s="133">
        <f t="shared" si="105"/>
        <v>6</v>
      </c>
      <c r="AO145" s="135" t="str">
        <f t="shared" si="106"/>
        <v>MEDIA</v>
      </c>
    </row>
    <row r="146" spans="1:41" s="28" customFormat="1" ht="36" customHeight="1">
      <c r="A146" s="60" t="s">
        <v>920</v>
      </c>
      <c r="B146" s="51"/>
      <c r="C146" s="53"/>
      <c r="D146" s="59"/>
      <c r="E146" s="59" t="s">
        <v>181</v>
      </c>
      <c r="F146" s="52">
        <v>45479</v>
      </c>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row>
    <row r="147" spans="1:41" s="32" customFormat="1" ht="120">
      <c r="A147" s="22" t="s">
        <v>883</v>
      </c>
      <c r="B147" s="22" t="s">
        <v>62</v>
      </c>
      <c r="C147" s="2" t="s">
        <v>79</v>
      </c>
      <c r="D147" s="137" t="s">
        <v>884</v>
      </c>
      <c r="E147" s="138" t="s">
        <v>884</v>
      </c>
      <c r="F147" s="137" t="s">
        <v>885</v>
      </c>
      <c r="G147" s="139" t="s">
        <v>139</v>
      </c>
      <c r="H147" s="140"/>
      <c r="I147" s="139" t="s">
        <v>2</v>
      </c>
      <c r="J147" s="139" t="s">
        <v>2</v>
      </c>
      <c r="K147" s="139" t="s">
        <v>393</v>
      </c>
      <c r="L147" s="139" t="s">
        <v>886</v>
      </c>
      <c r="M147" s="139" t="s">
        <v>142</v>
      </c>
      <c r="N147" s="139" t="s">
        <v>887</v>
      </c>
      <c r="O147" s="139" t="s">
        <v>3</v>
      </c>
      <c r="P147" s="139" t="s">
        <v>888</v>
      </c>
      <c r="Q147" s="139" t="s">
        <v>148</v>
      </c>
      <c r="R147" s="139" t="s">
        <v>88</v>
      </c>
      <c r="S147" s="139" t="s">
        <v>155</v>
      </c>
      <c r="T147" s="139" t="s">
        <v>147</v>
      </c>
      <c r="U147" s="139" t="s">
        <v>147</v>
      </c>
      <c r="V147" s="137" t="s">
        <v>75</v>
      </c>
      <c r="W147" s="137" t="s">
        <v>889</v>
      </c>
      <c r="X147" s="137" t="s">
        <v>890</v>
      </c>
      <c r="Y147" s="137" t="s">
        <v>891</v>
      </c>
      <c r="Z147" s="137" t="s">
        <v>169</v>
      </c>
      <c r="AA147" s="141">
        <v>45143</v>
      </c>
      <c r="AB147" s="137" t="s">
        <v>208</v>
      </c>
      <c r="AC147" s="142" t="str">
        <f t="shared" ref="AC147:AC154" si="111">IF(V147="Información Pública Reservada","Alta",IF(V147="Información Pública Clasificada","Media",IF(V147="Información Pública","Baja")))</f>
        <v>Media</v>
      </c>
      <c r="AD147" s="142">
        <f t="shared" ref="AD147:AD154" si="112">IF(AC147="Baja",1,IF(AC147="Media",2,IF(AC147="Alta",3,"")))</f>
        <v>2</v>
      </c>
      <c r="AE147" s="143" t="s">
        <v>156</v>
      </c>
      <c r="AF147" s="142">
        <f>IF(AE147="Baja",1,IF(AE147="Media",2,IF(AE147="Alta",3,"")))</f>
        <v>2</v>
      </c>
      <c r="AG147" s="143" t="s">
        <v>156</v>
      </c>
      <c r="AH147" s="144">
        <f>IF(AG147="Baja",1,IF(AG147="Media",2,IF(AG147="Alta",3,IF(AG147="No Clasificada",0,""))))</f>
        <v>2</v>
      </c>
      <c r="AI147" s="143" t="s">
        <v>156</v>
      </c>
      <c r="AJ147" s="142">
        <f>IF(AI147="Baja",1,IF(AI147="Media",2,IF(AI147="Alta",3,IF(AI147="No Clasificada",0,""))))</f>
        <v>2</v>
      </c>
      <c r="AK147" s="142">
        <f>IFERROR(SUM(AH147+AJ147)," ")</f>
        <v>4</v>
      </c>
      <c r="AL147" s="142" t="str">
        <f>IF(AK147=3,"Baja",IF(AK147=2,"Baja",IF(AK147=1,"Baja",IF(AK147=4,"Media",IF(AK147&gt;=5,"Alta")))))</f>
        <v>Media</v>
      </c>
      <c r="AM147" s="142">
        <f>IF(AL147="Baja",1,IF(AL147="Media",2,IF(AL147="Alta",3,"0")))</f>
        <v>2</v>
      </c>
      <c r="AN147" s="142">
        <f>IFERROR(SUM(+AD147+AF147+AM147),"")</f>
        <v>6</v>
      </c>
      <c r="AO147" s="145" t="str">
        <f>IF(AND(AC147="ALTA"),"ALTA",IF(AND(AE147="ALTA",AL147="ALTA"),"ALTA",IF(AND(AC147="MEDIA",AE147="ALTA",AL147="MEDIA"),"MEDIA",IF(AND(AC147="MEDIA",AE147="MEDIA",AL147="ALTA"),"MEDIA",IF(AND(AC147="MEDIA",AE147="MEDIA",AL147="BAJA"),"MEDIA",IF(AND(AC147="MEDIA",AE147="MEDIA",AL147="MEDIA"),"MEDIA",IF(AND(AC147="MEDIA",AE147="BAJA",AL147="MEDIA"),"MEDIA",IF(AND(AC147="BAJA",AE147="MEDIA",AL147="MEDIA"),"MEDIA",IF(AND(AC147="BAJA",AE147="BAJA",AL147="MEDIA"),"MEDIA",IF(AND(AC147="BAJA",AE147="MEDIA",AL147="BAJA"),"MEDIA",IF(AND(AC147="MEDIA",AE147="BAJA",AL147="BAJA"),"MEDIA",IF(AND(AC147="BAJA",AE147="ALTA",AL147="BAJA"),"MEDIA",IF(AND(AC147="BAJA",AE147="BAJA",AL147="ALTA"),"MEDIA",IF(AND(AC147="MEDIA",AE147="ALTA",AL147="BAJA"),"MEDIA",IF(AND(AC147="MEDIA",AE147="BAJA",AL147="ALTA"),"MEDIA",IF(AND(AC147="BAJA",AE147="ALTA",AL147="MEDIA"),"MEDIA",IF(AND(AC147="BAJA",AE147="MEDIA",AL147="ALTA"),"MEDIA",IF(AND(AC147="BAJA",AE147="BAJA",AL147="BAJA"),"BAJA","Por Clasificar"))))))))))))))))))</f>
        <v>MEDIA</v>
      </c>
    </row>
    <row r="148" spans="1:41" s="32" customFormat="1" ht="120">
      <c r="A148" s="22" t="s">
        <v>892</v>
      </c>
      <c r="B148" s="22" t="s">
        <v>69</v>
      </c>
      <c r="C148" s="2" t="s">
        <v>111</v>
      </c>
      <c r="D148" s="137" t="s">
        <v>893</v>
      </c>
      <c r="E148" s="138" t="s">
        <v>894</v>
      </c>
      <c r="F148" s="137" t="s">
        <v>885</v>
      </c>
      <c r="G148" s="139" t="s">
        <v>139</v>
      </c>
      <c r="H148" s="140"/>
      <c r="I148" s="139" t="s">
        <v>2</v>
      </c>
      <c r="J148" s="139" t="s">
        <v>2</v>
      </c>
      <c r="K148" s="139" t="s">
        <v>393</v>
      </c>
      <c r="L148" s="139" t="s">
        <v>886</v>
      </c>
      <c r="M148" s="139" t="s">
        <v>142</v>
      </c>
      <c r="N148" s="139" t="s">
        <v>887</v>
      </c>
      <c r="O148" s="139" t="s">
        <v>3</v>
      </c>
      <c r="P148" s="139" t="s">
        <v>888</v>
      </c>
      <c r="Q148" s="139" t="s">
        <v>148</v>
      </c>
      <c r="R148" s="139" t="s">
        <v>88</v>
      </c>
      <c r="S148" s="139" t="s">
        <v>155</v>
      </c>
      <c r="T148" s="139" t="s">
        <v>147</v>
      </c>
      <c r="U148" s="139" t="s">
        <v>147</v>
      </c>
      <c r="V148" s="137" t="s">
        <v>75</v>
      </c>
      <c r="W148" s="137" t="s">
        <v>889</v>
      </c>
      <c r="X148" s="137" t="s">
        <v>890</v>
      </c>
      <c r="Y148" s="137" t="s">
        <v>891</v>
      </c>
      <c r="Z148" s="137" t="s">
        <v>169</v>
      </c>
      <c r="AA148" s="141">
        <v>45143</v>
      </c>
      <c r="AB148" s="137" t="s">
        <v>208</v>
      </c>
      <c r="AC148" s="142" t="str">
        <f t="shared" si="111"/>
        <v>Media</v>
      </c>
      <c r="AD148" s="142">
        <f t="shared" si="112"/>
        <v>2</v>
      </c>
      <c r="AE148" s="143" t="s">
        <v>156</v>
      </c>
      <c r="AF148" s="142">
        <f>IF(AE148="Baja",1,IF(AE148="Media",2,IF(AE148="Alta",3,"")))</f>
        <v>2</v>
      </c>
      <c r="AG148" s="143" t="s">
        <v>156</v>
      </c>
      <c r="AH148" s="144">
        <f>IF(AG148="Baja",1,IF(AG148="Media",2,IF(AG148="Alta",3,IF(AG148="No Clasificada",0,""))))</f>
        <v>2</v>
      </c>
      <c r="AI148" s="143" t="s">
        <v>156</v>
      </c>
      <c r="AJ148" s="142">
        <f>IF(AI148="Baja",1,IF(AI148="Media",2,IF(AI148="Alta",3,IF(AI148="No Clasificada",0,""))))</f>
        <v>2</v>
      </c>
      <c r="AK148" s="142">
        <f>IFERROR(SUM(AH148+AJ148)," ")</f>
        <v>4</v>
      </c>
      <c r="AL148" s="142" t="str">
        <f>IF(AK148=3,"Baja",IF(AK148=2,"Baja",IF(AK148=1,"Baja",IF(AK148=4,"Media",IF(AK148&gt;=5,"Alta")))))</f>
        <v>Media</v>
      </c>
      <c r="AM148" s="142">
        <f>IF(AL148="Baja",1,IF(AL148="Media",2,IF(AL148="Alta",3,"0")))</f>
        <v>2</v>
      </c>
      <c r="AN148" s="142">
        <f>IFERROR(SUM(+AD148+AF148+AM148),"")</f>
        <v>6</v>
      </c>
      <c r="AO148" s="145" t="str">
        <f>IF(AND(AC148="ALTA"),"ALTA",IF(AND(AE148="ALTA",AL148="ALTA"),"ALTA",IF(AND(AC148="MEDIA",AE148="ALTA",AL148="MEDIA"),"MEDIA",IF(AND(AC148="MEDIA",AE148="MEDIA",AL148="ALTA"),"MEDIA",IF(AND(AC148="MEDIA",AE148="MEDIA",AL148="BAJA"),"MEDIA",IF(AND(AC148="MEDIA",AE148="MEDIA",AL148="MEDIA"),"MEDIA",IF(AND(AC148="MEDIA",AE148="BAJA",AL148="MEDIA"),"MEDIA",IF(AND(AC148="BAJA",AE148="MEDIA",AL148="MEDIA"),"MEDIA",IF(AND(AC148="BAJA",AE148="BAJA",AL148="MEDIA"),"MEDIA",IF(AND(AC148="BAJA",AE148="MEDIA",AL148="BAJA"),"MEDIA",IF(AND(AC148="MEDIA",AE148="BAJA",AL148="BAJA"),"MEDIA",IF(AND(AC148="BAJA",AE148="ALTA",AL148="BAJA"),"MEDIA",IF(AND(AC148="BAJA",AE148="BAJA",AL148="ALTA"),"MEDIA",IF(AND(AC148="MEDIA",AE148="ALTA",AL148="BAJA"),"MEDIA",IF(AND(AC148="MEDIA",AE148="BAJA",AL148="ALTA"),"MEDIA",IF(AND(AC148="BAJA",AE148="ALTA",AL148="MEDIA"),"MEDIA",IF(AND(AC148="BAJA",AE148="MEDIA",AL148="ALTA"),"MEDIA",IF(AND(AC148="BAJA",AE148="BAJA",AL148="BAJA"),"BAJA","Por Clasificar"))))))))))))))))))</f>
        <v>MEDIA</v>
      </c>
    </row>
    <row r="149" spans="1:41" s="32" customFormat="1" ht="60">
      <c r="A149" s="22" t="s">
        <v>895</v>
      </c>
      <c r="B149" s="22" t="s">
        <v>62</v>
      </c>
      <c r="C149" s="2" t="s">
        <v>79</v>
      </c>
      <c r="D149" s="137" t="s">
        <v>896</v>
      </c>
      <c r="E149" s="138" t="s">
        <v>897</v>
      </c>
      <c r="F149" s="137" t="s">
        <v>897</v>
      </c>
      <c r="G149" s="139" t="s">
        <v>139</v>
      </c>
      <c r="H149" s="140"/>
      <c r="I149" s="139"/>
      <c r="J149" s="139" t="s">
        <v>2</v>
      </c>
      <c r="K149" s="139" t="s">
        <v>393</v>
      </c>
      <c r="L149" s="139" t="s">
        <v>886</v>
      </c>
      <c r="M149" s="139" t="s">
        <v>142</v>
      </c>
      <c r="N149" s="139" t="s">
        <v>887</v>
      </c>
      <c r="O149" s="139" t="s">
        <v>3</v>
      </c>
      <c r="P149" s="139" t="s">
        <v>888</v>
      </c>
      <c r="Q149" s="139" t="s">
        <v>148</v>
      </c>
      <c r="R149" s="139" t="s">
        <v>88</v>
      </c>
      <c r="S149" s="139" t="s">
        <v>155</v>
      </c>
      <c r="T149" s="139" t="s">
        <v>147</v>
      </c>
      <c r="U149" s="139" t="s">
        <v>147</v>
      </c>
      <c r="V149" s="137" t="s">
        <v>73</v>
      </c>
      <c r="W149" s="137" t="s">
        <v>189</v>
      </c>
      <c r="X149" s="137" t="s">
        <v>189</v>
      </c>
      <c r="Y149" s="137" t="s">
        <v>189</v>
      </c>
      <c r="Z149" s="137" t="s">
        <v>189</v>
      </c>
      <c r="AA149" s="141" t="s">
        <v>189</v>
      </c>
      <c r="AB149" s="137" t="s">
        <v>189</v>
      </c>
      <c r="AC149" s="142" t="str">
        <f t="shared" si="111"/>
        <v>Baja</v>
      </c>
      <c r="AD149" s="142">
        <f t="shared" si="112"/>
        <v>1</v>
      </c>
      <c r="AE149" s="143" t="s">
        <v>156</v>
      </c>
      <c r="AF149" s="142">
        <f t="shared" ref="AF149:AF154" si="113">IF(AE149="Baja",1,IF(AE149="Media",2,IF(AE149="Alta",3,"")))</f>
        <v>2</v>
      </c>
      <c r="AG149" s="143" t="s">
        <v>156</v>
      </c>
      <c r="AH149" s="144">
        <f t="shared" ref="AH149:AH154" si="114">IF(AG149="Baja",1,IF(AG149="Media",2,IF(AG149="Alta",3,IF(AG149="No Clasificada",0,""))))</f>
        <v>2</v>
      </c>
      <c r="AI149" s="143" t="s">
        <v>156</v>
      </c>
      <c r="AJ149" s="142">
        <f t="shared" ref="AJ149:AJ154" si="115">IF(AI149="Baja",1,IF(AI149="Media",2,IF(AI149="Alta",3,IF(AI149="No Clasificada",0,""))))</f>
        <v>2</v>
      </c>
      <c r="AK149" s="142">
        <f t="shared" ref="AK149:AK154" si="116">IFERROR(SUM(AH149+AJ149)," ")</f>
        <v>4</v>
      </c>
      <c r="AL149" s="142" t="str">
        <f t="shared" ref="AL149:AL154" si="117">IF(AK149=3,"Baja",IF(AK149=2,"Baja",IF(AK149=1,"Baja",IF(AK149=4,"Media",IF(AK149&gt;=5,"Alta")))))</f>
        <v>Media</v>
      </c>
      <c r="AM149" s="142">
        <f t="shared" ref="AM149:AM154" si="118">IF(AL149="Baja",1,IF(AL149="Media",2,IF(AL149="Alta",3,"0")))</f>
        <v>2</v>
      </c>
      <c r="AN149" s="142">
        <f t="shared" ref="AN149:AN154" si="119">IFERROR(SUM(+AD149+AF149+AM149),"")</f>
        <v>5</v>
      </c>
      <c r="AO149" s="145" t="str">
        <f t="shared" ref="AO149:AO154" si="120">IF(AND(AC149="ALTA"),"ALTA",IF(AND(AE149="ALTA",AL149="ALTA"),"ALTA",IF(AND(AC149="MEDIA",AE149="ALTA",AL149="MEDIA"),"MEDIA",IF(AND(AC149="MEDIA",AE149="MEDIA",AL149="ALTA"),"MEDIA",IF(AND(AC149="MEDIA",AE149="MEDIA",AL149="BAJA"),"MEDIA",IF(AND(AC149="MEDIA",AE149="MEDIA",AL149="MEDIA"),"MEDIA",IF(AND(AC149="MEDIA",AE149="BAJA",AL149="MEDIA"),"MEDIA",IF(AND(AC149="BAJA",AE149="MEDIA",AL149="MEDIA"),"MEDIA",IF(AND(AC149="BAJA",AE149="BAJA",AL149="MEDIA"),"MEDIA",IF(AND(AC149="BAJA",AE149="MEDIA",AL149="BAJA"),"MEDIA",IF(AND(AC149="MEDIA",AE149="BAJA",AL149="BAJA"),"MEDIA",IF(AND(AC149="BAJA",AE149="ALTA",AL149="BAJA"),"MEDIA",IF(AND(AC149="BAJA",AE149="BAJA",AL149="ALTA"),"MEDIA",IF(AND(AC149="MEDIA",AE149="ALTA",AL149="BAJA"),"MEDIA",IF(AND(AC149="MEDIA",AE149="BAJA",AL149="ALTA"),"MEDIA",IF(AND(AC149="BAJA",AE149="ALTA",AL149="MEDIA"),"MEDIA",IF(AND(AC149="BAJA",AE149="MEDIA",AL149="ALTA"),"MEDIA",IF(AND(AC149="BAJA",AE149="BAJA",AL149="BAJA"),"BAJA","Por Clasificar"))))))))))))))))))</f>
        <v>MEDIA</v>
      </c>
    </row>
    <row r="150" spans="1:41" s="32" customFormat="1" ht="45">
      <c r="A150" s="22" t="s">
        <v>898</v>
      </c>
      <c r="B150" s="22" t="s">
        <v>62</v>
      </c>
      <c r="C150" s="2" t="s">
        <v>79</v>
      </c>
      <c r="D150" s="137" t="s">
        <v>899</v>
      </c>
      <c r="E150" s="138" t="s">
        <v>900</v>
      </c>
      <c r="F150" s="137" t="s">
        <v>901</v>
      </c>
      <c r="G150" s="139" t="s">
        <v>139</v>
      </c>
      <c r="H150" s="140"/>
      <c r="I150" s="139" t="s">
        <v>2</v>
      </c>
      <c r="J150" s="139" t="s">
        <v>2</v>
      </c>
      <c r="K150" s="139" t="s">
        <v>393</v>
      </c>
      <c r="L150" s="139" t="s">
        <v>886</v>
      </c>
      <c r="M150" s="139" t="s">
        <v>142</v>
      </c>
      <c r="N150" s="139" t="s">
        <v>902</v>
      </c>
      <c r="O150" s="139" t="s">
        <v>3</v>
      </c>
      <c r="P150" s="139" t="s">
        <v>888</v>
      </c>
      <c r="Q150" s="139" t="s">
        <v>148</v>
      </c>
      <c r="R150" s="139" t="s">
        <v>88</v>
      </c>
      <c r="S150" s="139" t="s">
        <v>147</v>
      </c>
      <c r="T150" s="139" t="s">
        <v>147</v>
      </c>
      <c r="U150" s="139" t="s">
        <v>147</v>
      </c>
      <c r="V150" s="137" t="s">
        <v>73</v>
      </c>
      <c r="W150" s="137" t="s">
        <v>189</v>
      </c>
      <c r="X150" s="137" t="s">
        <v>189</v>
      </c>
      <c r="Y150" s="137" t="s">
        <v>189</v>
      </c>
      <c r="Z150" s="137" t="s">
        <v>189</v>
      </c>
      <c r="AA150" s="141" t="s">
        <v>189</v>
      </c>
      <c r="AB150" s="137" t="s">
        <v>189</v>
      </c>
      <c r="AC150" s="142" t="str">
        <f t="shared" si="111"/>
        <v>Baja</v>
      </c>
      <c r="AD150" s="142">
        <f t="shared" si="112"/>
        <v>1</v>
      </c>
      <c r="AE150" s="143" t="s">
        <v>156</v>
      </c>
      <c r="AF150" s="142">
        <f t="shared" si="113"/>
        <v>2</v>
      </c>
      <c r="AG150" s="143" t="s">
        <v>156</v>
      </c>
      <c r="AH150" s="144">
        <f t="shared" si="114"/>
        <v>2</v>
      </c>
      <c r="AI150" s="143" t="s">
        <v>156</v>
      </c>
      <c r="AJ150" s="142">
        <f t="shared" si="115"/>
        <v>2</v>
      </c>
      <c r="AK150" s="142">
        <f t="shared" si="116"/>
        <v>4</v>
      </c>
      <c r="AL150" s="142" t="str">
        <f t="shared" si="117"/>
        <v>Media</v>
      </c>
      <c r="AM150" s="142">
        <f t="shared" si="118"/>
        <v>2</v>
      </c>
      <c r="AN150" s="142">
        <f t="shared" si="119"/>
        <v>5</v>
      </c>
      <c r="AO150" s="145" t="str">
        <f t="shared" si="120"/>
        <v>MEDIA</v>
      </c>
    </row>
    <row r="151" spans="1:41" s="32" customFormat="1" ht="60">
      <c r="A151" s="22" t="s">
        <v>903</v>
      </c>
      <c r="B151" s="22" t="s">
        <v>62</v>
      </c>
      <c r="C151" s="2" t="s">
        <v>79</v>
      </c>
      <c r="D151" s="137" t="s">
        <v>904</v>
      </c>
      <c r="E151" s="138" t="s">
        <v>905</v>
      </c>
      <c r="F151" s="137" t="s">
        <v>906</v>
      </c>
      <c r="G151" s="139" t="s">
        <v>139</v>
      </c>
      <c r="H151" s="140"/>
      <c r="I151" s="139" t="s">
        <v>2</v>
      </c>
      <c r="J151" s="139" t="s">
        <v>2</v>
      </c>
      <c r="K151" s="139" t="s">
        <v>393</v>
      </c>
      <c r="L151" s="139" t="s">
        <v>886</v>
      </c>
      <c r="M151" s="139" t="s">
        <v>142</v>
      </c>
      <c r="N151" s="139" t="s">
        <v>902</v>
      </c>
      <c r="O151" s="139" t="s">
        <v>3</v>
      </c>
      <c r="P151" s="139" t="s">
        <v>888</v>
      </c>
      <c r="Q151" s="139" t="s">
        <v>148</v>
      </c>
      <c r="R151" s="139" t="s">
        <v>88</v>
      </c>
      <c r="S151" s="139" t="s">
        <v>147</v>
      </c>
      <c r="T151" s="139" t="s">
        <v>147</v>
      </c>
      <c r="U151" s="139" t="s">
        <v>147</v>
      </c>
      <c r="V151" s="137" t="s">
        <v>73</v>
      </c>
      <c r="W151" s="137" t="s">
        <v>189</v>
      </c>
      <c r="X151" s="137" t="s">
        <v>189</v>
      </c>
      <c r="Y151" s="137" t="s">
        <v>189</v>
      </c>
      <c r="Z151" s="137" t="s">
        <v>189</v>
      </c>
      <c r="AA151" s="141" t="s">
        <v>189</v>
      </c>
      <c r="AB151" s="137" t="s">
        <v>189</v>
      </c>
      <c r="AC151" s="142" t="str">
        <f t="shared" si="111"/>
        <v>Baja</v>
      </c>
      <c r="AD151" s="142">
        <f t="shared" si="112"/>
        <v>1</v>
      </c>
      <c r="AE151" s="143" t="s">
        <v>156</v>
      </c>
      <c r="AF151" s="142">
        <f t="shared" si="113"/>
        <v>2</v>
      </c>
      <c r="AG151" s="143" t="s">
        <v>156</v>
      </c>
      <c r="AH151" s="144">
        <f t="shared" si="114"/>
        <v>2</v>
      </c>
      <c r="AI151" s="143" t="s">
        <v>156</v>
      </c>
      <c r="AJ151" s="142">
        <f t="shared" si="115"/>
        <v>2</v>
      </c>
      <c r="AK151" s="142">
        <f t="shared" si="116"/>
        <v>4</v>
      </c>
      <c r="AL151" s="142" t="str">
        <f t="shared" si="117"/>
        <v>Media</v>
      </c>
      <c r="AM151" s="142">
        <f t="shared" si="118"/>
        <v>2</v>
      </c>
      <c r="AN151" s="142">
        <f t="shared" si="119"/>
        <v>5</v>
      </c>
      <c r="AO151" s="145" t="str">
        <f t="shared" si="120"/>
        <v>MEDIA</v>
      </c>
    </row>
    <row r="152" spans="1:41" s="32" customFormat="1" ht="120">
      <c r="A152" s="22" t="s">
        <v>907</v>
      </c>
      <c r="B152" s="22" t="s">
        <v>69</v>
      </c>
      <c r="C152" s="2" t="s">
        <v>111</v>
      </c>
      <c r="D152" s="137" t="s">
        <v>904</v>
      </c>
      <c r="E152" s="137" t="s">
        <v>908</v>
      </c>
      <c r="F152" s="137" t="s">
        <v>909</v>
      </c>
      <c r="G152" s="137" t="s">
        <v>139</v>
      </c>
      <c r="H152" s="137"/>
      <c r="I152" s="137" t="s">
        <v>2</v>
      </c>
      <c r="J152" s="137" t="s">
        <v>2</v>
      </c>
      <c r="K152" s="137" t="s">
        <v>393</v>
      </c>
      <c r="L152" s="137" t="s">
        <v>886</v>
      </c>
      <c r="M152" s="137" t="s">
        <v>142</v>
      </c>
      <c r="N152" s="137" t="s">
        <v>902</v>
      </c>
      <c r="O152" s="137" t="s">
        <v>3</v>
      </c>
      <c r="P152" s="137" t="s">
        <v>888</v>
      </c>
      <c r="Q152" s="137" t="s">
        <v>148</v>
      </c>
      <c r="R152" s="137" t="s">
        <v>88</v>
      </c>
      <c r="S152" s="137" t="s">
        <v>155</v>
      </c>
      <c r="T152" s="137" t="s">
        <v>147</v>
      </c>
      <c r="U152" s="137" t="s">
        <v>147</v>
      </c>
      <c r="V152" s="137" t="s">
        <v>75</v>
      </c>
      <c r="W152" s="137" t="s">
        <v>889</v>
      </c>
      <c r="X152" s="137" t="s">
        <v>910</v>
      </c>
      <c r="Y152" s="137" t="s">
        <v>911</v>
      </c>
      <c r="Z152" s="137" t="s">
        <v>169</v>
      </c>
      <c r="AA152" s="141">
        <v>45143</v>
      </c>
      <c r="AB152" s="137" t="s">
        <v>208</v>
      </c>
      <c r="AC152" s="146" t="str">
        <f t="shared" si="111"/>
        <v>Media</v>
      </c>
      <c r="AD152" s="146">
        <f t="shared" si="112"/>
        <v>2</v>
      </c>
      <c r="AE152" s="147" t="s">
        <v>156</v>
      </c>
      <c r="AF152" s="146">
        <f t="shared" si="113"/>
        <v>2</v>
      </c>
      <c r="AG152" s="147" t="s">
        <v>156</v>
      </c>
      <c r="AH152" s="146">
        <f t="shared" si="114"/>
        <v>2</v>
      </c>
      <c r="AI152" s="147" t="s">
        <v>156</v>
      </c>
      <c r="AJ152" s="146">
        <f t="shared" si="115"/>
        <v>2</v>
      </c>
      <c r="AK152" s="144">
        <f t="shared" si="116"/>
        <v>4</v>
      </c>
      <c r="AL152" s="146" t="str">
        <f t="shared" si="117"/>
        <v>Media</v>
      </c>
      <c r="AM152" s="146">
        <f t="shared" si="118"/>
        <v>2</v>
      </c>
      <c r="AN152" s="146">
        <f t="shared" si="119"/>
        <v>6</v>
      </c>
      <c r="AO152" s="148" t="str">
        <f t="shared" si="120"/>
        <v>MEDIA</v>
      </c>
    </row>
    <row r="153" spans="1:41" s="32" customFormat="1" ht="120">
      <c r="A153" s="22" t="s">
        <v>912</v>
      </c>
      <c r="B153" s="22" t="s">
        <v>62</v>
      </c>
      <c r="C153" s="2" t="s">
        <v>79</v>
      </c>
      <c r="D153" s="137" t="s">
        <v>913</v>
      </c>
      <c r="E153" s="138" t="s">
        <v>914</v>
      </c>
      <c r="F153" s="138" t="str">
        <f>+E153</f>
        <v>Documentos Desarrollo de Aplicaciones Geográficas, Gestión de Datos de Referencia, Gestión de Servicios Web Geográficos, Gestión Datos Temáticos</v>
      </c>
      <c r="G153" s="139" t="s">
        <v>139</v>
      </c>
      <c r="H153" s="139"/>
      <c r="I153" s="139" t="s">
        <v>2</v>
      </c>
      <c r="J153" s="139" t="s">
        <v>2</v>
      </c>
      <c r="K153" s="139" t="s">
        <v>393</v>
      </c>
      <c r="L153" s="139" t="s">
        <v>915</v>
      </c>
      <c r="M153" s="139" t="s">
        <v>142</v>
      </c>
      <c r="N153" s="139" t="s">
        <v>89</v>
      </c>
      <c r="O153" s="139" t="s">
        <v>3</v>
      </c>
      <c r="P153" s="139" t="s">
        <v>888</v>
      </c>
      <c r="Q153" s="139" t="s">
        <v>148</v>
      </c>
      <c r="R153" s="139" t="s">
        <v>89</v>
      </c>
      <c r="S153" s="139" t="s">
        <v>155</v>
      </c>
      <c r="T153" s="139" t="s">
        <v>147</v>
      </c>
      <c r="U153" s="139" t="s">
        <v>147</v>
      </c>
      <c r="V153" s="137" t="s">
        <v>75</v>
      </c>
      <c r="W153" s="137" t="s">
        <v>889</v>
      </c>
      <c r="X153" s="137" t="s">
        <v>910</v>
      </c>
      <c r="Y153" s="137" t="s">
        <v>916</v>
      </c>
      <c r="Z153" s="137" t="s">
        <v>169</v>
      </c>
      <c r="AA153" s="141">
        <v>45143</v>
      </c>
      <c r="AB153" s="137" t="s">
        <v>208</v>
      </c>
      <c r="AC153" s="142" t="str">
        <f t="shared" si="111"/>
        <v>Media</v>
      </c>
      <c r="AD153" s="142">
        <f t="shared" si="112"/>
        <v>2</v>
      </c>
      <c r="AE153" s="143" t="s">
        <v>156</v>
      </c>
      <c r="AF153" s="142">
        <f t="shared" si="113"/>
        <v>2</v>
      </c>
      <c r="AG153" s="143" t="s">
        <v>156</v>
      </c>
      <c r="AH153" s="144">
        <f t="shared" si="114"/>
        <v>2</v>
      </c>
      <c r="AI153" s="143" t="s">
        <v>156</v>
      </c>
      <c r="AJ153" s="142">
        <f t="shared" si="115"/>
        <v>2</v>
      </c>
      <c r="AK153" s="142">
        <f t="shared" si="116"/>
        <v>4</v>
      </c>
      <c r="AL153" s="142" t="str">
        <f t="shared" si="117"/>
        <v>Media</v>
      </c>
      <c r="AM153" s="142">
        <f t="shared" si="118"/>
        <v>2</v>
      </c>
      <c r="AN153" s="142">
        <f t="shared" si="119"/>
        <v>6</v>
      </c>
      <c r="AO153" s="145" t="str">
        <f t="shared" si="120"/>
        <v>MEDIA</v>
      </c>
    </row>
    <row r="154" spans="1:41" s="32" customFormat="1" ht="120">
      <c r="A154" s="22" t="s">
        <v>917</v>
      </c>
      <c r="B154" s="22" t="s">
        <v>62</v>
      </c>
      <c r="C154" s="2" t="s">
        <v>79</v>
      </c>
      <c r="D154" s="137" t="s">
        <v>899</v>
      </c>
      <c r="E154" s="138" t="s">
        <v>918</v>
      </c>
      <c r="F154" s="137" t="s">
        <v>919</v>
      </c>
      <c r="G154" s="139" t="s">
        <v>139</v>
      </c>
      <c r="H154" s="139"/>
      <c r="I154" s="139" t="s">
        <v>2</v>
      </c>
      <c r="J154" s="139" t="s">
        <v>2</v>
      </c>
      <c r="K154" s="139" t="s">
        <v>393</v>
      </c>
      <c r="L154" s="139" t="s">
        <v>915</v>
      </c>
      <c r="M154" s="139" t="s">
        <v>142</v>
      </c>
      <c r="N154" s="139" t="s">
        <v>91</v>
      </c>
      <c r="O154" s="139" t="s">
        <v>3</v>
      </c>
      <c r="P154" s="139" t="s">
        <v>888</v>
      </c>
      <c r="Q154" s="139" t="s">
        <v>148</v>
      </c>
      <c r="R154" s="139" t="s">
        <v>91</v>
      </c>
      <c r="S154" s="139" t="s">
        <v>155</v>
      </c>
      <c r="T154" s="139" t="s">
        <v>155</v>
      </c>
      <c r="U154" s="139" t="s">
        <v>147</v>
      </c>
      <c r="V154" s="137" t="s">
        <v>75</v>
      </c>
      <c r="W154" s="137" t="s">
        <v>889</v>
      </c>
      <c r="X154" s="137" t="s">
        <v>910</v>
      </c>
      <c r="Y154" s="137" t="s">
        <v>916</v>
      </c>
      <c r="Z154" s="137" t="s">
        <v>169</v>
      </c>
      <c r="AA154" s="141">
        <v>45143</v>
      </c>
      <c r="AB154" s="137" t="s">
        <v>208</v>
      </c>
      <c r="AC154" s="142" t="str">
        <f t="shared" si="111"/>
        <v>Media</v>
      </c>
      <c r="AD154" s="142">
        <f t="shared" si="112"/>
        <v>2</v>
      </c>
      <c r="AE154" s="143" t="s">
        <v>156</v>
      </c>
      <c r="AF154" s="142">
        <f t="shared" si="113"/>
        <v>2</v>
      </c>
      <c r="AG154" s="143" t="s">
        <v>156</v>
      </c>
      <c r="AH154" s="144">
        <f t="shared" si="114"/>
        <v>2</v>
      </c>
      <c r="AI154" s="143" t="s">
        <v>156</v>
      </c>
      <c r="AJ154" s="142">
        <f t="shared" si="115"/>
        <v>2</v>
      </c>
      <c r="AK154" s="142">
        <f t="shared" si="116"/>
        <v>4</v>
      </c>
      <c r="AL154" s="142" t="str">
        <f t="shared" si="117"/>
        <v>Media</v>
      </c>
      <c r="AM154" s="142">
        <f t="shared" si="118"/>
        <v>2</v>
      </c>
      <c r="AN154" s="142">
        <f t="shared" si="119"/>
        <v>6</v>
      </c>
      <c r="AO154" s="145" t="str">
        <f t="shared" si="120"/>
        <v>MEDIA</v>
      </c>
    </row>
    <row r="155" spans="1:41" s="28" customFormat="1" ht="36" customHeight="1">
      <c r="A155" s="60" t="s">
        <v>1064</v>
      </c>
      <c r="B155" s="51"/>
      <c r="C155" s="53"/>
      <c r="D155" s="59"/>
      <c r="E155" s="59" t="s">
        <v>181</v>
      </c>
      <c r="F155" s="52">
        <v>45555</v>
      </c>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row>
    <row r="156" spans="1:41" s="32" customFormat="1" ht="108" customHeight="1">
      <c r="A156" s="22" t="s">
        <v>921</v>
      </c>
      <c r="B156" s="22" t="s">
        <v>77</v>
      </c>
      <c r="C156" s="19" t="s">
        <v>922</v>
      </c>
      <c r="D156" s="2" t="s">
        <v>311</v>
      </c>
      <c r="E156" s="23" t="s">
        <v>923</v>
      </c>
      <c r="F156" s="149" t="s">
        <v>924</v>
      </c>
      <c r="G156" s="20" t="s">
        <v>139</v>
      </c>
      <c r="H156" s="2" t="s">
        <v>2</v>
      </c>
      <c r="I156" s="20" t="s">
        <v>2</v>
      </c>
      <c r="J156" s="20" t="s">
        <v>2</v>
      </c>
      <c r="K156" s="150" t="s">
        <v>925</v>
      </c>
      <c r="L156" s="150" t="s">
        <v>435</v>
      </c>
      <c r="M156" s="20" t="s">
        <v>142</v>
      </c>
      <c r="N156" s="21" t="s">
        <v>926</v>
      </c>
      <c r="O156" s="20" t="s">
        <v>3</v>
      </c>
      <c r="P156" s="92" t="s">
        <v>927</v>
      </c>
      <c r="Q156" s="20" t="s">
        <v>148</v>
      </c>
      <c r="R156" s="21" t="s">
        <v>106</v>
      </c>
      <c r="S156" s="3" t="s">
        <v>155</v>
      </c>
      <c r="T156" s="3" t="s">
        <v>147</v>
      </c>
      <c r="U156" s="3" t="s">
        <v>147</v>
      </c>
      <c r="V156" s="20" t="s">
        <v>75</v>
      </c>
      <c r="W156" s="92" t="s">
        <v>928</v>
      </c>
      <c r="X156" s="92" t="s">
        <v>929</v>
      </c>
      <c r="Y156" s="92" t="s">
        <v>930</v>
      </c>
      <c r="Z156" s="92" t="s">
        <v>169</v>
      </c>
      <c r="AA156" s="92" t="s">
        <v>931</v>
      </c>
      <c r="AB156" s="92" t="s">
        <v>193</v>
      </c>
      <c r="AC156" s="34" t="str">
        <f t="shared" ref="AC156:AC186" si="121">IF(V156="Información Pública Reservada","Alta",IF(V156="Información Pública Clasificada","Media",IF(V156="Información Pública","Baja")))</f>
        <v>Media</v>
      </c>
      <c r="AD156" s="34">
        <f t="shared" ref="AD156:AD185" si="122">IF(AC156="Baja",1,IF(AC156="Media",2,IF(AC156="Alta",3,"")))</f>
        <v>2</v>
      </c>
      <c r="AE156" s="31" t="s">
        <v>156</v>
      </c>
      <c r="AF156" s="34">
        <f>IF(AE156="Baja",1,IF(AE156="Media",2,IF(AE156="Alta",3,"")))</f>
        <v>2</v>
      </c>
      <c r="AG156" s="31" t="s">
        <v>156</v>
      </c>
      <c r="AH156" s="35">
        <f>IF(AG156="Baja",1,IF(AG156="Media",2,IF(AG156="Alta",3,IF(AG156="No Clasificada",0,""))))</f>
        <v>2</v>
      </c>
      <c r="AI156" s="31" t="s">
        <v>156</v>
      </c>
      <c r="AJ156" s="34">
        <f>IF(AI156="Baja",1,IF(AI156="Media",2,IF(AI156="Alta",3,IF(AI156="No Clasificada",0,""))))</f>
        <v>2</v>
      </c>
      <c r="AK156" s="34">
        <f>IFERROR(SUM(AH156+AJ156)," ")</f>
        <v>4</v>
      </c>
      <c r="AL156" s="34" t="str">
        <f>IF(AK156=3,"Baja",IF(AK156=2,"Baja",IF(AK156=1,"Baja",IF(AK156=4,"Media",IF(AK156&gt;=5,"Alta")))))</f>
        <v>Media</v>
      </c>
      <c r="AM156" s="34">
        <f>IF(AL156="Baja",1,IF(AL156="Media",2,IF(AL156="Alta",3,"0")))</f>
        <v>2</v>
      </c>
      <c r="AN156" s="34">
        <f>IFERROR(SUM(+AD156+AF156+AM156),"")</f>
        <v>6</v>
      </c>
      <c r="AO156" s="36" t="str">
        <f>IF(AND(AC156="ALTA"),"ALTA",IF(AND(AE156="ALTA",AL156="ALTA"),"ALTA",IF(AND(AC156="MEDIA",AE156="ALTA",AL156="MEDIA"),"MEDIA",IF(AND(AC156="MEDIA",AE156="MEDIA",AL156="ALTA"),"MEDIA",IF(AND(AC156="MEDIA",AE156="MEDIA",AL156="BAJA"),"MEDIA",IF(AND(AC156="MEDIA",AE156="MEDIA",AL156="MEDIA"),"MEDIA",IF(AND(AC156="MEDIA",AE156="BAJA",AL156="MEDIA"),"MEDIA",IF(AND(AC156="BAJA",AE156="MEDIA",AL156="MEDIA"),"MEDIA",IF(AND(AC156="BAJA",AE156="BAJA",AL156="MEDIA"),"MEDIA",IF(AND(AC156="BAJA",AE156="MEDIA",AL156="BAJA"),"MEDIA",IF(AND(AC156="MEDIA",AE156="BAJA",AL156="BAJA"),"MEDIA",IF(AND(AC156="BAJA",AE156="ALTA",AL156="BAJA"),"MEDIA",IF(AND(AC156="BAJA",AE156="BAJA",AL156="ALTA"),"MEDIA",IF(AND(AC156="MEDIA",AE156="ALTA",AL156="BAJA"),"MEDIA",IF(AND(AC156="MEDIA",AE156="BAJA",AL156="ALTA"),"MEDIA",IF(AND(AC156="BAJA",AE156="ALTA",AL156="MEDIA"),"MEDIA",IF(AND(AC156="BAJA",AE156="MEDIA",AL156="ALTA"),"MEDIA",IF(AND(AC156="BAJA",AE156="BAJA",AL156="BAJA"),"BAJA","Por Clasificar"))))))))))))))))))</f>
        <v>MEDIA</v>
      </c>
    </row>
    <row r="157" spans="1:41" s="32" customFormat="1" ht="60">
      <c r="A157" s="22" t="s">
        <v>932</v>
      </c>
      <c r="B157" s="22" t="s">
        <v>77</v>
      </c>
      <c r="C157" s="19" t="s">
        <v>922</v>
      </c>
      <c r="D157" s="2" t="s">
        <v>311</v>
      </c>
      <c r="E157" s="23" t="s">
        <v>933</v>
      </c>
      <c r="F157" s="149" t="s">
        <v>934</v>
      </c>
      <c r="G157" s="20" t="s">
        <v>139</v>
      </c>
      <c r="H157" s="2" t="s">
        <v>2</v>
      </c>
      <c r="I157" s="20"/>
      <c r="J157" s="20" t="s">
        <v>2</v>
      </c>
      <c r="K157" s="150" t="s">
        <v>925</v>
      </c>
      <c r="L157" s="150" t="s">
        <v>435</v>
      </c>
      <c r="M157" s="20" t="s">
        <v>142</v>
      </c>
      <c r="N157" s="21" t="s">
        <v>935</v>
      </c>
      <c r="O157" s="20" t="s">
        <v>3</v>
      </c>
      <c r="P157" s="92" t="s">
        <v>927</v>
      </c>
      <c r="Q157" s="20" t="s">
        <v>148</v>
      </c>
      <c r="R157" s="21" t="s">
        <v>106</v>
      </c>
      <c r="S157" s="3" t="s">
        <v>155</v>
      </c>
      <c r="T157" s="3" t="s">
        <v>147</v>
      </c>
      <c r="U157" s="3" t="s">
        <v>147</v>
      </c>
      <c r="V157" s="20" t="s">
        <v>73</v>
      </c>
      <c r="W157" s="92" t="s">
        <v>189</v>
      </c>
      <c r="X157" s="92" t="s">
        <v>189</v>
      </c>
      <c r="Y157" s="92" t="s">
        <v>189</v>
      </c>
      <c r="Z157" s="92" t="s">
        <v>189</v>
      </c>
      <c r="AA157" s="92" t="s">
        <v>189</v>
      </c>
      <c r="AB157" s="92" t="s">
        <v>189</v>
      </c>
      <c r="AC157" s="34" t="str">
        <f t="shared" si="121"/>
        <v>Baja</v>
      </c>
      <c r="AD157" s="34">
        <f t="shared" si="122"/>
        <v>1</v>
      </c>
      <c r="AE157" s="31" t="s">
        <v>156</v>
      </c>
      <c r="AF157" s="34">
        <f t="shared" ref="AF157:AF185" si="123">IF(AE157="Baja",1,IF(AE157="Media",2,IF(AE157="Alta",3,"")))</f>
        <v>2</v>
      </c>
      <c r="AG157" s="31" t="s">
        <v>156</v>
      </c>
      <c r="AH157" s="35">
        <f t="shared" ref="AH157:AH185" si="124">IF(AG157="Baja",1,IF(AG157="Media",2,IF(AG157="Alta",3,IF(AG157="No Clasificada",0,""))))</f>
        <v>2</v>
      </c>
      <c r="AI157" s="31" t="s">
        <v>156</v>
      </c>
      <c r="AJ157" s="34">
        <f t="shared" ref="AJ157:AJ185" si="125">IF(AI157="Baja",1,IF(AI157="Media",2,IF(AI157="Alta",3,IF(AI157="No Clasificada",0,""))))</f>
        <v>2</v>
      </c>
      <c r="AK157" s="34">
        <f t="shared" ref="AK157:AK185" si="126">IFERROR(SUM(AH157+AJ157)," ")</f>
        <v>4</v>
      </c>
      <c r="AL157" s="34" t="str">
        <f t="shared" ref="AL157:AL186" si="127">IF(AK157=3,"Baja",IF(AK157=2,"Baja",IF(AK157=1,"Baja",IF(AK157=4,"Media",IF(AK157&gt;=5,"Alta")))))</f>
        <v>Media</v>
      </c>
      <c r="AM157" s="34">
        <f t="shared" ref="AM157:AM185" si="128">IF(AL157="Baja",1,IF(AL157="Media",2,IF(AL157="Alta",3,"0")))</f>
        <v>2</v>
      </c>
      <c r="AN157" s="34">
        <f t="shared" ref="AN157:AN185" si="129">IFERROR(SUM(+AD157+AF157+AM157),"")</f>
        <v>5</v>
      </c>
      <c r="AO157" s="36" t="str">
        <f t="shared" ref="AO157:AO186" si="130">IF(AND(AC157="ALTA"),"ALTA",IF(AND(AE157="ALTA",AL157="ALTA"),"ALTA",IF(AND(AC157="MEDIA",AE157="ALTA",AL157="MEDIA"),"MEDIA",IF(AND(AC157="MEDIA",AE157="MEDIA",AL157="ALTA"),"MEDIA",IF(AND(AC157="MEDIA",AE157="MEDIA",AL157="BAJA"),"MEDIA",IF(AND(AC157="MEDIA",AE157="MEDIA",AL157="MEDIA"),"MEDIA",IF(AND(AC157="MEDIA",AE157="BAJA",AL157="MEDIA"),"MEDIA",IF(AND(AC157="BAJA",AE157="MEDIA",AL157="MEDIA"),"MEDIA",IF(AND(AC157="BAJA",AE157="BAJA",AL157="MEDIA"),"MEDIA",IF(AND(AC157="BAJA",AE157="MEDIA",AL157="BAJA"),"MEDIA",IF(AND(AC157="MEDIA",AE157="BAJA",AL157="BAJA"),"MEDIA",IF(AND(AC157="BAJA",AE157="ALTA",AL157="BAJA"),"MEDIA",IF(AND(AC157="BAJA",AE157="BAJA",AL157="ALTA"),"MEDIA",IF(AND(AC157="MEDIA",AE157="ALTA",AL157="BAJA"),"MEDIA",IF(AND(AC157="MEDIA",AE157="BAJA",AL157="ALTA"),"MEDIA",IF(AND(AC157="BAJA",AE157="ALTA",AL157="MEDIA"),"MEDIA",IF(AND(AC157="BAJA",AE157="MEDIA",AL157="ALTA"),"MEDIA",IF(AND(AC157="BAJA",AE157="BAJA",AL157="BAJA"),"BAJA","Por Clasificar"))))))))))))))))))</f>
        <v>MEDIA</v>
      </c>
    </row>
    <row r="158" spans="1:41" s="32" customFormat="1" ht="60">
      <c r="A158" s="22" t="s">
        <v>936</v>
      </c>
      <c r="B158" s="22" t="s">
        <v>77</v>
      </c>
      <c r="C158" s="19" t="s">
        <v>922</v>
      </c>
      <c r="D158" s="2" t="s">
        <v>937</v>
      </c>
      <c r="E158" s="23" t="s">
        <v>938</v>
      </c>
      <c r="F158" s="149" t="s">
        <v>939</v>
      </c>
      <c r="G158" s="20" t="s">
        <v>139</v>
      </c>
      <c r="H158" s="2"/>
      <c r="I158" s="20"/>
      <c r="J158" s="20" t="s">
        <v>2</v>
      </c>
      <c r="K158" s="150" t="s">
        <v>140</v>
      </c>
      <c r="L158" s="150" t="s">
        <v>940</v>
      </c>
      <c r="M158" s="20" t="s">
        <v>142</v>
      </c>
      <c r="N158" s="21" t="s">
        <v>941</v>
      </c>
      <c r="O158" s="20" t="s">
        <v>3</v>
      </c>
      <c r="P158" s="92" t="s">
        <v>942</v>
      </c>
      <c r="Q158" s="20" t="s">
        <v>148</v>
      </c>
      <c r="R158" s="21" t="s">
        <v>106</v>
      </c>
      <c r="S158" s="3" t="s">
        <v>147</v>
      </c>
      <c r="T158" s="3" t="s">
        <v>147</v>
      </c>
      <c r="U158" s="3" t="s">
        <v>147</v>
      </c>
      <c r="V158" s="20" t="s">
        <v>73</v>
      </c>
      <c r="W158" s="92" t="s">
        <v>189</v>
      </c>
      <c r="X158" s="92" t="s">
        <v>189</v>
      </c>
      <c r="Y158" s="92" t="s">
        <v>189</v>
      </c>
      <c r="Z158" s="92" t="s">
        <v>189</v>
      </c>
      <c r="AA158" s="92" t="s">
        <v>189</v>
      </c>
      <c r="AB158" s="92" t="s">
        <v>189</v>
      </c>
      <c r="AC158" s="34" t="str">
        <f t="shared" si="121"/>
        <v>Baja</v>
      </c>
      <c r="AD158" s="34">
        <f t="shared" si="122"/>
        <v>1</v>
      </c>
      <c r="AE158" s="31" t="s">
        <v>149</v>
      </c>
      <c r="AF158" s="34">
        <f t="shared" si="123"/>
        <v>1</v>
      </c>
      <c r="AG158" s="31" t="s">
        <v>149</v>
      </c>
      <c r="AH158" s="35">
        <f t="shared" si="124"/>
        <v>1</v>
      </c>
      <c r="AI158" s="31" t="s">
        <v>149</v>
      </c>
      <c r="AJ158" s="34">
        <f t="shared" si="125"/>
        <v>1</v>
      </c>
      <c r="AK158" s="34">
        <f t="shared" si="126"/>
        <v>2</v>
      </c>
      <c r="AL158" s="34" t="str">
        <f t="shared" si="127"/>
        <v>Baja</v>
      </c>
      <c r="AM158" s="34">
        <f t="shared" si="128"/>
        <v>1</v>
      </c>
      <c r="AN158" s="34">
        <f t="shared" si="129"/>
        <v>3</v>
      </c>
      <c r="AO158" s="36" t="str">
        <f t="shared" si="130"/>
        <v>BAJA</v>
      </c>
    </row>
    <row r="159" spans="1:41" s="32" customFormat="1" ht="60">
      <c r="A159" s="22" t="s">
        <v>943</v>
      </c>
      <c r="B159" s="22" t="s">
        <v>77</v>
      </c>
      <c r="C159" s="19" t="s">
        <v>922</v>
      </c>
      <c r="D159" s="2" t="s">
        <v>944</v>
      </c>
      <c r="E159" s="23" t="s">
        <v>945</v>
      </c>
      <c r="F159" s="149" t="s">
        <v>946</v>
      </c>
      <c r="G159" s="20" t="s">
        <v>139</v>
      </c>
      <c r="H159" s="2"/>
      <c r="I159" s="20"/>
      <c r="J159" s="20" t="s">
        <v>2</v>
      </c>
      <c r="K159" s="150" t="s">
        <v>140</v>
      </c>
      <c r="L159" s="150" t="s">
        <v>940</v>
      </c>
      <c r="M159" s="20" t="s">
        <v>142</v>
      </c>
      <c r="N159" s="21" t="s">
        <v>941</v>
      </c>
      <c r="O159" s="20" t="s">
        <v>3</v>
      </c>
      <c r="P159" s="92" t="s">
        <v>942</v>
      </c>
      <c r="Q159" s="20" t="s">
        <v>148</v>
      </c>
      <c r="R159" s="21" t="s">
        <v>106</v>
      </c>
      <c r="S159" s="3" t="s">
        <v>147</v>
      </c>
      <c r="T159" s="3" t="s">
        <v>147</v>
      </c>
      <c r="U159" s="3" t="s">
        <v>147</v>
      </c>
      <c r="V159" s="20" t="s">
        <v>73</v>
      </c>
      <c r="W159" s="92" t="s">
        <v>189</v>
      </c>
      <c r="X159" s="92" t="s">
        <v>189</v>
      </c>
      <c r="Y159" s="92" t="s">
        <v>189</v>
      </c>
      <c r="Z159" s="92" t="s">
        <v>189</v>
      </c>
      <c r="AA159" s="92" t="s">
        <v>189</v>
      </c>
      <c r="AB159" s="92" t="s">
        <v>189</v>
      </c>
      <c r="AC159" s="34" t="str">
        <f t="shared" si="121"/>
        <v>Baja</v>
      </c>
      <c r="AD159" s="34">
        <f t="shared" si="122"/>
        <v>1</v>
      </c>
      <c r="AE159" s="31" t="s">
        <v>332</v>
      </c>
      <c r="AF159" s="34">
        <f t="shared" si="123"/>
        <v>3</v>
      </c>
      <c r="AG159" s="31" t="s">
        <v>156</v>
      </c>
      <c r="AH159" s="35">
        <f t="shared" si="124"/>
        <v>2</v>
      </c>
      <c r="AI159" s="31" t="s">
        <v>149</v>
      </c>
      <c r="AJ159" s="34">
        <f t="shared" si="125"/>
        <v>1</v>
      </c>
      <c r="AK159" s="34">
        <f t="shared" si="126"/>
        <v>3</v>
      </c>
      <c r="AL159" s="34" t="str">
        <f t="shared" si="127"/>
        <v>Baja</v>
      </c>
      <c r="AM159" s="34">
        <f t="shared" si="128"/>
        <v>1</v>
      </c>
      <c r="AN159" s="34">
        <f t="shared" si="129"/>
        <v>5</v>
      </c>
      <c r="AO159" s="36" t="str">
        <f t="shared" si="130"/>
        <v>MEDIA</v>
      </c>
    </row>
    <row r="160" spans="1:41" s="32" customFormat="1" ht="60">
      <c r="A160" s="22" t="s">
        <v>947</v>
      </c>
      <c r="B160" s="22" t="s">
        <v>77</v>
      </c>
      <c r="C160" s="19" t="s">
        <v>922</v>
      </c>
      <c r="D160" s="2" t="s">
        <v>948</v>
      </c>
      <c r="E160" s="23" t="s">
        <v>949</v>
      </c>
      <c r="F160" s="149" t="s">
        <v>950</v>
      </c>
      <c r="G160" s="20" t="s">
        <v>139</v>
      </c>
      <c r="H160" s="2"/>
      <c r="I160" s="20"/>
      <c r="J160" s="20" t="s">
        <v>2</v>
      </c>
      <c r="K160" s="150" t="s">
        <v>140</v>
      </c>
      <c r="L160" s="150" t="s">
        <v>940</v>
      </c>
      <c r="M160" s="20" t="s">
        <v>142</v>
      </c>
      <c r="N160" s="21" t="s">
        <v>941</v>
      </c>
      <c r="O160" s="20" t="s">
        <v>3</v>
      </c>
      <c r="P160" s="92" t="s">
        <v>942</v>
      </c>
      <c r="Q160" s="20" t="s">
        <v>148</v>
      </c>
      <c r="R160" s="21" t="s">
        <v>106</v>
      </c>
      <c r="S160" s="3" t="s">
        <v>155</v>
      </c>
      <c r="T160" s="3" t="s">
        <v>147</v>
      </c>
      <c r="U160" s="3" t="s">
        <v>147</v>
      </c>
      <c r="V160" s="20" t="s">
        <v>73</v>
      </c>
      <c r="W160" s="92" t="s">
        <v>189</v>
      </c>
      <c r="X160" s="92" t="s">
        <v>189</v>
      </c>
      <c r="Y160" s="92" t="s">
        <v>189</v>
      </c>
      <c r="Z160" s="92" t="s">
        <v>189</v>
      </c>
      <c r="AA160" s="92" t="s">
        <v>189</v>
      </c>
      <c r="AB160" s="92" t="s">
        <v>189</v>
      </c>
      <c r="AC160" s="34" t="str">
        <f t="shared" si="121"/>
        <v>Baja</v>
      </c>
      <c r="AD160" s="34">
        <f t="shared" si="122"/>
        <v>1</v>
      </c>
      <c r="AE160" s="31" t="s">
        <v>332</v>
      </c>
      <c r="AF160" s="34">
        <f t="shared" si="123"/>
        <v>3</v>
      </c>
      <c r="AG160" s="31" t="s">
        <v>149</v>
      </c>
      <c r="AH160" s="35">
        <f t="shared" si="124"/>
        <v>1</v>
      </c>
      <c r="AI160" s="31" t="s">
        <v>156</v>
      </c>
      <c r="AJ160" s="34">
        <f t="shared" si="125"/>
        <v>2</v>
      </c>
      <c r="AK160" s="34">
        <f t="shared" si="126"/>
        <v>3</v>
      </c>
      <c r="AL160" s="34" t="str">
        <f t="shared" si="127"/>
        <v>Baja</v>
      </c>
      <c r="AM160" s="34">
        <f t="shared" si="128"/>
        <v>1</v>
      </c>
      <c r="AN160" s="34">
        <f t="shared" si="129"/>
        <v>5</v>
      </c>
      <c r="AO160" s="36" t="str">
        <f t="shared" si="130"/>
        <v>MEDIA</v>
      </c>
    </row>
    <row r="161" spans="1:41" s="32" customFormat="1" ht="60">
      <c r="A161" s="22" t="s">
        <v>951</v>
      </c>
      <c r="B161" s="22" t="s">
        <v>77</v>
      </c>
      <c r="C161" s="19" t="s">
        <v>922</v>
      </c>
      <c r="D161" s="2" t="s">
        <v>952</v>
      </c>
      <c r="E161" s="23" t="s">
        <v>953</v>
      </c>
      <c r="F161" s="149" t="s">
        <v>954</v>
      </c>
      <c r="G161" s="20" t="s">
        <v>139</v>
      </c>
      <c r="H161" s="2"/>
      <c r="I161" s="20"/>
      <c r="J161" s="20" t="s">
        <v>2</v>
      </c>
      <c r="K161" s="150" t="s">
        <v>140</v>
      </c>
      <c r="L161" s="150" t="s">
        <v>940</v>
      </c>
      <c r="M161" s="20" t="s">
        <v>142</v>
      </c>
      <c r="N161" s="21" t="s">
        <v>941</v>
      </c>
      <c r="O161" s="20" t="s">
        <v>3</v>
      </c>
      <c r="P161" s="92" t="s">
        <v>942</v>
      </c>
      <c r="Q161" s="20" t="s">
        <v>148</v>
      </c>
      <c r="R161" s="21" t="s">
        <v>106</v>
      </c>
      <c r="S161" s="3" t="s">
        <v>147</v>
      </c>
      <c r="T161" s="3" t="s">
        <v>147</v>
      </c>
      <c r="U161" s="3" t="s">
        <v>147</v>
      </c>
      <c r="V161" s="20" t="s">
        <v>73</v>
      </c>
      <c r="W161" s="92" t="s">
        <v>189</v>
      </c>
      <c r="X161" s="92" t="s">
        <v>189</v>
      </c>
      <c r="Y161" s="92" t="s">
        <v>189</v>
      </c>
      <c r="Z161" s="92" t="s">
        <v>189</v>
      </c>
      <c r="AA161" s="92" t="s">
        <v>189</v>
      </c>
      <c r="AB161" s="92" t="s">
        <v>189</v>
      </c>
      <c r="AC161" s="34" t="str">
        <f t="shared" si="121"/>
        <v>Baja</v>
      </c>
      <c r="AD161" s="34">
        <f t="shared" si="122"/>
        <v>1</v>
      </c>
      <c r="AE161" s="31" t="s">
        <v>149</v>
      </c>
      <c r="AF161" s="34">
        <f t="shared" si="123"/>
        <v>1</v>
      </c>
      <c r="AG161" s="31" t="s">
        <v>149</v>
      </c>
      <c r="AH161" s="35">
        <f t="shared" si="124"/>
        <v>1</v>
      </c>
      <c r="AI161" s="31" t="s">
        <v>149</v>
      </c>
      <c r="AJ161" s="34">
        <f t="shared" si="125"/>
        <v>1</v>
      </c>
      <c r="AK161" s="34">
        <f t="shared" si="126"/>
        <v>2</v>
      </c>
      <c r="AL161" s="34" t="str">
        <f t="shared" si="127"/>
        <v>Baja</v>
      </c>
      <c r="AM161" s="34">
        <f t="shared" si="128"/>
        <v>1</v>
      </c>
      <c r="AN161" s="34">
        <f t="shared" si="129"/>
        <v>3</v>
      </c>
      <c r="AO161" s="36" t="str">
        <f t="shared" si="130"/>
        <v>BAJA</v>
      </c>
    </row>
    <row r="162" spans="1:41" s="32" customFormat="1" ht="60">
      <c r="A162" s="22" t="s">
        <v>955</v>
      </c>
      <c r="B162" s="22" t="s">
        <v>77</v>
      </c>
      <c r="C162" s="19" t="s">
        <v>922</v>
      </c>
      <c r="D162" s="2" t="s">
        <v>956</v>
      </c>
      <c r="E162" s="23" t="s">
        <v>957</v>
      </c>
      <c r="F162" s="149" t="s">
        <v>958</v>
      </c>
      <c r="G162" s="20" t="s">
        <v>139</v>
      </c>
      <c r="H162" s="2" t="s">
        <v>2</v>
      </c>
      <c r="I162" s="20" t="s">
        <v>2</v>
      </c>
      <c r="J162" s="20" t="s">
        <v>2</v>
      </c>
      <c r="K162" s="150" t="s">
        <v>925</v>
      </c>
      <c r="L162" s="150" t="s">
        <v>435</v>
      </c>
      <c r="M162" s="20" t="s">
        <v>142</v>
      </c>
      <c r="N162" s="21" t="s">
        <v>935</v>
      </c>
      <c r="O162" s="20" t="s">
        <v>3</v>
      </c>
      <c r="P162" s="92" t="s">
        <v>927</v>
      </c>
      <c r="Q162" s="20" t="s">
        <v>148</v>
      </c>
      <c r="R162" s="21" t="s">
        <v>106</v>
      </c>
      <c r="S162" s="3" t="s">
        <v>155</v>
      </c>
      <c r="T162" s="3" t="s">
        <v>147</v>
      </c>
      <c r="U162" s="3" t="s">
        <v>147</v>
      </c>
      <c r="V162" s="20" t="s">
        <v>73</v>
      </c>
      <c r="W162" s="92" t="s">
        <v>189</v>
      </c>
      <c r="X162" s="92" t="s">
        <v>189</v>
      </c>
      <c r="Y162" s="92" t="s">
        <v>189</v>
      </c>
      <c r="Z162" s="92" t="s">
        <v>189</v>
      </c>
      <c r="AA162" s="92" t="s">
        <v>189</v>
      </c>
      <c r="AB162" s="92" t="s">
        <v>189</v>
      </c>
      <c r="AC162" s="34" t="str">
        <f t="shared" si="121"/>
        <v>Baja</v>
      </c>
      <c r="AD162" s="34">
        <f t="shared" si="122"/>
        <v>1</v>
      </c>
      <c r="AE162" s="31" t="s">
        <v>156</v>
      </c>
      <c r="AF162" s="34">
        <f t="shared" si="123"/>
        <v>2</v>
      </c>
      <c r="AG162" s="31" t="s">
        <v>156</v>
      </c>
      <c r="AH162" s="35">
        <f t="shared" si="124"/>
        <v>2</v>
      </c>
      <c r="AI162" s="31" t="s">
        <v>156</v>
      </c>
      <c r="AJ162" s="34">
        <f t="shared" si="125"/>
        <v>2</v>
      </c>
      <c r="AK162" s="34">
        <f t="shared" si="126"/>
        <v>4</v>
      </c>
      <c r="AL162" s="34" t="str">
        <f t="shared" si="127"/>
        <v>Media</v>
      </c>
      <c r="AM162" s="34">
        <f t="shared" si="128"/>
        <v>2</v>
      </c>
      <c r="AN162" s="34">
        <f t="shared" si="129"/>
        <v>5</v>
      </c>
      <c r="AO162" s="36" t="str">
        <f t="shared" si="130"/>
        <v>MEDIA</v>
      </c>
    </row>
    <row r="163" spans="1:41" s="32" customFormat="1" ht="60">
      <c r="A163" s="22" t="s">
        <v>959</v>
      </c>
      <c r="B163" s="22" t="s">
        <v>77</v>
      </c>
      <c r="C163" s="19" t="s">
        <v>922</v>
      </c>
      <c r="D163" s="2" t="s">
        <v>960</v>
      </c>
      <c r="E163" s="23" t="s">
        <v>961</v>
      </c>
      <c r="F163" s="149" t="s">
        <v>962</v>
      </c>
      <c r="G163" s="20" t="s">
        <v>139</v>
      </c>
      <c r="H163" s="2"/>
      <c r="I163" s="20"/>
      <c r="J163" s="20" t="s">
        <v>2</v>
      </c>
      <c r="K163" s="150" t="s">
        <v>925</v>
      </c>
      <c r="L163" s="150" t="s">
        <v>435</v>
      </c>
      <c r="M163" s="20" t="s">
        <v>142</v>
      </c>
      <c r="N163" s="21" t="s">
        <v>935</v>
      </c>
      <c r="O163" s="20" t="s">
        <v>3</v>
      </c>
      <c r="P163" s="92" t="s">
        <v>942</v>
      </c>
      <c r="Q163" s="20" t="s">
        <v>148</v>
      </c>
      <c r="R163" s="21" t="s">
        <v>106</v>
      </c>
      <c r="S163" s="3" t="s">
        <v>155</v>
      </c>
      <c r="T163" s="3" t="s">
        <v>147</v>
      </c>
      <c r="U163" s="3" t="s">
        <v>147</v>
      </c>
      <c r="V163" s="20" t="s">
        <v>73</v>
      </c>
      <c r="W163" s="92" t="s">
        <v>189</v>
      </c>
      <c r="X163" s="92" t="s">
        <v>189</v>
      </c>
      <c r="Y163" s="92" t="s">
        <v>189</v>
      </c>
      <c r="Z163" s="92" t="s">
        <v>189</v>
      </c>
      <c r="AA163" s="92" t="s">
        <v>189</v>
      </c>
      <c r="AB163" s="92" t="s">
        <v>189</v>
      </c>
      <c r="AC163" s="34" t="str">
        <f t="shared" si="121"/>
        <v>Baja</v>
      </c>
      <c r="AD163" s="34">
        <f t="shared" si="122"/>
        <v>1</v>
      </c>
      <c r="AE163" s="31" t="s">
        <v>156</v>
      </c>
      <c r="AF163" s="34">
        <f t="shared" si="123"/>
        <v>2</v>
      </c>
      <c r="AG163" s="31" t="s">
        <v>156</v>
      </c>
      <c r="AH163" s="35">
        <f t="shared" si="124"/>
        <v>2</v>
      </c>
      <c r="AI163" s="31" t="s">
        <v>156</v>
      </c>
      <c r="AJ163" s="34">
        <f t="shared" si="125"/>
        <v>2</v>
      </c>
      <c r="AK163" s="34">
        <f t="shared" si="126"/>
        <v>4</v>
      </c>
      <c r="AL163" s="34" t="str">
        <f t="shared" si="127"/>
        <v>Media</v>
      </c>
      <c r="AM163" s="34">
        <f t="shared" si="128"/>
        <v>2</v>
      </c>
      <c r="AN163" s="34">
        <f t="shared" si="129"/>
        <v>5</v>
      </c>
      <c r="AO163" s="36" t="str">
        <f t="shared" si="130"/>
        <v>MEDIA</v>
      </c>
    </row>
    <row r="164" spans="1:41" s="32" customFormat="1" ht="63.75">
      <c r="A164" s="22" t="s">
        <v>963</v>
      </c>
      <c r="B164" s="22" t="s">
        <v>77</v>
      </c>
      <c r="C164" s="19" t="s">
        <v>922</v>
      </c>
      <c r="D164" s="2" t="s">
        <v>960</v>
      </c>
      <c r="E164" s="23" t="s">
        <v>964</v>
      </c>
      <c r="F164" s="149" t="s">
        <v>965</v>
      </c>
      <c r="G164" s="20" t="s">
        <v>139</v>
      </c>
      <c r="H164" s="2"/>
      <c r="I164" s="20"/>
      <c r="J164" s="20" t="s">
        <v>2</v>
      </c>
      <c r="K164" s="150" t="s">
        <v>140</v>
      </c>
      <c r="L164" s="150" t="s">
        <v>966</v>
      </c>
      <c r="M164" s="20" t="s">
        <v>142</v>
      </c>
      <c r="N164" s="21" t="s">
        <v>935</v>
      </c>
      <c r="O164" s="20" t="s">
        <v>3</v>
      </c>
      <c r="P164" s="92" t="s">
        <v>942</v>
      </c>
      <c r="Q164" s="20" t="s">
        <v>148</v>
      </c>
      <c r="R164" s="21" t="s">
        <v>106</v>
      </c>
      <c r="S164" s="3" t="s">
        <v>155</v>
      </c>
      <c r="T164" s="3" t="s">
        <v>147</v>
      </c>
      <c r="U164" s="3" t="s">
        <v>147</v>
      </c>
      <c r="V164" s="20" t="s">
        <v>73</v>
      </c>
      <c r="W164" s="92" t="s">
        <v>189</v>
      </c>
      <c r="X164" s="92" t="s">
        <v>189</v>
      </c>
      <c r="Y164" s="92" t="s">
        <v>189</v>
      </c>
      <c r="Z164" s="92" t="s">
        <v>189</v>
      </c>
      <c r="AA164" s="92" t="s">
        <v>189</v>
      </c>
      <c r="AB164" s="92" t="s">
        <v>189</v>
      </c>
      <c r="AC164" s="34" t="str">
        <f t="shared" si="121"/>
        <v>Baja</v>
      </c>
      <c r="AD164" s="34">
        <f t="shared" si="122"/>
        <v>1</v>
      </c>
      <c r="AE164" s="31" t="s">
        <v>156</v>
      </c>
      <c r="AF164" s="34">
        <f t="shared" si="123"/>
        <v>2</v>
      </c>
      <c r="AG164" s="31" t="s">
        <v>156</v>
      </c>
      <c r="AH164" s="35">
        <f t="shared" si="124"/>
        <v>2</v>
      </c>
      <c r="AI164" s="31" t="s">
        <v>156</v>
      </c>
      <c r="AJ164" s="34">
        <f t="shared" si="125"/>
        <v>2</v>
      </c>
      <c r="AK164" s="34">
        <f t="shared" si="126"/>
        <v>4</v>
      </c>
      <c r="AL164" s="34" t="str">
        <f t="shared" si="127"/>
        <v>Media</v>
      </c>
      <c r="AM164" s="34">
        <f t="shared" si="128"/>
        <v>2</v>
      </c>
      <c r="AN164" s="34">
        <f t="shared" si="129"/>
        <v>5</v>
      </c>
      <c r="AO164" s="36" t="str">
        <f t="shared" si="130"/>
        <v>MEDIA</v>
      </c>
    </row>
    <row r="165" spans="1:41" s="32" customFormat="1" ht="105">
      <c r="A165" s="22" t="s">
        <v>967</v>
      </c>
      <c r="B165" s="22" t="s">
        <v>77</v>
      </c>
      <c r="C165" s="19" t="s">
        <v>922</v>
      </c>
      <c r="D165" s="2" t="s">
        <v>968</v>
      </c>
      <c r="E165" s="23" t="s">
        <v>969</v>
      </c>
      <c r="F165" s="149" t="s">
        <v>970</v>
      </c>
      <c r="G165" s="20" t="s">
        <v>139</v>
      </c>
      <c r="H165" s="2" t="s">
        <v>2</v>
      </c>
      <c r="I165" s="20" t="s">
        <v>2</v>
      </c>
      <c r="J165" s="20" t="s">
        <v>2</v>
      </c>
      <c r="K165" s="150" t="s">
        <v>925</v>
      </c>
      <c r="L165" s="150" t="s">
        <v>966</v>
      </c>
      <c r="M165" s="20" t="s">
        <v>142</v>
      </c>
      <c r="N165" s="21" t="s">
        <v>926</v>
      </c>
      <c r="O165" s="20" t="s">
        <v>3</v>
      </c>
      <c r="P165" s="92" t="s">
        <v>927</v>
      </c>
      <c r="Q165" s="20" t="s">
        <v>148</v>
      </c>
      <c r="R165" s="21" t="s">
        <v>106</v>
      </c>
      <c r="S165" s="3" t="s">
        <v>147</v>
      </c>
      <c r="T165" s="3" t="s">
        <v>147</v>
      </c>
      <c r="U165" s="3" t="s">
        <v>147</v>
      </c>
      <c r="V165" s="20" t="s">
        <v>75</v>
      </c>
      <c r="W165" s="151" t="s">
        <v>971</v>
      </c>
      <c r="X165" s="151" t="s">
        <v>972</v>
      </c>
      <c r="Y165" s="151" t="s">
        <v>973</v>
      </c>
      <c r="Z165" s="151" t="s">
        <v>169</v>
      </c>
      <c r="AA165" s="151" t="s">
        <v>931</v>
      </c>
      <c r="AB165" s="151" t="s">
        <v>193</v>
      </c>
      <c r="AC165" s="34" t="str">
        <f t="shared" si="121"/>
        <v>Media</v>
      </c>
      <c r="AD165" s="34">
        <f t="shared" si="122"/>
        <v>2</v>
      </c>
      <c r="AE165" s="31" t="s">
        <v>156</v>
      </c>
      <c r="AF165" s="34">
        <f t="shared" si="123"/>
        <v>2</v>
      </c>
      <c r="AG165" s="31" t="s">
        <v>156</v>
      </c>
      <c r="AH165" s="35">
        <f t="shared" si="124"/>
        <v>2</v>
      </c>
      <c r="AI165" s="31" t="s">
        <v>156</v>
      </c>
      <c r="AJ165" s="34">
        <f t="shared" si="125"/>
        <v>2</v>
      </c>
      <c r="AK165" s="34">
        <f t="shared" si="126"/>
        <v>4</v>
      </c>
      <c r="AL165" s="34" t="str">
        <f t="shared" si="127"/>
        <v>Media</v>
      </c>
      <c r="AM165" s="34">
        <f t="shared" si="128"/>
        <v>2</v>
      </c>
      <c r="AN165" s="34">
        <f t="shared" si="129"/>
        <v>6</v>
      </c>
      <c r="AO165" s="36" t="str">
        <f t="shared" si="130"/>
        <v>MEDIA</v>
      </c>
    </row>
    <row r="166" spans="1:41" s="32" customFormat="1" ht="45">
      <c r="A166" s="22" t="s">
        <v>974</v>
      </c>
      <c r="B166" s="22" t="s">
        <v>77</v>
      </c>
      <c r="C166" s="19" t="s">
        <v>922</v>
      </c>
      <c r="D166" s="2" t="s">
        <v>975</v>
      </c>
      <c r="E166" s="23" t="s">
        <v>976</v>
      </c>
      <c r="F166" s="149" t="s">
        <v>977</v>
      </c>
      <c r="G166" s="20" t="s">
        <v>139</v>
      </c>
      <c r="H166" s="2" t="s">
        <v>2</v>
      </c>
      <c r="I166" s="20" t="s">
        <v>2</v>
      </c>
      <c r="J166" s="20" t="s">
        <v>2</v>
      </c>
      <c r="K166" s="150" t="s">
        <v>925</v>
      </c>
      <c r="L166" s="150" t="s">
        <v>978</v>
      </c>
      <c r="M166" s="20" t="s">
        <v>142</v>
      </c>
      <c r="N166" s="21" t="s">
        <v>979</v>
      </c>
      <c r="O166" s="20" t="s">
        <v>3</v>
      </c>
      <c r="P166" s="92" t="s">
        <v>927</v>
      </c>
      <c r="Q166" s="20" t="s">
        <v>148</v>
      </c>
      <c r="R166" s="21" t="s">
        <v>106</v>
      </c>
      <c r="S166" s="3" t="s">
        <v>155</v>
      </c>
      <c r="T166" s="3" t="s">
        <v>147</v>
      </c>
      <c r="U166" s="3" t="s">
        <v>147</v>
      </c>
      <c r="V166" s="20" t="s">
        <v>75</v>
      </c>
      <c r="W166" s="151" t="s">
        <v>980</v>
      </c>
      <c r="X166" s="151" t="s">
        <v>981</v>
      </c>
      <c r="Y166" s="151" t="s">
        <v>982</v>
      </c>
      <c r="Z166" s="151" t="s">
        <v>819</v>
      </c>
      <c r="AA166" s="151" t="s">
        <v>983</v>
      </c>
      <c r="AB166" s="151" t="s">
        <v>193</v>
      </c>
      <c r="AC166" s="34" t="str">
        <f t="shared" si="121"/>
        <v>Media</v>
      </c>
      <c r="AD166" s="34">
        <f t="shared" si="122"/>
        <v>2</v>
      </c>
      <c r="AE166" s="31" t="s">
        <v>156</v>
      </c>
      <c r="AF166" s="34">
        <f t="shared" si="123"/>
        <v>2</v>
      </c>
      <c r="AG166" s="31" t="s">
        <v>156</v>
      </c>
      <c r="AH166" s="35">
        <f t="shared" si="124"/>
        <v>2</v>
      </c>
      <c r="AI166" s="31" t="s">
        <v>156</v>
      </c>
      <c r="AJ166" s="34">
        <f t="shared" si="125"/>
        <v>2</v>
      </c>
      <c r="AK166" s="34">
        <f t="shared" si="126"/>
        <v>4</v>
      </c>
      <c r="AL166" s="34" t="str">
        <f t="shared" si="127"/>
        <v>Media</v>
      </c>
      <c r="AM166" s="34">
        <f t="shared" si="128"/>
        <v>2</v>
      </c>
      <c r="AN166" s="34">
        <f t="shared" si="129"/>
        <v>6</v>
      </c>
      <c r="AO166" s="36" t="str">
        <f t="shared" si="130"/>
        <v>MEDIA</v>
      </c>
    </row>
    <row r="167" spans="1:41" s="32" customFormat="1" ht="60">
      <c r="A167" s="22" t="s">
        <v>984</v>
      </c>
      <c r="B167" s="22" t="s">
        <v>77</v>
      </c>
      <c r="C167" s="19" t="s">
        <v>922</v>
      </c>
      <c r="D167" s="2" t="s">
        <v>985</v>
      </c>
      <c r="E167" s="23" t="s">
        <v>986</v>
      </c>
      <c r="F167" s="149" t="s">
        <v>987</v>
      </c>
      <c r="G167" s="20" t="s">
        <v>139</v>
      </c>
      <c r="H167" s="2" t="s">
        <v>2</v>
      </c>
      <c r="I167" s="20" t="s">
        <v>2</v>
      </c>
      <c r="J167" s="20" t="s">
        <v>2</v>
      </c>
      <c r="K167" s="150" t="s">
        <v>988</v>
      </c>
      <c r="L167" s="150" t="s">
        <v>435</v>
      </c>
      <c r="M167" s="20" t="s">
        <v>142</v>
      </c>
      <c r="N167" s="21" t="s">
        <v>935</v>
      </c>
      <c r="O167" s="20" t="s">
        <v>144</v>
      </c>
      <c r="P167" s="92" t="s">
        <v>989</v>
      </c>
      <c r="Q167" s="152" t="s">
        <v>990</v>
      </c>
      <c r="R167" s="21" t="s">
        <v>106</v>
      </c>
      <c r="S167" s="3" t="s">
        <v>155</v>
      </c>
      <c r="T167" s="3" t="s">
        <v>147</v>
      </c>
      <c r="U167" s="3" t="s">
        <v>147</v>
      </c>
      <c r="V167" s="20" t="s">
        <v>73</v>
      </c>
      <c r="W167" s="92" t="s">
        <v>189</v>
      </c>
      <c r="X167" s="92" t="s">
        <v>189</v>
      </c>
      <c r="Y167" s="92" t="s">
        <v>189</v>
      </c>
      <c r="Z167" s="92" t="s">
        <v>189</v>
      </c>
      <c r="AA167" s="92" t="s">
        <v>189</v>
      </c>
      <c r="AB167" s="92" t="s">
        <v>189</v>
      </c>
      <c r="AC167" s="34" t="str">
        <f t="shared" si="121"/>
        <v>Baja</v>
      </c>
      <c r="AD167" s="34">
        <f t="shared" si="122"/>
        <v>1</v>
      </c>
      <c r="AE167" s="31" t="s">
        <v>156</v>
      </c>
      <c r="AF167" s="34">
        <f t="shared" si="123"/>
        <v>2</v>
      </c>
      <c r="AG167" s="31" t="s">
        <v>156</v>
      </c>
      <c r="AH167" s="35">
        <f t="shared" si="124"/>
        <v>2</v>
      </c>
      <c r="AI167" s="31" t="s">
        <v>156</v>
      </c>
      <c r="AJ167" s="34">
        <f t="shared" si="125"/>
        <v>2</v>
      </c>
      <c r="AK167" s="34">
        <f t="shared" si="126"/>
        <v>4</v>
      </c>
      <c r="AL167" s="34" t="str">
        <f t="shared" si="127"/>
        <v>Media</v>
      </c>
      <c r="AM167" s="34">
        <f t="shared" si="128"/>
        <v>2</v>
      </c>
      <c r="AN167" s="34">
        <f t="shared" si="129"/>
        <v>5</v>
      </c>
      <c r="AO167" s="36" t="str">
        <f t="shared" si="130"/>
        <v>MEDIA</v>
      </c>
    </row>
    <row r="168" spans="1:41" s="32" customFormat="1" ht="150" customHeight="1">
      <c r="A168" s="22" t="s">
        <v>991</v>
      </c>
      <c r="B168" s="22" t="s">
        <v>77</v>
      </c>
      <c r="C168" s="19" t="s">
        <v>922</v>
      </c>
      <c r="D168" s="2" t="s">
        <v>992</v>
      </c>
      <c r="E168" s="23" t="s">
        <v>993</v>
      </c>
      <c r="F168" s="149" t="s">
        <v>994</v>
      </c>
      <c r="G168" s="20" t="s">
        <v>139</v>
      </c>
      <c r="H168" s="2" t="s">
        <v>2</v>
      </c>
      <c r="I168" s="20" t="s">
        <v>2</v>
      </c>
      <c r="J168" s="20" t="s">
        <v>2</v>
      </c>
      <c r="K168" s="150" t="s">
        <v>925</v>
      </c>
      <c r="L168" s="150" t="s">
        <v>940</v>
      </c>
      <c r="M168" s="20" t="s">
        <v>142</v>
      </c>
      <c r="N168" s="21" t="s">
        <v>941</v>
      </c>
      <c r="O168" s="20" t="s">
        <v>3</v>
      </c>
      <c r="P168" s="92" t="s">
        <v>927</v>
      </c>
      <c r="Q168" s="20" t="s">
        <v>148</v>
      </c>
      <c r="R168" s="21" t="s">
        <v>106</v>
      </c>
      <c r="S168" s="3" t="s">
        <v>155</v>
      </c>
      <c r="T168" s="3" t="s">
        <v>147</v>
      </c>
      <c r="U168" s="3" t="s">
        <v>147</v>
      </c>
      <c r="V168" s="20" t="s">
        <v>75</v>
      </c>
      <c r="W168" s="151" t="s">
        <v>980</v>
      </c>
      <c r="X168" s="151" t="s">
        <v>981</v>
      </c>
      <c r="Y168" s="151" t="s">
        <v>995</v>
      </c>
      <c r="Z168" s="151" t="s">
        <v>169</v>
      </c>
      <c r="AA168" s="151" t="s">
        <v>983</v>
      </c>
      <c r="AB168" s="151" t="s">
        <v>193</v>
      </c>
      <c r="AC168" s="34" t="str">
        <f t="shared" si="121"/>
        <v>Media</v>
      </c>
      <c r="AD168" s="34">
        <f t="shared" si="122"/>
        <v>2</v>
      </c>
      <c r="AE168" s="31" t="s">
        <v>156</v>
      </c>
      <c r="AF168" s="34">
        <f t="shared" si="123"/>
        <v>2</v>
      </c>
      <c r="AG168" s="31" t="s">
        <v>156</v>
      </c>
      <c r="AH168" s="35">
        <f t="shared" si="124"/>
        <v>2</v>
      </c>
      <c r="AI168" s="31" t="s">
        <v>156</v>
      </c>
      <c r="AJ168" s="34">
        <f t="shared" si="125"/>
        <v>2</v>
      </c>
      <c r="AK168" s="34">
        <f t="shared" si="126"/>
        <v>4</v>
      </c>
      <c r="AL168" s="34" t="str">
        <f t="shared" si="127"/>
        <v>Media</v>
      </c>
      <c r="AM168" s="34">
        <f t="shared" si="128"/>
        <v>2</v>
      </c>
      <c r="AN168" s="34">
        <f t="shared" si="129"/>
        <v>6</v>
      </c>
      <c r="AO168" s="36" t="str">
        <f t="shared" si="130"/>
        <v>MEDIA</v>
      </c>
    </row>
    <row r="169" spans="1:41" s="32" customFormat="1" ht="84" customHeight="1">
      <c r="A169" s="22" t="s">
        <v>996</v>
      </c>
      <c r="B169" s="22" t="s">
        <v>77</v>
      </c>
      <c r="C169" s="19" t="s">
        <v>922</v>
      </c>
      <c r="D169" s="2" t="s">
        <v>992</v>
      </c>
      <c r="E169" s="23" t="s">
        <v>997</v>
      </c>
      <c r="F169" s="149" t="s">
        <v>998</v>
      </c>
      <c r="G169" s="20" t="s">
        <v>139</v>
      </c>
      <c r="H169" s="2" t="s">
        <v>2</v>
      </c>
      <c r="I169" s="20" t="s">
        <v>2</v>
      </c>
      <c r="J169" s="20" t="s">
        <v>2</v>
      </c>
      <c r="K169" s="150" t="s">
        <v>925</v>
      </c>
      <c r="L169" s="150" t="s">
        <v>940</v>
      </c>
      <c r="M169" s="20" t="s">
        <v>142</v>
      </c>
      <c r="N169" s="21" t="s">
        <v>941</v>
      </c>
      <c r="O169" s="20" t="s">
        <v>3</v>
      </c>
      <c r="P169" s="92" t="s">
        <v>927</v>
      </c>
      <c r="Q169" s="20" t="s">
        <v>148</v>
      </c>
      <c r="R169" s="21" t="s">
        <v>106</v>
      </c>
      <c r="S169" s="3" t="s">
        <v>155</v>
      </c>
      <c r="T169" s="3" t="s">
        <v>147</v>
      </c>
      <c r="U169" s="3" t="s">
        <v>147</v>
      </c>
      <c r="V169" s="20" t="s">
        <v>75</v>
      </c>
      <c r="W169" s="151" t="s">
        <v>980</v>
      </c>
      <c r="X169" s="151" t="s">
        <v>981</v>
      </c>
      <c r="Y169" s="151" t="s">
        <v>999</v>
      </c>
      <c r="Z169" s="151" t="s">
        <v>819</v>
      </c>
      <c r="AA169" s="151" t="s">
        <v>983</v>
      </c>
      <c r="AB169" s="151" t="s">
        <v>193</v>
      </c>
      <c r="AC169" s="34" t="str">
        <f t="shared" si="121"/>
        <v>Media</v>
      </c>
      <c r="AD169" s="34">
        <f t="shared" si="122"/>
        <v>2</v>
      </c>
      <c r="AE169" s="31" t="s">
        <v>156</v>
      </c>
      <c r="AF169" s="34">
        <f t="shared" si="123"/>
        <v>2</v>
      </c>
      <c r="AG169" s="31" t="s">
        <v>156</v>
      </c>
      <c r="AH169" s="35">
        <f t="shared" si="124"/>
        <v>2</v>
      </c>
      <c r="AI169" s="31" t="s">
        <v>156</v>
      </c>
      <c r="AJ169" s="34">
        <f t="shared" si="125"/>
        <v>2</v>
      </c>
      <c r="AK169" s="34">
        <f t="shared" si="126"/>
        <v>4</v>
      </c>
      <c r="AL169" s="34" t="str">
        <f t="shared" si="127"/>
        <v>Media</v>
      </c>
      <c r="AM169" s="34">
        <f t="shared" si="128"/>
        <v>2</v>
      </c>
      <c r="AN169" s="34">
        <f t="shared" si="129"/>
        <v>6</v>
      </c>
      <c r="AO169" s="36" t="str">
        <f t="shared" si="130"/>
        <v>MEDIA</v>
      </c>
    </row>
    <row r="170" spans="1:41" s="32" customFormat="1" ht="60">
      <c r="A170" s="22" t="s">
        <v>1000</v>
      </c>
      <c r="B170" s="22" t="s">
        <v>77</v>
      </c>
      <c r="C170" s="19" t="s">
        <v>922</v>
      </c>
      <c r="D170" s="2" t="s">
        <v>343</v>
      </c>
      <c r="E170" s="23" t="s">
        <v>1001</v>
      </c>
      <c r="F170" s="149" t="s">
        <v>1002</v>
      </c>
      <c r="G170" s="20" t="s">
        <v>139</v>
      </c>
      <c r="H170" s="2"/>
      <c r="I170" s="153"/>
      <c r="J170" s="20" t="s">
        <v>2</v>
      </c>
      <c r="K170" s="150" t="s">
        <v>393</v>
      </c>
      <c r="L170" s="150" t="s">
        <v>1003</v>
      </c>
      <c r="M170" s="20" t="s">
        <v>142</v>
      </c>
      <c r="N170" s="21" t="s">
        <v>935</v>
      </c>
      <c r="O170" s="20" t="s">
        <v>3</v>
      </c>
      <c r="P170" s="92" t="s">
        <v>942</v>
      </c>
      <c r="Q170" s="20" t="s">
        <v>148</v>
      </c>
      <c r="R170" s="21" t="s">
        <v>106</v>
      </c>
      <c r="S170" s="3" t="s">
        <v>155</v>
      </c>
      <c r="T170" s="3" t="s">
        <v>147</v>
      </c>
      <c r="U170" s="3" t="s">
        <v>147</v>
      </c>
      <c r="V170" s="20" t="s">
        <v>73</v>
      </c>
      <c r="W170" s="21" t="s">
        <v>189</v>
      </c>
      <c r="X170" s="21" t="s">
        <v>189</v>
      </c>
      <c r="Y170" s="21" t="s">
        <v>189</v>
      </c>
      <c r="Z170" s="21" t="s">
        <v>189</v>
      </c>
      <c r="AA170" s="21" t="s">
        <v>189</v>
      </c>
      <c r="AB170" s="21" t="s">
        <v>189</v>
      </c>
      <c r="AC170" s="34" t="str">
        <f t="shared" si="121"/>
        <v>Baja</v>
      </c>
      <c r="AD170" s="34">
        <f t="shared" si="122"/>
        <v>1</v>
      </c>
      <c r="AE170" s="31" t="s">
        <v>156</v>
      </c>
      <c r="AF170" s="34">
        <f t="shared" si="123"/>
        <v>2</v>
      </c>
      <c r="AG170" s="31" t="s">
        <v>156</v>
      </c>
      <c r="AH170" s="35">
        <f t="shared" si="124"/>
        <v>2</v>
      </c>
      <c r="AI170" s="31" t="s">
        <v>156</v>
      </c>
      <c r="AJ170" s="34">
        <f t="shared" si="125"/>
        <v>2</v>
      </c>
      <c r="AK170" s="34">
        <f t="shared" si="126"/>
        <v>4</v>
      </c>
      <c r="AL170" s="34" t="str">
        <f t="shared" si="127"/>
        <v>Media</v>
      </c>
      <c r="AM170" s="34">
        <f t="shared" si="128"/>
        <v>2</v>
      </c>
      <c r="AN170" s="34">
        <f t="shared" si="129"/>
        <v>5</v>
      </c>
      <c r="AO170" s="36" t="str">
        <f t="shared" si="130"/>
        <v>MEDIA</v>
      </c>
    </row>
    <row r="171" spans="1:41" s="32" customFormat="1" ht="60">
      <c r="A171" s="22" t="s">
        <v>1004</v>
      </c>
      <c r="B171" s="22" t="s">
        <v>77</v>
      </c>
      <c r="C171" s="19" t="s">
        <v>922</v>
      </c>
      <c r="D171" s="2" t="s">
        <v>343</v>
      </c>
      <c r="E171" s="23" t="s">
        <v>1005</v>
      </c>
      <c r="F171" s="149" t="s">
        <v>1006</v>
      </c>
      <c r="G171" s="20" t="s">
        <v>139</v>
      </c>
      <c r="H171" s="2"/>
      <c r="I171" s="2"/>
      <c r="J171" s="20" t="s">
        <v>2</v>
      </c>
      <c r="K171" s="150" t="s">
        <v>393</v>
      </c>
      <c r="L171" s="150" t="s">
        <v>1003</v>
      </c>
      <c r="M171" s="20" t="s">
        <v>142</v>
      </c>
      <c r="N171" s="21" t="s">
        <v>935</v>
      </c>
      <c r="O171" s="20" t="s">
        <v>3</v>
      </c>
      <c r="P171" s="92" t="s">
        <v>942</v>
      </c>
      <c r="Q171" s="20" t="s">
        <v>148</v>
      </c>
      <c r="R171" s="21" t="s">
        <v>106</v>
      </c>
      <c r="S171" s="3" t="s">
        <v>155</v>
      </c>
      <c r="T171" s="3" t="s">
        <v>147</v>
      </c>
      <c r="U171" s="3" t="s">
        <v>147</v>
      </c>
      <c r="V171" s="20" t="s">
        <v>73</v>
      </c>
      <c r="W171" s="21" t="s">
        <v>189</v>
      </c>
      <c r="X171" s="21" t="s">
        <v>189</v>
      </c>
      <c r="Y171" s="21" t="s">
        <v>189</v>
      </c>
      <c r="Z171" s="21" t="s">
        <v>189</v>
      </c>
      <c r="AA171" s="21" t="s">
        <v>189</v>
      </c>
      <c r="AB171" s="21" t="s">
        <v>189</v>
      </c>
      <c r="AC171" s="34" t="str">
        <f t="shared" si="121"/>
        <v>Baja</v>
      </c>
      <c r="AD171" s="34">
        <f t="shared" si="122"/>
        <v>1</v>
      </c>
      <c r="AE171" s="31" t="s">
        <v>156</v>
      </c>
      <c r="AF171" s="34">
        <f t="shared" si="123"/>
        <v>2</v>
      </c>
      <c r="AG171" s="31" t="s">
        <v>156</v>
      </c>
      <c r="AH171" s="35">
        <f t="shared" si="124"/>
        <v>2</v>
      </c>
      <c r="AI171" s="31" t="s">
        <v>156</v>
      </c>
      <c r="AJ171" s="34">
        <f t="shared" si="125"/>
        <v>2</v>
      </c>
      <c r="AK171" s="34">
        <f t="shared" si="126"/>
        <v>4</v>
      </c>
      <c r="AL171" s="34" t="str">
        <f t="shared" si="127"/>
        <v>Media</v>
      </c>
      <c r="AM171" s="34">
        <f t="shared" si="128"/>
        <v>2</v>
      </c>
      <c r="AN171" s="34">
        <f t="shared" si="129"/>
        <v>5</v>
      </c>
      <c r="AO171" s="36" t="str">
        <f t="shared" si="130"/>
        <v>MEDIA</v>
      </c>
    </row>
    <row r="172" spans="1:41" s="32" customFormat="1" ht="60">
      <c r="A172" s="22" t="s">
        <v>1007</v>
      </c>
      <c r="B172" s="22" t="s">
        <v>77</v>
      </c>
      <c r="C172" s="19" t="s">
        <v>922</v>
      </c>
      <c r="D172" s="2" t="s">
        <v>343</v>
      </c>
      <c r="E172" s="23" t="s">
        <v>1008</v>
      </c>
      <c r="F172" s="149" t="s">
        <v>1009</v>
      </c>
      <c r="G172" s="20" t="s">
        <v>139</v>
      </c>
      <c r="H172" s="2"/>
      <c r="I172" s="153"/>
      <c r="J172" s="20" t="s">
        <v>2</v>
      </c>
      <c r="K172" s="150" t="s">
        <v>988</v>
      </c>
      <c r="L172" s="150" t="s">
        <v>940</v>
      </c>
      <c r="M172" s="20" t="s">
        <v>142</v>
      </c>
      <c r="N172" s="21" t="s">
        <v>941</v>
      </c>
      <c r="O172" s="20" t="s">
        <v>3</v>
      </c>
      <c r="P172" s="92" t="s">
        <v>989</v>
      </c>
      <c r="Q172" s="20" t="s">
        <v>148</v>
      </c>
      <c r="R172" s="21" t="s">
        <v>106</v>
      </c>
      <c r="S172" s="3" t="s">
        <v>147</v>
      </c>
      <c r="T172" s="3" t="s">
        <v>147</v>
      </c>
      <c r="U172" s="3" t="s">
        <v>147</v>
      </c>
      <c r="V172" s="20" t="s">
        <v>73</v>
      </c>
      <c r="W172" s="21" t="s">
        <v>189</v>
      </c>
      <c r="X172" s="21" t="s">
        <v>189</v>
      </c>
      <c r="Y172" s="21" t="s">
        <v>189</v>
      </c>
      <c r="Z172" s="21" t="s">
        <v>189</v>
      </c>
      <c r="AA172" s="21" t="s">
        <v>189</v>
      </c>
      <c r="AB172" s="21" t="s">
        <v>189</v>
      </c>
      <c r="AC172" s="34" t="str">
        <f t="shared" si="121"/>
        <v>Baja</v>
      </c>
      <c r="AD172" s="34">
        <f t="shared" si="122"/>
        <v>1</v>
      </c>
      <c r="AE172" s="31" t="s">
        <v>149</v>
      </c>
      <c r="AF172" s="34">
        <f t="shared" si="123"/>
        <v>1</v>
      </c>
      <c r="AG172" s="31" t="s">
        <v>149</v>
      </c>
      <c r="AH172" s="35">
        <f t="shared" si="124"/>
        <v>1</v>
      </c>
      <c r="AI172" s="31" t="s">
        <v>149</v>
      </c>
      <c r="AJ172" s="34">
        <f t="shared" si="125"/>
        <v>1</v>
      </c>
      <c r="AK172" s="34">
        <f t="shared" si="126"/>
        <v>2</v>
      </c>
      <c r="AL172" s="34" t="str">
        <f t="shared" si="127"/>
        <v>Baja</v>
      </c>
      <c r="AM172" s="34">
        <f t="shared" si="128"/>
        <v>1</v>
      </c>
      <c r="AN172" s="34">
        <f t="shared" si="129"/>
        <v>3</v>
      </c>
      <c r="AO172" s="36" t="str">
        <f t="shared" si="130"/>
        <v>BAJA</v>
      </c>
    </row>
    <row r="173" spans="1:41" s="32" customFormat="1" ht="60">
      <c r="A173" s="22" t="s">
        <v>1010</v>
      </c>
      <c r="B173" s="22" t="s">
        <v>77</v>
      </c>
      <c r="C173" s="19" t="s">
        <v>922</v>
      </c>
      <c r="D173" s="2" t="s">
        <v>1011</v>
      </c>
      <c r="E173" s="23" t="s">
        <v>1012</v>
      </c>
      <c r="F173" s="149" t="s">
        <v>1013</v>
      </c>
      <c r="G173" s="20" t="s">
        <v>139</v>
      </c>
      <c r="H173" s="2"/>
      <c r="I173" s="20"/>
      <c r="J173" s="20" t="s">
        <v>2</v>
      </c>
      <c r="K173" s="150" t="s">
        <v>393</v>
      </c>
      <c r="L173" s="150" t="s">
        <v>1003</v>
      </c>
      <c r="M173" s="20" t="s">
        <v>142</v>
      </c>
      <c r="N173" s="21" t="s">
        <v>935</v>
      </c>
      <c r="O173" s="20" t="s">
        <v>3</v>
      </c>
      <c r="P173" s="92" t="s">
        <v>942</v>
      </c>
      <c r="Q173" s="20" t="s">
        <v>148</v>
      </c>
      <c r="R173" s="21" t="s">
        <v>106</v>
      </c>
      <c r="S173" s="3" t="s">
        <v>155</v>
      </c>
      <c r="T173" s="3" t="s">
        <v>147</v>
      </c>
      <c r="U173" s="3" t="s">
        <v>147</v>
      </c>
      <c r="V173" s="20" t="s">
        <v>73</v>
      </c>
      <c r="W173" s="21" t="s">
        <v>189</v>
      </c>
      <c r="X173" s="21" t="s">
        <v>189</v>
      </c>
      <c r="Y173" s="21" t="s">
        <v>189</v>
      </c>
      <c r="Z173" s="21" t="s">
        <v>189</v>
      </c>
      <c r="AA173" s="21" t="s">
        <v>189</v>
      </c>
      <c r="AB173" s="21" t="s">
        <v>189</v>
      </c>
      <c r="AC173" s="34" t="str">
        <f t="shared" si="121"/>
        <v>Baja</v>
      </c>
      <c r="AD173" s="34">
        <f t="shared" si="122"/>
        <v>1</v>
      </c>
      <c r="AE173" s="31" t="s">
        <v>156</v>
      </c>
      <c r="AF173" s="34">
        <f t="shared" si="123"/>
        <v>2</v>
      </c>
      <c r="AG173" s="31" t="s">
        <v>156</v>
      </c>
      <c r="AH173" s="35">
        <f t="shared" si="124"/>
        <v>2</v>
      </c>
      <c r="AI173" s="31" t="s">
        <v>156</v>
      </c>
      <c r="AJ173" s="34">
        <f t="shared" si="125"/>
        <v>2</v>
      </c>
      <c r="AK173" s="34">
        <f t="shared" si="126"/>
        <v>4</v>
      </c>
      <c r="AL173" s="34" t="str">
        <f t="shared" si="127"/>
        <v>Media</v>
      </c>
      <c r="AM173" s="34">
        <f t="shared" si="128"/>
        <v>2</v>
      </c>
      <c r="AN173" s="34">
        <f t="shared" si="129"/>
        <v>5</v>
      </c>
      <c r="AO173" s="36" t="str">
        <f t="shared" si="130"/>
        <v>MEDIA</v>
      </c>
    </row>
    <row r="174" spans="1:41" s="32" customFormat="1" ht="60">
      <c r="A174" s="22" t="s">
        <v>1014</v>
      </c>
      <c r="B174" s="22" t="s">
        <v>77</v>
      </c>
      <c r="C174" s="19" t="s">
        <v>922</v>
      </c>
      <c r="D174" s="2" t="s">
        <v>1011</v>
      </c>
      <c r="E174" s="23" t="s">
        <v>1015</v>
      </c>
      <c r="F174" s="149" t="s">
        <v>1016</v>
      </c>
      <c r="G174" s="20" t="s">
        <v>139</v>
      </c>
      <c r="H174" s="2"/>
      <c r="I174" s="20"/>
      <c r="J174" s="20" t="s">
        <v>2</v>
      </c>
      <c r="K174" s="150" t="s">
        <v>393</v>
      </c>
      <c r="L174" s="150" t="s">
        <v>1003</v>
      </c>
      <c r="M174" s="20" t="s">
        <v>142</v>
      </c>
      <c r="N174" s="21" t="s">
        <v>935</v>
      </c>
      <c r="O174" s="20" t="s">
        <v>3</v>
      </c>
      <c r="P174" s="92" t="s">
        <v>942</v>
      </c>
      <c r="Q174" s="20" t="s">
        <v>148</v>
      </c>
      <c r="R174" s="21" t="s">
        <v>106</v>
      </c>
      <c r="S174" s="3" t="s">
        <v>147</v>
      </c>
      <c r="T174" s="3" t="s">
        <v>147</v>
      </c>
      <c r="U174" s="3" t="s">
        <v>147</v>
      </c>
      <c r="V174" s="20" t="s">
        <v>73</v>
      </c>
      <c r="W174" s="21" t="s">
        <v>189</v>
      </c>
      <c r="X174" s="21" t="s">
        <v>189</v>
      </c>
      <c r="Y174" s="21" t="s">
        <v>189</v>
      </c>
      <c r="Z174" s="21" t="s">
        <v>189</v>
      </c>
      <c r="AA174" s="21" t="s">
        <v>189</v>
      </c>
      <c r="AB174" s="21" t="s">
        <v>189</v>
      </c>
      <c r="AC174" s="34" t="str">
        <f t="shared" si="121"/>
        <v>Baja</v>
      </c>
      <c r="AD174" s="34">
        <f t="shared" si="122"/>
        <v>1</v>
      </c>
      <c r="AE174" s="31" t="s">
        <v>156</v>
      </c>
      <c r="AF174" s="34">
        <f t="shared" si="123"/>
        <v>2</v>
      </c>
      <c r="AG174" s="31" t="s">
        <v>156</v>
      </c>
      <c r="AH174" s="35">
        <f t="shared" si="124"/>
        <v>2</v>
      </c>
      <c r="AI174" s="31" t="s">
        <v>156</v>
      </c>
      <c r="AJ174" s="34">
        <f t="shared" si="125"/>
        <v>2</v>
      </c>
      <c r="AK174" s="34">
        <f t="shared" si="126"/>
        <v>4</v>
      </c>
      <c r="AL174" s="34" t="str">
        <f t="shared" si="127"/>
        <v>Media</v>
      </c>
      <c r="AM174" s="34">
        <f t="shared" si="128"/>
        <v>2</v>
      </c>
      <c r="AN174" s="34">
        <f t="shared" si="129"/>
        <v>5</v>
      </c>
      <c r="AO174" s="36" t="str">
        <f t="shared" si="130"/>
        <v>MEDIA</v>
      </c>
    </row>
    <row r="175" spans="1:41" s="32" customFormat="1" ht="60">
      <c r="A175" s="22" t="s">
        <v>1017</v>
      </c>
      <c r="B175" s="22" t="s">
        <v>77</v>
      </c>
      <c r="C175" s="19" t="s">
        <v>922</v>
      </c>
      <c r="D175" s="2" t="s">
        <v>1011</v>
      </c>
      <c r="E175" s="23" t="s">
        <v>1018</v>
      </c>
      <c r="F175" s="149" t="s">
        <v>1019</v>
      </c>
      <c r="G175" s="20" t="s">
        <v>139</v>
      </c>
      <c r="H175" s="2"/>
      <c r="I175" s="20"/>
      <c r="J175" s="20" t="s">
        <v>2</v>
      </c>
      <c r="K175" s="150" t="s">
        <v>393</v>
      </c>
      <c r="L175" s="150" t="s">
        <v>1003</v>
      </c>
      <c r="M175" s="20" t="s">
        <v>142</v>
      </c>
      <c r="N175" s="21" t="s">
        <v>935</v>
      </c>
      <c r="O175" s="20" t="s">
        <v>3</v>
      </c>
      <c r="P175" s="92" t="s">
        <v>942</v>
      </c>
      <c r="Q175" s="20" t="s">
        <v>148</v>
      </c>
      <c r="R175" s="21" t="s">
        <v>106</v>
      </c>
      <c r="S175" s="3" t="s">
        <v>147</v>
      </c>
      <c r="T175" s="3" t="s">
        <v>147</v>
      </c>
      <c r="U175" s="3" t="s">
        <v>147</v>
      </c>
      <c r="V175" s="20" t="s">
        <v>73</v>
      </c>
      <c r="W175" s="21" t="s">
        <v>189</v>
      </c>
      <c r="X175" s="21" t="s">
        <v>189</v>
      </c>
      <c r="Y175" s="21" t="s">
        <v>189</v>
      </c>
      <c r="Z175" s="21" t="s">
        <v>189</v>
      </c>
      <c r="AA175" s="21" t="s">
        <v>189</v>
      </c>
      <c r="AB175" s="21" t="s">
        <v>189</v>
      </c>
      <c r="AC175" s="34" t="str">
        <f t="shared" si="121"/>
        <v>Baja</v>
      </c>
      <c r="AD175" s="34">
        <f t="shared" si="122"/>
        <v>1</v>
      </c>
      <c r="AE175" s="31" t="s">
        <v>156</v>
      </c>
      <c r="AF175" s="34">
        <f t="shared" si="123"/>
        <v>2</v>
      </c>
      <c r="AG175" s="31" t="s">
        <v>156</v>
      </c>
      <c r="AH175" s="35">
        <f t="shared" si="124"/>
        <v>2</v>
      </c>
      <c r="AI175" s="31" t="s">
        <v>156</v>
      </c>
      <c r="AJ175" s="34">
        <f t="shared" si="125"/>
        <v>2</v>
      </c>
      <c r="AK175" s="34">
        <f t="shared" si="126"/>
        <v>4</v>
      </c>
      <c r="AL175" s="34" t="str">
        <f t="shared" si="127"/>
        <v>Media</v>
      </c>
      <c r="AM175" s="34">
        <f t="shared" si="128"/>
        <v>2</v>
      </c>
      <c r="AN175" s="34">
        <f t="shared" si="129"/>
        <v>5</v>
      </c>
      <c r="AO175" s="36" t="str">
        <f t="shared" si="130"/>
        <v>MEDIA</v>
      </c>
    </row>
    <row r="176" spans="1:41" s="32" customFormat="1" ht="60">
      <c r="A176" s="22" t="s">
        <v>1020</v>
      </c>
      <c r="B176" s="22" t="s">
        <v>77</v>
      </c>
      <c r="C176" s="19" t="s">
        <v>922</v>
      </c>
      <c r="D176" s="2" t="s">
        <v>1021</v>
      </c>
      <c r="E176" s="23" t="s">
        <v>1022</v>
      </c>
      <c r="F176" s="149" t="s">
        <v>1023</v>
      </c>
      <c r="G176" s="20" t="s">
        <v>139</v>
      </c>
      <c r="H176" s="2"/>
      <c r="I176" s="20"/>
      <c r="J176" s="20" t="s">
        <v>2</v>
      </c>
      <c r="K176" s="150" t="s">
        <v>393</v>
      </c>
      <c r="L176" s="150" t="s">
        <v>940</v>
      </c>
      <c r="M176" s="20" t="s">
        <v>142</v>
      </c>
      <c r="N176" s="21" t="s">
        <v>941</v>
      </c>
      <c r="O176" s="20" t="s">
        <v>3</v>
      </c>
      <c r="P176" s="92" t="s">
        <v>942</v>
      </c>
      <c r="Q176" s="20" t="s">
        <v>148</v>
      </c>
      <c r="R176" s="21" t="s">
        <v>106</v>
      </c>
      <c r="S176" s="3" t="s">
        <v>147</v>
      </c>
      <c r="T176" s="3" t="s">
        <v>147</v>
      </c>
      <c r="U176" s="3" t="s">
        <v>147</v>
      </c>
      <c r="V176" s="20" t="s">
        <v>73</v>
      </c>
      <c r="W176" s="21" t="s">
        <v>189</v>
      </c>
      <c r="X176" s="21" t="s">
        <v>189</v>
      </c>
      <c r="Y176" s="21" t="s">
        <v>189</v>
      </c>
      <c r="Z176" s="21" t="s">
        <v>189</v>
      </c>
      <c r="AA176" s="21" t="s">
        <v>189</v>
      </c>
      <c r="AB176" s="21" t="s">
        <v>189</v>
      </c>
      <c r="AC176" s="34" t="str">
        <f t="shared" si="121"/>
        <v>Baja</v>
      </c>
      <c r="AD176" s="34">
        <f t="shared" si="122"/>
        <v>1</v>
      </c>
      <c r="AE176" s="31" t="s">
        <v>156</v>
      </c>
      <c r="AF176" s="34">
        <f t="shared" si="123"/>
        <v>2</v>
      </c>
      <c r="AG176" s="31" t="s">
        <v>156</v>
      </c>
      <c r="AH176" s="35">
        <f t="shared" si="124"/>
        <v>2</v>
      </c>
      <c r="AI176" s="31" t="s">
        <v>156</v>
      </c>
      <c r="AJ176" s="34">
        <f t="shared" si="125"/>
        <v>2</v>
      </c>
      <c r="AK176" s="34">
        <f t="shared" si="126"/>
        <v>4</v>
      </c>
      <c r="AL176" s="34" t="str">
        <f t="shared" si="127"/>
        <v>Media</v>
      </c>
      <c r="AM176" s="34">
        <f t="shared" si="128"/>
        <v>2</v>
      </c>
      <c r="AN176" s="34">
        <f t="shared" si="129"/>
        <v>5</v>
      </c>
      <c r="AO176" s="36" t="str">
        <f t="shared" si="130"/>
        <v>MEDIA</v>
      </c>
    </row>
    <row r="177" spans="1:41" s="32" customFormat="1" ht="60">
      <c r="A177" s="22" t="s">
        <v>1024</v>
      </c>
      <c r="B177" s="22" t="s">
        <v>77</v>
      </c>
      <c r="C177" s="19" t="s">
        <v>922</v>
      </c>
      <c r="D177" s="2" t="s">
        <v>1021</v>
      </c>
      <c r="E177" s="23" t="s">
        <v>1025</v>
      </c>
      <c r="F177" s="149" t="s">
        <v>1026</v>
      </c>
      <c r="G177" s="20" t="s">
        <v>139</v>
      </c>
      <c r="H177" s="2"/>
      <c r="I177" s="20"/>
      <c r="J177" s="20" t="s">
        <v>2</v>
      </c>
      <c r="K177" s="150" t="s">
        <v>393</v>
      </c>
      <c r="L177" s="150" t="s">
        <v>940</v>
      </c>
      <c r="M177" s="20" t="s">
        <v>142</v>
      </c>
      <c r="N177" s="21" t="s">
        <v>941</v>
      </c>
      <c r="O177" s="20" t="s">
        <v>3</v>
      </c>
      <c r="P177" s="92" t="s">
        <v>942</v>
      </c>
      <c r="Q177" s="20" t="s">
        <v>148</v>
      </c>
      <c r="R177" s="21" t="s">
        <v>106</v>
      </c>
      <c r="S177" s="3" t="s">
        <v>147</v>
      </c>
      <c r="T177" s="3" t="s">
        <v>147</v>
      </c>
      <c r="U177" s="3" t="s">
        <v>147</v>
      </c>
      <c r="V177" s="20" t="s">
        <v>73</v>
      </c>
      <c r="W177" s="21" t="s">
        <v>189</v>
      </c>
      <c r="X177" s="21" t="s">
        <v>189</v>
      </c>
      <c r="Y177" s="21" t="s">
        <v>189</v>
      </c>
      <c r="Z177" s="21" t="s">
        <v>189</v>
      </c>
      <c r="AA177" s="21" t="s">
        <v>189</v>
      </c>
      <c r="AB177" s="21" t="s">
        <v>189</v>
      </c>
      <c r="AC177" s="34" t="str">
        <f t="shared" si="121"/>
        <v>Baja</v>
      </c>
      <c r="AD177" s="34">
        <f t="shared" si="122"/>
        <v>1</v>
      </c>
      <c r="AE177" s="31" t="s">
        <v>156</v>
      </c>
      <c r="AF177" s="34">
        <f t="shared" si="123"/>
        <v>2</v>
      </c>
      <c r="AG177" s="31" t="s">
        <v>156</v>
      </c>
      <c r="AH177" s="35">
        <f t="shared" si="124"/>
        <v>2</v>
      </c>
      <c r="AI177" s="31" t="s">
        <v>156</v>
      </c>
      <c r="AJ177" s="34">
        <f t="shared" si="125"/>
        <v>2</v>
      </c>
      <c r="AK177" s="34">
        <f t="shared" si="126"/>
        <v>4</v>
      </c>
      <c r="AL177" s="34" t="str">
        <f t="shared" si="127"/>
        <v>Media</v>
      </c>
      <c r="AM177" s="34">
        <f t="shared" si="128"/>
        <v>2</v>
      </c>
      <c r="AN177" s="34">
        <f t="shared" si="129"/>
        <v>5</v>
      </c>
      <c r="AO177" s="36" t="str">
        <f t="shared" si="130"/>
        <v>MEDIA</v>
      </c>
    </row>
    <row r="178" spans="1:41" s="32" customFormat="1" ht="89.25">
      <c r="A178" s="22" t="s">
        <v>1027</v>
      </c>
      <c r="B178" s="22" t="s">
        <v>77</v>
      </c>
      <c r="C178" s="19" t="s">
        <v>922</v>
      </c>
      <c r="D178" s="2" t="s">
        <v>1021</v>
      </c>
      <c r="E178" s="23" t="s">
        <v>1028</v>
      </c>
      <c r="F178" s="149" t="s">
        <v>1029</v>
      </c>
      <c r="G178" s="20" t="s">
        <v>139</v>
      </c>
      <c r="H178" s="2"/>
      <c r="I178" s="20"/>
      <c r="J178" s="20" t="s">
        <v>2</v>
      </c>
      <c r="K178" s="150" t="s">
        <v>393</v>
      </c>
      <c r="L178" s="150" t="s">
        <v>940</v>
      </c>
      <c r="M178" s="20" t="s">
        <v>142</v>
      </c>
      <c r="N178" s="21" t="s">
        <v>941</v>
      </c>
      <c r="O178" s="20" t="s">
        <v>3</v>
      </c>
      <c r="P178" s="92" t="s">
        <v>942</v>
      </c>
      <c r="Q178" s="20" t="s">
        <v>148</v>
      </c>
      <c r="R178" s="21" t="s">
        <v>106</v>
      </c>
      <c r="S178" s="3" t="s">
        <v>147</v>
      </c>
      <c r="T178" s="3" t="s">
        <v>147</v>
      </c>
      <c r="U178" s="3" t="s">
        <v>147</v>
      </c>
      <c r="V178" s="20" t="s">
        <v>73</v>
      </c>
      <c r="W178" s="21" t="s">
        <v>189</v>
      </c>
      <c r="X178" s="21" t="s">
        <v>189</v>
      </c>
      <c r="Y178" s="21" t="s">
        <v>189</v>
      </c>
      <c r="Z178" s="21" t="s">
        <v>189</v>
      </c>
      <c r="AA178" s="21" t="s">
        <v>189</v>
      </c>
      <c r="AB178" s="21" t="s">
        <v>189</v>
      </c>
      <c r="AC178" s="34" t="str">
        <f t="shared" si="121"/>
        <v>Baja</v>
      </c>
      <c r="AD178" s="34">
        <f t="shared" si="122"/>
        <v>1</v>
      </c>
      <c r="AE178" s="31" t="s">
        <v>156</v>
      </c>
      <c r="AF178" s="34">
        <f t="shared" si="123"/>
        <v>2</v>
      </c>
      <c r="AG178" s="31" t="s">
        <v>156</v>
      </c>
      <c r="AH178" s="35">
        <f t="shared" si="124"/>
        <v>2</v>
      </c>
      <c r="AI178" s="31" t="s">
        <v>156</v>
      </c>
      <c r="AJ178" s="34">
        <f t="shared" si="125"/>
        <v>2</v>
      </c>
      <c r="AK178" s="34">
        <f t="shared" si="126"/>
        <v>4</v>
      </c>
      <c r="AL178" s="34" t="str">
        <f t="shared" si="127"/>
        <v>Media</v>
      </c>
      <c r="AM178" s="34">
        <f t="shared" si="128"/>
        <v>2</v>
      </c>
      <c r="AN178" s="34">
        <f t="shared" si="129"/>
        <v>5</v>
      </c>
      <c r="AO178" s="36" t="str">
        <f t="shared" si="130"/>
        <v>MEDIA</v>
      </c>
    </row>
    <row r="179" spans="1:41" s="32" customFormat="1" ht="60">
      <c r="A179" s="22" t="s">
        <v>1030</v>
      </c>
      <c r="B179" s="22" t="s">
        <v>77</v>
      </c>
      <c r="C179" s="19" t="s">
        <v>922</v>
      </c>
      <c r="D179" s="2" t="s">
        <v>1021</v>
      </c>
      <c r="E179" s="23" t="s">
        <v>1031</v>
      </c>
      <c r="F179" s="149" t="s">
        <v>1032</v>
      </c>
      <c r="G179" s="20" t="s">
        <v>139</v>
      </c>
      <c r="H179" s="2"/>
      <c r="I179" s="20"/>
      <c r="J179" s="20" t="s">
        <v>2</v>
      </c>
      <c r="K179" s="150" t="s">
        <v>393</v>
      </c>
      <c r="L179" s="150" t="s">
        <v>940</v>
      </c>
      <c r="M179" s="20" t="s">
        <v>142</v>
      </c>
      <c r="N179" s="21" t="s">
        <v>941</v>
      </c>
      <c r="O179" s="20" t="s">
        <v>3</v>
      </c>
      <c r="P179" s="92" t="s">
        <v>942</v>
      </c>
      <c r="Q179" s="20" t="s">
        <v>148</v>
      </c>
      <c r="R179" s="21" t="s">
        <v>106</v>
      </c>
      <c r="S179" s="3" t="s">
        <v>147</v>
      </c>
      <c r="T179" s="3" t="s">
        <v>147</v>
      </c>
      <c r="U179" s="3" t="s">
        <v>147</v>
      </c>
      <c r="V179" s="20" t="s">
        <v>73</v>
      </c>
      <c r="W179" s="21" t="s">
        <v>189</v>
      </c>
      <c r="X179" s="21" t="s">
        <v>189</v>
      </c>
      <c r="Y179" s="21" t="s">
        <v>189</v>
      </c>
      <c r="Z179" s="21" t="s">
        <v>189</v>
      </c>
      <c r="AA179" s="21" t="s">
        <v>189</v>
      </c>
      <c r="AB179" s="21" t="s">
        <v>189</v>
      </c>
      <c r="AC179" s="34" t="str">
        <f t="shared" si="121"/>
        <v>Baja</v>
      </c>
      <c r="AD179" s="34">
        <f t="shared" si="122"/>
        <v>1</v>
      </c>
      <c r="AE179" s="31" t="s">
        <v>156</v>
      </c>
      <c r="AF179" s="34">
        <f t="shared" si="123"/>
        <v>2</v>
      </c>
      <c r="AG179" s="31" t="s">
        <v>156</v>
      </c>
      <c r="AH179" s="35">
        <f t="shared" si="124"/>
        <v>2</v>
      </c>
      <c r="AI179" s="31" t="s">
        <v>156</v>
      </c>
      <c r="AJ179" s="34">
        <f t="shared" si="125"/>
        <v>2</v>
      </c>
      <c r="AK179" s="34">
        <f t="shared" si="126"/>
        <v>4</v>
      </c>
      <c r="AL179" s="34" t="str">
        <f t="shared" si="127"/>
        <v>Media</v>
      </c>
      <c r="AM179" s="34">
        <f t="shared" si="128"/>
        <v>2</v>
      </c>
      <c r="AN179" s="34">
        <f t="shared" si="129"/>
        <v>5</v>
      </c>
      <c r="AO179" s="36" t="str">
        <f t="shared" si="130"/>
        <v>MEDIA</v>
      </c>
    </row>
    <row r="180" spans="1:41" s="32" customFormat="1" ht="60">
      <c r="A180" s="22" t="s">
        <v>1033</v>
      </c>
      <c r="B180" s="22" t="s">
        <v>77</v>
      </c>
      <c r="C180" s="19" t="s">
        <v>922</v>
      </c>
      <c r="D180" s="2" t="s">
        <v>1021</v>
      </c>
      <c r="E180" s="23" t="s">
        <v>1034</v>
      </c>
      <c r="F180" s="149" t="s">
        <v>1032</v>
      </c>
      <c r="G180" s="20" t="s">
        <v>139</v>
      </c>
      <c r="H180" s="2"/>
      <c r="I180" s="20"/>
      <c r="J180" s="20" t="s">
        <v>2</v>
      </c>
      <c r="K180" s="150" t="s">
        <v>393</v>
      </c>
      <c r="L180" s="150" t="s">
        <v>940</v>
      </c>
      <c r="M180" s="20" t="s">
        <v>142</v>
      </c>
      <c r="N180" s="21" t="s">
        <v>941</v>
      </c>
      <c r="O180" s="20" t="s">
        <v>3</v>
      </c>
      <c r="P180" s="92" t="s">
        <v>942</v>
      </c>
      <c r="Q180" s="20" t="s">
        <v>148</v>
      </c>
      <c r="R180" s="21" t="s">
        <v>106</v>
      </c>
      <c r="S180" s="3" t="s">
        <v>147</v>
      </c>
      <c r="T180" s="3" t="s">
        <v>147</v>
      </c>
      <c r="U180" s="3" t="s">
        <v>147</v>
      </c>
      <c r="V180" s="20" t="s">
        <v>73</v>
      </c>
      <c r="W180" s="21" t="s">
        <v>189</v>
      </c>
      <c r="X180" s="21" t="s">
        <v>189</v>
      </c>
      <c r="Y180" s="21" t="s">
        <v>189</v>
      </c>
      <c r="Z180" s="21" t="s">
        <v>189</v>
      </c>
      <c r="AA180" s="21" t="s">
        <v>189</v>
      </c>
      <c r="AB180" s="21" t="s">
        <v>189</v>
      </c>
      <c r="AC180" s="34" t="str">
        <f t="shared" si="121"/>
        <v>Baja</v>
      </c>
      <c r="AD180" s="34">
        <f t="shared" si="122"/>
        <v>1</v>
      </c>
      <c r="AE180" s="31" t="s">
        <v>156</v>
      </c>
      <c r="AF180" s="34">
        <f t="shared" si="123"/>
        <v>2</v>
      </c>
      <c r="AG180" s="31" t="s">
        <v>156</v>
      </c>
      <c r="AH180" s="35">
        <f t="shared" si="124"/>
        <v>2</v>
      </c>
      <c r="AI180" s="31" t="s">
        <v>156</v>
      </c>
      <c r="AJ180" s="34">
        <f t="shared" si="125"/>
        <v>2</v>
      </c>
      <c r="AK180" s="34">
        <f t="shared" si="126"/>
        <v>4</v>
      </c>
      <c r="AL180" s="34" t="str">
        <f t="shared" si="127"/>
        <v>Media</v>
      </c>
      <c r="AM180" s="34">
        <f t="shared" si="128"/>
        <v>2</v>
      </c>
      <c r="AN180" s="34">
        <f t="shared" si="129"/>
        <v>5</v>
      </c>
      <c r="AO180" s="36" t="str">
        <f t="shared" si="130"/>
        <v>MEDIA</v>
      </c>
    </row>
    <row r="181" spans="1:41" s="32" customFormat="1" ht="60">
      <c r="A181" s="22" t="s">
        <v>1035</v>
      </c>
      <c r="B181" s="22" t="s">
        <v>77</v>
      </c>
      <c r="C181" s="19" t="s">
        <v>922</v>
      </c>
      <c r="D181" s="2" t="s">
        <v>1036</v>
      </c>
      <c r="E181" s="23" t="s">
        <v>1037</v>
      </c>
      <c r="F181" s="149" t="s">
        <v>1038</v>
      </c>
      <c r="G181" s="20" t="s">
        <v>139</v>
      </c>
      <c r="H181" s="2"/>
      <c r="I181" s="20"/>
      <c r="J181" s="20" t="s">
        <v>2</v>
      </c>
      <c r="K181" s="150" t="s">
        <v>393</v>
      </c>
      <c r="L181" s="150" t="s">
        <v>1039</v>
      </c>
      <c r="M181" s="20" t="s">
        <v>142</v>
      </c>
      <c r="N181" s="21" t="s">
        <v>941</v>
      </c>
      <c r="O181" s="20" t="s">
        <v>3</v>
      </c>
      <c r="P181" s="92" t="s">
        <v>942</v>
      </c>
      <c r="Q181" s="20" t="s">
        <v>148</v>
      </c>
      <c r="R181" s="21" t="s">
        <v>106</v>
      </c>
      <c r="S181" s="3" t="s">
        <v>147</v>
      </c>
      <c r="T181" s="3" t="s">
        <v>147</v>
      </c>
      <c r="U181" s="3" t="s">
        <v>147</v>
      </c>
      <c r="V181" s="20" t="s">
        <v>73</v>
      </c>
      <c r="W181" s="21" t="s">
        <v>189</v>
      </c>
      <c r="X181" s="21" t="s">
        <v>189</v>
      </c>
      <c r="Y181" s="21" t="s">
        <v>189</v>
      </c>
      <c r="Z181" s="21" t="s">
        <v>189</v>
      </c>
      <c r="AA181" s="21" t="s">
        <v>189</v>
      </c>
      <c r="AB181" s="21" t="s">
        <v>189</v>
      </c>
      <c r="AC181" s="34" t="str">
        <f t="shared" si="121"/>
        <v>Baja</v>
      </c>
      <c r="AD181" s="34">
        <f t="shared" si="122"/>
        <v>1</v>
      </c>
      <c r="AE181" s="31" t="s">
        <v>156</v>
      </c>
      <c r="AF181" s="34">
        <f t="shared" si="123"/>
        <v>2</v>
      </c>
      <c r="AG181" s="31" t="s">
        <v>156</v>
      </c>
      <c r="AH181" s="35">
        <f t="shared" si="124"/>
        <v>2</v>
      </c>
      <c r="AI181" s="31" t="s">
        <v>156</v>
      </c>
      <c r="AJ181" s="34">
        <f t="shared" si="125"/>
        <v>2</v>
      </c>
      <c r="AK181" s="34">
        <f t="shared" si="126"/>
        <v>4</v>
      </c>
      <c r="AL181" s="34" t="str">
        <f t="shared" si="127"/>
        <v>Media</v>
      </c>
      <c r="AM181" s="34">
        <f t="shared" si="128"/>
        <v>2</v>
      </c>
      <c r="AN181" s="34">
        <f t="shared" si="129"/>
        <v>5</v>
      </c>
      <c r="AO181" s="36" t="str">
        <f t="shared" si="130"/>
        <v>MEDIA</v>
      </c>
    </row>
    <row r="182" spans="1:41" s="32" customFormat="1" ht="51">
      <c r="A182" s="22" t="s">
        <v>1040</v>
      </c>
      <c r="B182" s="22" t="s">
        <v>77</v>
      </c>
      <c r="C182" s="19" t="s">
        <v>922</v>
      </c>
      <c r="D182" s="2" t="s">
        <v>1041</v>
      </c>
      <c r="E182" s="23" t="s">
        <v>1042</v>
      </c>
      <c r="F182" s="149" t="s">
        <v>1043</v>
      </c>
      <c r="G182" s="20" t="s">
        <v>139</v>
      </c>
      <c r="H182" s="2"/>
      <c r="I182" s="20"/>
      <c r="J182" s="20" t="s">
        <v>2</v>
      </c>
      <c r="K182" s="150" t="s">
        <v>393</v>
      </c>
      <c r="L182" s="150" t="s">
        <v>1039</v>
      </c>
      <c r="M182" s="20" t="s">
        <v>142</v>
      </c>
      <c r="N182" s="21" t="s">
        <v>926</v>
      </c>
      <c r="O182" s="20" t="s">
        <v>3</v>
      </c>
      <c r="P182" s="92" t="s">
        <v>942</v>
      </c>
      <c r="Q182" s="20" t="s">
        <v>148</v>
      </c>
      <c r="R182" s="21" t="s">
        <v>106</v>
      </c>
      <c r="S182" s="3" t="s">
        <v>147</v>
      </c>
      <c r="T182" s="3" t="s">
        <v>147</v>
      </c>
      <c r="U182" s="3" t="s">
        <v>147</v>
      </c>
      <c r="V182" s="20" t="s">
        <v>73</v>
      </c>
      <c r="W182" s="21" t="s">
        <v>189</v>
      </c>
      <c r="X182" s="21" t="s">
        <v>189</v>
      </c>
      <c r="Y182" s="21" t="s">
        <v>189</v>
      </c>
      <c r="Z182" s="21" t="s">
        <v>189</v>
      </c>
      <c r="AA182" s="21" t="s">
        <v>189</v>
      </c>
      <c r="AB182" s="21" t="s">
        <v>189</v>
      </c>
      <c r="AC182" s="34" t="str">
        <f t="shared" si="121"/>
        <v>Baja</v>
      </c>
      <c r="AD182" s="34">
        <f t="shared" si="122"/>
        <v>1</v>
      </c>
      <c r="AE182" s="31" t="s">
        <v>156</v>
      </c>
      <c r="AF182" s="34">
        <f t="shared" si="123"/>
        <v>2</v>
      </c>
      <c r="AG182" s="31" t="s">
        <v>156</v>
      </c>
      <c r="AH182" s="35">
        <f t="shared" si="124"/>
        <v>2</v>
      </c>
      <c r="AI182" s="31" t="s">
        <v>156</v>
      </c>
      <c r="AJ182" s="34">
        <f t="shared" si="125"/>
        <v>2</v>
      </c>
      <c r="AK182" s="34">
        <f t="shared" si="126"/>
        <v>4</v>
      </c>
      <c r="AL182" s="34" t="str">
        <f t="shared" si="127"/>
        <v>Media</v>
      </c>
      <c r="AM182" s="34">
        <f t="shared" si="128"/>
        <v>2</v>
      </c>
      <c r="AN182" s="34">
        <f t="shared" si="129"/>
        <v>5</v>
      </c>
      <c r="AO182" s="36" t="str">
        <f t="shared" si="130"/>
        <v>MEDIA</v>
      </c>
    </row>
    <row r="183" spans="1:41" s="32" customFormat="1" ht="60">
      <c r="A183" s="22" t="s">
        <v>1044</v>
      </c>
      <c r="B183" s="22" t="s">
        <v>77</v>
      </c>
      <c r="C183" s="19" t="s">
        <v>922</v>
      </c>
      <c r="D183" s="2" t="s">
        <v>1045</v>
      </c>
      <c r="E183" s="23" t="s">
        <v>1046</v>
      </c>
      <c r="F183" s="149" t="s">
        <v>1047</v>
      </c>
      <c r="G183" s="20" t="s">
        <v>139</v>
      </c>
      <c r="H183" s="2"/>
      <c r="I183" s="20"/>
      <c r="J183" s="20" t="s">
        <v>2</v>
      </c>
      <c r="K183" s="150" t="s">
        <v>393</v>
      </c>
      <c r="L183" s="150" t="s">
        <v>1039</v>
      </c>
      <c r="M183" s="20" t="s">
        <v>142</v>
      </c>
      <c r="N183" s="21" t="s">
        <v>935</v>
      </c>
      <c r="O183" s="20" t="s">
        <v>3</v>
      </c>
      <c r="P183" s="92" t="s">
        <v>942</v>
      </c>
      <c r="Q183" s="20" t="s">
        <v>148</v>
      </c>
      <c r="R183" s="21" t="s">
        <v>106</v>
      </c>
      <c r="S183" s="3" t="s">
        <v>155</v>
      </c>
      <c r="T183" s="3" t="s">
        <v>147</v>
      </c>
      <c r="U183" s="3" t="s">
        <v>147</v>
      </c>
      <c r="V183" s="20" t="s">
        <v>73</v>
      </c>
      <c r="W183" s="21" t="s">
        <v>189</v>
      </c>
      <c r="X183" s="21" t="s">
        <v>189</v>
      </c>
      <c r="Y183" s="21" t="s">
        <v>189</v>
      </c>
      <c r="Z183" s="21" t="s">
        <v>189</v>
      </c>
      <c r="AA183" s="21" t="s">
        <v>189</v>
      </c>
      <c r="AB183" s="21" t="s">
        <v>189</v>
      </c>
      <c r="AC183" s="34" t="str">
        <f t="shared" si="121"/>
        <v>Baja</v>
      </c>
      <c r="AD183" s="34">
        <f t="shared" si="122"/>
        <v>1</v>
      </c>
      <c r="AE183" s="31" t="s">
        <v>156</v>
      </c>
      <c r="AF183" s="34">
        <f t="shared" si="123"/>
        <v>2</v>
      </c>
      <c r="AG183" s="31" t="s">
        <v>156</v>
      </c>
      <c r="AH183" s="35">
        <f t="shared" si="124"/>
        <v>2</v>
      </c>
      <c r="AI183" s="31" t="s">
        <v>156</v>
      </c>
      <c r="AJ183" s="34">
        <f t="shared" si="125"/>
        <v>2</v>
      </c>
      <c r="AK183" s="34">
        <f t="shared" si="126"/>
        <v>4</v>
      </c>
      <c r="AL183" s="34" t="str">
        <f t="shared" si="127"/>
        <v>Media</v>
      </c>
      <c r="AM183" s="34">
        <f t="shared" si="128"/>
        <v>2</v>
      </c>
      <c r="AN183" s="34">
        <f t="shared" si="129"/>
        <v>5</v>
      </c>
      <c r="AO183" s="36" t="str">
        <f t="shared" si="130"/>
        <v>MEDIA</v>
      </c>
    </row>
    <row r="184" spans="1:41" s="32" customFormat="1" ht="60">
      <c r="A184" s="22" t="s">
        <v>1048</v>
      </c>
      <c r="B184" s="22" t="s">
        <v>77</v>
      </c>
      <c r="C184" s="19" t="s">
        <v>922</v>
      </c>
      <c r="D184" s="2" t="s">
        <v>1049</v>
      </c>
      <c r="E184" s="23" t="s">
        <v>1050</v>
      </c>
      <c r="F184" s="149" t="s">
        <v>1051</v>
      </c>
      <c r="G184" s="20" t="s">
        <v>139</v>
      </c>
      <c r="H184" s="2"/>
      <c r="I184" s="20"/>
      <c r="J184" s="20" t="s">
        <v>2</v>
      </c>
      <c r="K184" s="150" t="s">
        <v>393</v>
      </c>
      <c r="L184" s="150" t="s">
        <v>1039</v>
      </c>
      <c r="M184" s="20" t="s">
        <v>142</v>
      </c>
      <c r="N184" s="21" t="s">
        <v>935</v>
      </c>
      <c r="O184" s="20" t="s">
        <v>3</v>
      </c>
      <c r="P184" s="92" t="s">
        <v>1052</v>
      </c>
      <c r="Q184" s="20" t="s">
        <v>148</v>
      </c>
      <c r="R184" s="21" t="s">
        <v>106</v>
      </c>
      <c r="S184" s="3" t="s">
        <v>155</v>
      </c>
      <c r="T184" s="3" t="s">
        <v>147</v>
      </c>
      <c r="U184" s="3" t="s">
        <v>147</v>
      </c>
      <c r="V184" s="20" t="s">
        <v>73</v>
      </c>
      <c r="W184" s="21" t="s">
        <v>189</v>
      </c>
      <c r="X184" s="21" t="s">
        <v>189</v>
      </c>
      <c r="Y184" s="21" t="s">
        <v>189</v>
      </c>
      <c r="Z184" s="21" t="s">
        <v>189</v>
      </c>
      <c r="AA184" s="21" t="s">
        <v>189</v>
      </c>
      <c r="AB184" s="21" t="s">
        <v>189</v>
      </c>
      <c r="AC184" s="34" t="str">
        <f t="shared" si="121"/>
        <v>Baja</v>
      </c>
      <c r="AD184" s="34">
        <f t="shared" si="122"/>
        <v>1</v>
      </c>
      <c r="AE184" s="31" t="s">
        <v>156</v>
      </c>
      <c r="AF184" s="34">
        <f t="shared" si="123"/>
        <v>2</v>
      </c>
      <c r="AG184" s="31" t="s">
        <v>156</v>
      </c>
      <c r="AH184" s="35">
        <f t="shared" si="124"/>
        <v>2</v>
      </c>
      <c r="AI184" s="31" t="s">
        <v>156</v>
      </c>
      <c r="AJ184" s="34">
        <f t="shared" si="125"/>
        <v>2</v>
      </c>
      <c r="AK184" s="34">
        <f t="shared" si="126"/>
        <v>4</v>
      </c>
      <c r="AL184" s="34" t="str">
        <f t="shared" si="127"/>
        <v>Media</v>
      </c>
      <c r="AM184" s="34">
        <f t="shared" si="128"/>
        <v>2</v>
      </c>
      <c r="AN184" s="34">
        <f t="shared" si="129"/>
        <v>5</v>
      </c>
      <c r="AO184" s="36" t="str">
        <f t="shared" si="130"/>
        <v>MEDIA</v>
      </c>
    </row>
    <row r="185" spans="1:41" s="32" customFormat="1" ht="75">
      <c r="A185" s="22" t="s">
        <v>1053</v>
      </c>
      <c r="B185" s="22" t="s">
        <v>77</v>
      </c>
      <c r="C185" s="19" t="s">
        <v>922</v>
      </c>
      <c r="D185" s="20" t="s">
        <v>1054</v>
      </c>
      <c r="E185" s="23" t="s">
        <v>1055</v>
      </c>
      <c r="F185" s="149" t="s">
        <v>1056</v>
      </c>
      <c r="G185" s="20" t="s">
        <v>139</v>
      </c>
      <c r="H185" s="50"/>
      <c r="I185" s="20"/>
      <c r="J185" s="20" t="s">
        <v>2</v>
      </c>
      <c r="K185" s="150" t="s">
        <v>393</v>
      </c>
      <c r="L185" s="150" t="s">
        <v>940</v>
      </c>
      <c r="M185" s="20" t="s">
        <v>142</v>
      </c>
      <c r="N185" s="21" t="s">
        <v>941</v>
      </c>
      <c r="O185" s="20" t="s">
        <v>3</v>
      </c>
      <c r="P185" s="92" t="s">
        <v>942</v>
      </c>
      <c r="Q185" s="20" t="s">
        <v>148</v>
      </c>
      <c r="R185" s="21" t="s">
        <v>106</v>
      </c>
      <c r="S185" s="3" t="s">
        <v>155</v>
      </c>
      <c r="T185" s="3" t="s">
        <v>155</v>
      </c>
      <c r="U185" s="3" t="s">
        <v>155</v>
      </c>
      <c r="V185" s="150" t="s">
        <v>64</v>
      </c>
      <c r="W185" s="151" t="s">
        <v>1057</v>
      </c>
      <c r="X185" s="151" t="s">
        <v>1058</v>
      </c>
      <c r="Y185" s="151" t="s">
        <v>1059</v>
      </c>
      <c r="Z185" s="151" t="s">
        <v>169</v>
      </c>
      <c r="AA185" s="151" t="s">
        <v>983</v>
      </c>
      <c r="AB185" s="151" t="s">
        <v>1060</v>
      </c>
      <c r="AC185" s="34" t="str">
        <f t="shared" si="121"/>
        <v>Alta</v>
      </c>
      <c r="AD185" s="34">
        <f t="shared" si="122"/>
        <v>3</v>
      </c>
      <c r="AE185" s="31" t="s">
        <v>156</v>
      </c>
      <c r="AF185" s="34">
        <f t="shared" si="123"/>
        <v>2</v>
      </c>
      <c r="AG185" s="31" t="s">
        <v>332</v>
      </c>
      <c r="AH185" s="35">
        <f t="shared" si="124"/>
        <v>3</v>
      </c>
      <c r="AI185" s="31" t="s">
        <v>156</v>
      </c>
      <c r="AJ185" s="34">
        <f t="shared" si="125"/>
        <v>2</v>
      </c>
      <c r="AK185" s="34">
        <f t="shared" si="126"/>
        <v>5</v>
      </c>
      <c r="AL185" s="34" t="str">
        <f t="shared" si="127"/>
        <v>Alta</v>
      </c>
      <c r="AM185" s="34">
        <f t="shared" si="128"/>
        <v>3</v>
      </c>
      <c r="AN185" s="34">
        <f t="shared" si="129"/>
        <v>8</v>
      </c>
      <c r="AO185" s="36" t="str">
        <f t="shared" si="130"/>
        <v>ALTA</v>
      </c>
    </row>
    <row r="186" spans="1:41" s="32" customFormat="1" ht="45">
      <c r="A186" s="22" t="s">
        <v>1061</v>
      </c>
      <c r="B186" s="22" t="s">
        <v>77</v>
      </c>
      <c r="C186" s="19" t="s">
        <v>922</v>
      </c>
      <c r="D186" s="154" t="s">
        <v>784</v>
      </c>
      <c r="E186" s="155" t="s">
        <v>1062</v>
      </c>
      <c r="F186" s="149" t="s">
        <v>1063</v>
      </c>
      <c r="G186" s="156" t="s">
        <v>139</v>
      </c>
      <c r="H186" s="2"/>
      <c r="I186" s="157" t="s">
        <v>794</v>
      </c>
      <c r="J186" s="156" t="s">
        <v>2</v>
      </c>
      <c r="K186" s="150" t="s">
        <v>393</v>
      </c>
      <c r="L186" s="150" t="s">
        <v>978</v>
      </c>
      <c r="M186" s="156" t="s">
        <v>142</v>
      </c>
      <c r="N186" s="21" t="s">
        <v>926</v>
      </c>
      <c r="O186" s="156" t="s">
        <v>3</v>
      </c>
      <c r="P186" s="92" t="s">
        <v>942</v>
      </c>
      <c r="Q186" s="156" t="s">
        <v>148</v>
      </c>
      <c r="R186" s="158" t="s">
        <v>106</v>
      </c>
      <c r="S186" s="159" t="s">
        <v>147</v>
      </c>
      <c r="T186" s="159" t="s">
        <v>147</v>
      </c>
      <c r="U186" s="159" t="s">
        <v>147</v>
      </c>
      <c r="V186" s="20" t="s">
        <v>73</v>
      </c>
      <c r="W186" s="21" t="s">
        <v>189</v>
      </c>
      <c r="X186" s="21" t="s">
        <v>189</v>
      </c>
      <c r="Y186" s="21" t="s">
        <v>189</v>
      </c>
      <c r="Z186" s="21" t="s">
        <v>189</v>
      </c>
      <c r="AA186" s="21" t="s">
        <v>189</v>
      </c>
      <c r="AB186" s="21" t="s">
        <v>189</v>
      </c>
      <c r="AC186" s="34" t="str">
        <f t="shared" si="121"/>
        <v>Baja</v>
      </c>
      <c r="AD186" s="34">
        <f>IF(AC186="Baja",1,IF(AC186="Media",2,IF(AC186="Alta",3,"")))</f>
        <v>1</v>
      </c>
      <c r="AE186" s="31" t="s">
        <v>156</v>
      </c>
      <c r="AF186" s="34">
        <f>IF(AE186="Baja",1,IF(AE186="Media",2,IF(AE186="Alta",3,"")))</f>
        <v>2</v>
      </c>
      <c r="AG186" s="31" t="s">
        <v>156</v>
      </c>
      <c r="AH186" s="35">
        <f>IF(AG186="Baja",1,IF(AG186="Media",2,IF(AG186="Alta",3,IF(AG186="No Clasificada",0,""))))</f>
        <v>2</v>
      </c>
      <c r="AI186" s="31" t="s">
        <v>156</v>
      </c>
      <c r="AJ186" s="34">
        <f>IF(AI186="Baja",1,IF(AI186="Media",2,IF(AI186="Alta",3,IF(AI186="No Clasificada",0,""))))</f>
        <v>2</v>
      </c>
      <c r="AK186" s="34">
        <f>IFERROR(SUM(AH186+AJ186)," ")</f>
        <v>4</v>
      </c>
      <c r="AL186" s="34" t="str">
        <f t="shared" si="127"/>
        <v>Media</v>
      </c>
      <c r="AM186" s="34">
        <f>IF(AL186="Baja",1,IF(AL186="Media",2,IF(AL186="Alta",3,"0")))</f>
        <v>2</v>
      </c>
      <c r="AN186" s="34">
        <f>IFERROR(SUM(+AD186+AF186+AM186),"")</f>
        <v>5</v>
      </c>
      <c r="AO186" s="36" t="str">
        <f t="shared" si="130"/>
        <v>MEDIA</v>
      </c>
    </row>
    <row r="187" spans="1:41" s="28" customFormat="1" ht="36" customHeight="1">
      <c r="A187" s="60" t="s">
        <v>1145</v>
      </c>
      <c r="B187" s="51"/>
      <c r="C187" s="53"/>
      <c r="D187" s="59"/>
      <c r="E187" s="59" t="s">
        <v>181</v>
      </c>
      <c r="F187" s="52">
        <v>45555</v>
      </c>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row>
    <row r="188" spans="1:41" s="32" customFormat="1" ht="105">
      <c r="A188" s="22" t="s">
        <v>1065</v>
      </c>
      <c r="B188" s="22" t="s">
        <v>77</v>
      </c>
      <c r="C188" s="19" t="s">
        <v>109</v>
      </c>
      <c r="D188" s="160" t="s">
        <v>1066</v>
      </c>
      <c r="E188" s="160" t="s">
        <v>1067</v>
      </c>
      <c r="F188" s="161" t="s">
        <v>1068</v>
      </c>
      <c r="G188" s="162" t="s">
        <v>139</v>
      </c>
      <c r="H188" s="163" t="s">
        <v>2</v>
      </c>
      <c r="I188" s="163"/>
      <c r="J188" s="162"/>
      <c r="K188" s="161" t="s">
        <v>1069</v>
      </c>
      <c r="L188" s="161" t="s">
        <v>1070</v>
      </c>
      <c r="M188" s="163" t="s">
        <v>142</v>
      </c>
      <c r="N188" s="160" t="s">
        <v>1071</v>
      </c>
      <c r="O188" s="160" t="s">
        <v>1072</v>
      </c>
      <c r="P188" s="160" t="s">
        <v>1073</v>
      </c>
      <c r="Q188" s="160" t="s">
        <v>1070</v>
      </c>
      <c r="R188" s="21" t="s">
        <v>1074</v>
      </c>
      <c r="S188" s="3" t="s">
        <v>155</v>
      </c>
      <c r="T188" s="3" t="s">
        <v>147</v>
      </c>
      <c r="U188" s="3" t="s">
        <v>147</v>
      </c>
      <c r="V188" s="20" t="s">
        <v>75</v>
      </c>
      <c r="W188" s="21" t="s">
        <v>1075</v>
      </c>
      <c r="X188" s="21" t="s">
        <v>191</v>
      </c>
      <c r="Y188" s="21" t="s">
        <v>1076</v>
      </c>
      <c r="Z188" s="21" t="s">
        <v>169</v>
      </c>
      <c r="AA188" s="24" t="s">
        <v>1077</v>
      </c>
      <c r="AB188" s="21" t="s">
        <v>193</v>
      </c>
      <c r="AC188" s="46" t="s">
        <v>156</v>
      </c>
      <c r="AD188" s="46">
        <v>2</v>
      </c>
      <c r="AE188" s="31" t="s">
        <v>332</v>
      </c>
      <c r="AF188" s="34">
        <v>3</v>
      </c>
      <c r="AG188" s="31" t="s">
        <v>332</v>
      </c>
      <c r="AH188" s="35">
        <v>3</v>
      </c>
      <c r="AI188" s="31" t="s">
        <v>156</v>
      </c>
      <c r="AJ188" s="34">
        <v>2</v>
      </c>
      <c r="AK188" s="34">
        <v>5</v>
      </c>
      <c r="AL188" s="34" t="str">
        <f t="shared" ref="AL188:AL197" si="131">IF(AK188=3,"Baja",IF(AK188=2,"Baja",IF(AK188=1,"Baja",IF(AK188=4,"Media",IF(AK188&gt;=5,"Alta")))))</f>
        <v>Alta</v>
      </c>
      <c r="AM188" s="34">
        <f t="shared" ref="AM188:AM201" si="132">IF(AL188="Baja",1,IF(AL188="Media",2,IF(AL188="Alta",3,"0")))</f>
        <v>3</v>
      </c>
      <c r="AN188" s="34">
        <f t="shared" ref="AN188:AN201" si="133">IFERROR(SUM(+AD188+AF188+AM188),"")</f>
        <v>8</v>
      </c>
      <c r="AO188" s="36" t="str">
        <f t="shared" ref="AO188:AO202" si="134">IF(AND(AC188="ALTA"),"ALTA",IF(AND(AE188="ALTA",AL188="ALTA"),"ALTA",IF(AND(AC188="MEDIA",AE188="ALTA",AL188="MEDIA"),"MEDIA",IF(AND(AC188="MEDIA",AE188="MEDIA",AL188="ALTA"),"MEDIA",IF(AND(AC188="MEDIA",AE188="MEDIA",AL188="BAJA"),"MEDIA",IF(AND(AC188="MEDIA",AE188="MEDIA",AL188="MEDIA"),"MEDIA",IF(AND(AC188="MEDIA",AE188="BAJA",AL188="MEDIA"),"MEDIA",IF(AND(AC188="BAJA",AE188="MEDIA",AL188="MEDIA"),"MEDIA",IF(AND(AC188="BAJA",AE188="BAJA",AL188="MEDIA"),"MEDIA",IF(AND(AC188="BAJA",AE188="MEDIA",AL188="BAJA"),"MEDIA",IF(AND(AC188="MEDIA",AE188="BAJA",AL188="BAJA"),"MEDIA",IF(AND(AC188="BAJA",AE188="ALTA",AL188="BAJA"),"MEDIA",IF(AND(AC188="BAJA",AE188="BAJA",AL188="ALTA"),"MEDIA",IF(AND(AC188="MEDIA",AE188="ALTA",AL188="BAJA"),"MEDIA",IF(AND(AC188="MEDIA",AE188="BAJA",AL188="ALTA"),"MEDIA",IF(AND(AC188="BAJA",AE188="ALTA",AL188="MEDIA"),"MEDIA",IF(AND(AC188="BAJA",AE188="MEDIA",AL188="ALTA"),"MEDIA",IF(AND(AC188="BAJA",AE188="BAJA",AL188="BAJA"),"BAJA","Por Clasificar"))))))))))))))))))</f>
        <v>ALTA</v>
      </c>
    </row>
    <row r="189" spans="1:41" s="32" customFormat="1" ht="63.75">
      <c r="A189" s="22" t="s">
        <v>1078</v>
      </c>
      <c r="B189" s="22" t="s">
        <v>77</v>
      </c>
      <c r="C189" s="19" t="s">
        <v>109</v>
      </c>
      <c r="D189" s="164" t="s">
        <v>1079</v>
      </c>
      <c r="E189" s="160" t="s">
        <v>1080</v>
      </c>
      <c r="F189" s="161" t="s">
        <v>1081</v>
      </c>
      <c r="G189" s="162" t="s">
        <v>139</v>
      </c>
      <c r="H189" s="163" t="s">
        <v>2</v>
      </c>
      <c r="I189" s="163"/>
      <c r="J189" s="162"/>
      <c r="K189" s="161" t="s">
        <v>1069</v>
      </c>
      <c r="L189" s="161" t="s">
        <v>1070</v>
      </c>
      <c r="M189" s="163" t="s">
        <v>142</v>
      </c>
      <c r="N189" s="160" t="s">
        <v>1071</v>
      </c>
      <c r="O189" s="160" t="s">
        <v>1072</v>
      </c>
      <c r="P189" s="160" t="s">
        <v>1073</v>
      </c>
      <c r="Q189" s="160" t="s">
        <v>1070</v>
      </c>
      <c r="R189" s="21" t="s">
        <v>1074</v>
      </c>
      <c r="S189" s="3" t="s">
        <v>155</v>
      </c>
      <c r="T189" s="3" t="s">
        <v>147</v>
      </c>
      <c r="U189" s="3" t="s">
        <v>147</v>
      </c>
      <c r="V189" s="20" t="s">
        <v>73</v>
      </c>
      <c r="W189" s="21" t="s">
        <v>148</v>
      </c>
      <c r="X189" s="21" t="s">
        <v>148</v>
      </c>
      <c r="Y189" s="21" t="s">
        <v>148</v>
      </c>
      <c r="Z189" s="21" t="s">
        <v>148</v>
      </c>
      <c r="AA189" s="24" t="s">
        <v>148</v>
      </c>
      <c r="AB189" s="21" t="s">
        <v>148</v>
      </c>
      <c r="AC189" s="46" t="s">
        <v>149</v>
      </c>
      <c r="AD189" s="46">
        <v>1</v>
      </c>
      <c r="AE189" s="31" t="s">
        <v>156</v>
      </c>
      <c r="AF189" s="34">
        <v>2</v>
      </c>
      <c r="AG189" s="31" t="s">
        <v>156</v>
      </c>
      <c r="AH189" s="35">
        <v>2</v>
      </c>
      <c r="AI189" s="31" t="s">
        <v>156</v>
      </c>
      <c r="AJ189" s="34">
        <v>2</v>
      </c>
      <c r="AK189" s="34">
        <v>4</v>
      </c>
      <c r="AL189" s="34" t="str">
        <f t="shared" si="131"/>
        <v>Media</v>
      </c>
      <c r="AM189" s="34">
        <f t="shared" si="132"/>
        <v>2</v>
      </c>
      <c r="AN189" s="34">
        <f t="shared" si="133"/>
        <v>5</v>
      </c>
      <c r="AO189" s="36" t="str">
        <f t="shared" si="134"/>
        <v>MEDIA</v>
      </c>
    </row>
    <row r="190" spans="1:41" s="32" customFormat="1" ht="105">
      <c r="A190" s="22" t="s">
        <v>1082</v>
      </c>
      <c r="B190" s="22" t="s">
        <v>77</v>
      </c>
      <c r="C190" s="19" t="s">
        <v>109</v>
      </c>
      <c r="D190" s="160" t="s">
        <v>1083</v>
      </c>
      <c r="E190" s="160" t="s">
        <v>1084</v>
      </c>
      <c r="F190" s="161" t="s">
        <v>1085</v>
      </c>
      <c r="G190" s="162" t="s">
        <v>139</v>
      </c>
      <c r="H190" s="165" t="s">
        <v>2</v>
      </c>
      <c r="I190" s="163"/>
      <c r="J190" s="162"/>
      <c r="K190" s="166" t="s">
        <v>1086</v>
      </c>
      <c r="L190" s="161" t="s">
        <v>1070</v>
      </c>
      <c r="M190" s="163" t="s">
        <v>142</v>
      </c>
      <c r="N190" s="160" t="s">
        <v>1071</v>
      </c>
      <c r="O190" s="160" t="s">
        <v>1072</v>
      </c>
      <c r="P190" s="167" t="s">
        <v>1073</v>
      </c>
      <c r="Q190" s="160" t="s">
        <v>1070</v>
      </c>
      <c r="R190" s="21" t="s">
        <v>1074</v>
      </c>
      <c r="S190" s="3" t="s">
        <v>155</v>
      </c>
      <c r="T190" s="3" t="s">
        <v>147</v>
      </c>
      <c r="U190" s="3" t="s">
        <v>147</v>
      </c>
      <c r="V190" s="20" t="s">
        <v>75</v>
      </c>
      <c r="W190" s="21" t="s">
        <v>1075</v>
      </c>
      <c r="X190" s="21" t="s">
        <v>191</v>
      </c>
      <c r="Y190" s="21" t="s">
        <v>1087</v>
      </c>
      <c r="Z190" s="21" t="s">
        <v>169</v>
      </c>
      <c r="AA190" s="24" t="s">
        <v>1077</v>
      </c>
      <c r="AB190" s="21" t="s">
        <v>193</v>
      </c>
      <c r="AC190" s="46" t="s">
        <v>156</v>
      </c>
      <c r="AD190" s="46">
        <v>2</v>
      </c>
      <c r="AE190" s="31" t="s">
        <v>156</v>
      </c>
      <c r="AF190" s="34">
        <v>2</v>
      </c>
      <c r="AG190" s="31" t="s">
        <v>156</v>
      </c>
      <c r="AH190" s="35">
        <v>2</v>
      </c>
      <c r="AI190" s="31" t="s">
        <v>156</v>
      </c>
      <c r="AJ190" s="34">
        <v>2</v>
      </c>
      <c r="AK190" s="34">
        <v>4</v>
      </c>
      <c r="AL190" s="34" t="str">
        <f t="shared" si="131"/>
        <v>Media</v>
      </c>
      <c r="AM190" s="34">
        <f t="shared" si="132"/>
        <v>2</v>
      </c>
      <c r="AN190" s="34">
        <f t="shared" si="133"/>
        <v>6</v>
      </c>
      <c r="AO190" s="36" t="str">
        <f t="shared" si="134"/>
        <v>MEDIA</v>
      </c>
    </row>
    <row r="191" spans="1:41" s="32" customFormat="1" ht="90">
      <c r="A191" s="22" t="s">
        <v>1088</v>
      </c>
      <c r="B191" s="22" t="s">
        <v>77</v>
      </c>
      <c r="C191" s="19" t="s">
        <v>109</v>
      </c>
      <c r="D191" s="160" t="s">
        <v>1089</v>
      </c>
      <c r="E191" s="160" t="s">
        <v>1090</v>
      </c>
      <c r="F191" s="161" t="s">
        <v>1091</v>
      </c>
      <c r="G191" s="162" t="s">
        <v>139</v>
      </c>
      <c r="H191" s="163" t="s">
        <v>2</v>
      </c>
      <c r="I191" s="165" t="s">
        <v>2</v>
      </c>
      <c r="J191" s="162"/>
      <c r="K191" s="161" t="s">
        <v>1092</v>
      </c>
      <c r="L191" s="161" t="s">
        <v>940</v>
      </c>
      <c r="M191" s="163" t="s">
        <v>142</v>
      </c>
      <c r="N191" s="160" t="s">
        <v>1071</v>
      </c>
      <c r="O191" s="160" t="s">
        <v>1072</v>
      </c>
      <c r="P191" s="160" t="s">
        <v>1073</v>
      </c>
      <c r="Q191" s="168" t="s">
        <v>1093</v>
      </c>
      <c r="R191" s="21" t="s">
        <v>1074</v>
      </c>
      <c r="S191" s="3" t="s">
        <v>147</v>
      </c>
      <c r="T191" s="3" t="s">
        <v>147</v>
      </c>
      <c r="U191" s="3" t="s">
        <v>147</v>
      </c>
      <c r="V191" s="20" t="s">
        <v>73</v>
      </c>
      <c r="W191" s="21" t="s">
        <v>189</v>
      </c>
      <c r="X191" s="21" t="s">
        <v>189</v>
      </c>
      <c r="Y191" s="21" t="s">
        <v>189</v>
      </c>
      <c r="Z191" s="21" t="s">
        <v>189</v>
      </c>
      <c r="AA191" s="24" t="s">
        <v>189</v>
      </c>
      <c r="AB191" s="21" t="s">
        <v>189</v>
      </c>
      <c r="AC191" s="46" t="s">
        <v>149</v>
      </c>
      <c r="AD191" s="46">
        <v>1</v>
      </c>
      <c r="AE191" s="31" t="s">
        <v>156</v>
      </c>
      <c r="AF191" s="34">
        <v>2</v>
      </c>
      <c r="AG191" s="31" t="s">
        <v>156</v>
      </c>
      <c r="AH191" s="35">
        <v>2</v>
      </c>
      <c r="AI191" s="31" t="s">
        <v>156</v>
      </c>
      <c r="AJ191" s="34">
        <v>2</v>
      </c>
      <c r="AK191" s="34">
        <v>4</v>
      </c>
      <c r="AL191" s="34" t="str">
        <f t="shared" si="131"/>
        <v>Media</v>
      </c>
      <c r="AM191" s="34">
        <f t="shared" si="132"/>
        <v>2</v>
      </c>
      <c r="AN191" s="34">
        <f t="shared" si="133"/>
        <v>5</v>
      </c>
      <c r="AO191" s="36" t="str">
        <f t="shared" si="134"/>
        <v>MEDIA</v>
      </c>
    </row>
    <row r="192" spans="1:41" s="32" customFormat="1" ht="150">
      <c r="A192" s="22" t="s">
        <v>1094</v>
      </c>
      <c r="B192" s="22" t="s">
        <v>77</v>
      </c>
      <c r="C192" s="19" t="s">
        <v>109</v>
      </c>
      <c r="D192" s="160" t="s">
        <v>688</v>
      </c>
      <c r="E192" s="160" t="s">
        <v>1095</v>
      </c>
      <c r="F192" s="161" t="s">
        <v>1096</v>
      </c>
      <c r="G192" s="162" t="s">
        <v>139</v>
      </c>
      <c r="H192" s="163" t="s">
        <v>2</v>
      </c>
      <c r="I192" s="163"/>
      <c r="J192" s="162"/>
      <c r="K192" s="161" t="s">
        <v>1069</v>
      </c>
      <c r="L192" s="161" t="s">
        <v>1070</v>
      </c>
      <c r="M192" s="163" t="s">
        <v>142</v>
      </c>
      <c r="N192" s="160" t="s">
        <v>1071</v>
      </c>
      <c r="O192" s="160" t="s">
        <v>1072</v>
      </c>
      <c r="P192" s="160" t="s">
        <v>1073</v>
      </c>
      <c r="Q192" s="160" t="s">
        <v>1070</v>
      </c>
      <c r="R192" s="21" t="s">
        <v>1074</v>
      </c>
      <c r="S192" s="3" t="s">
        <v>155</v>
      </c>
      <c r="T192" s="3" t="s">
        <v>147</v>
      </c>
      <c r="U192" s="3" t="s">
        <v>147</v>
      </c>
      <c r="V192" s="20" t="s">
        <v>75</v>
      </c>
      <c r="W192" s="21" t="s">
        <v>1097</v>
      </c>
      <c r="X192" s="21" t="s">
        <v>1098</v>
      </c>
      <c r="Y192" s="21" t="s">
        <v>1099</v>
      </c>
      <c r="Z192" s="21" t="s">
        <v>169</v>
      </c>
      <c r="AA192" s="24" t="s">
        <v>931</v>
      </c>
      <c r="AB192" s="21" t="s">
        <v>193</v>
      </c>
      <c r="AC192" s="46" t="s">
        <v>156</v>
      </c>
      <c r="AD192" s="46">
        <v>2</v>
      </c>
      <c r="AE192" s="31" t="s">
        <v>332</v>
      </c>
      <c r="AF192" s="34">
        <v>3</v>
      </c>
      <c r="AG192" s="31" t="s">
        <v>332</v>
      </c>
      <c r="AH192" s="35">
        <v>3</v>
      </c>
      <c r="AI192" s="31" t="s">
        <v>332</v>
      </c>
      <c r="AJ192" s="34">
        <v>3</v>
      </c>
      <c r="AK192" s="34">
        <v>6</v>
      </c>
      <c r="AL192" s="34" t="str">
        <f t="shared" si="131"/>
        <v>Alta</v>
      </c>
      <c r="AM192" s="34">
        <f t="shared" si="132"/>
        <v>3</v>
      </c>
      <c r="AN192" s="34">
        <f t="shared" si="133"/>
        <v>8</v>
      </c>
      <c r="AO192" s="36" t="str">
        <f t="shared" si="134"/>
        <v>ALTA</v>
      </c>
    </row>
    <row r="193" spans="1:41" s="32" customFormat="1" ht="89.25">
      <c r="A193" s="22" t="s">
        <v>1100</v>
      </c>
      <c r="B193" s="22" t="s">
        <v>77</v>
      </c>
      <c r="C193" s="19" t="s">
        <v>109</v>
      </c>
      <c r="D193" s="160" t="s">
        <v>784</v>
      </c>
      <c r="E193" s="160" t="s">
        <v>1101</v>
      </c>
      <c r="F193" s="161" t="s">
        <v>1102</v>
      </c>
      <c r="G193" s="162" t="s">
        <v>139</v>
      </c>
      <c r="H193" s="163"/>
      <c r="I193" s="163"/>
      <c r="J193" s="162" t="s">
        <v>2</v>
      </c>
      <c r="K193" s="161" t="s">
        <v>868</v>
      </c>
      <c r="L193" s="161" t="s">
        <v>1103</v>
      </c>
      <c r="M193" s="163" t="s">
        <v>142</v>
      </c>
      <c r="N193" s="160" t="s">
        <v>1071</v>
      </c>
      <c r="O193" s="160" t="s">
        <v>1072</v>
      </c>
      <c r="P193" s="160" t="s">
        <v>1104</v>
      </c>
      <c r="Q193" s="160" t="s">
        <v>1070</v>
      </c>
      <c r="R193" s="21" t="s">
        <v>1074</v>
      </c>
      <c r="S193" s="3" t="s">
        <v>147</v>
      </c>
      <c r="T193" s="3" t="s">
        <v>147</v>
      </c>
      <c r="U193" s="3" t="s">
        <v>147</v>
      </c>
      <c r="V193" s="20" t="s">
        <v>73</v>
      </c>
      <c r="W193" s="21" t="s">
        <v>189</v>
      </c>
      <c r="X193" s="21" t="s">
        <v>189</v>
      </c>
      <c r="Y193" s="21" t="s">
        <v>189</v>
      </c>
      <c r="Z193" s="21" t="s">
        <v>189</v>
      </c>
      <c r="AA193" s="24" t="s">
        <v>189</v>
      </c>
      <c r="AB193" s="21" t="s">
        <v>189</v>
      </c>
      <c r="AC193" s="46" t="s">
        <v>149</v>
      </c>
      <c r="AD193" s="46">
        <v>1</v>
      </c>
      <c r="AE193" s="31" t="s">
        <v>156</v>
      </c>
      <c r="AF193" s="34">
        <v>2</v>
      </c>
      <c r="AG193" s="31" t="s">
        <v>149</v>
      </c>
      <c r="AH193" s="35">
        <v>1</v>
      </c>
      <c r="AI193" s="31" t="s">
        <v>156</v>
      </c>
      <c r="AJ193" s="34">
        <v>2</v>
      </c>
      <c r="AK193" s="34">
        <v>3</v>
      </c>
      <c r="AL193" s="34" t="str">
        <f t="shared" si="131"/>
        <v>Baja</v>
      </c>
      <c r="AM193" s="34">
        <f t="shared" si="132"/>
        <v>1</v>
      </c>
      <c r="AN193" s="34">
        <f t="shared" si="133"/>
        <v>4</v>
      </c>
      <c r="AO193" s="36" t="str">
        <f t="shared" si="134"/>
        <v>MEDIA</v>
      </c>
    </row>
    <row r="194" spans="1:41" s="32" customFormat="1" ht="63.75">
      <c r="A194" s="22" t="s">
        <v>1105</v>
      </c>
      <c r="B194" s="22" t="s">
        <v>77</v>
      </c>
      <c r="C194" s="19" t="s">
        <v>109</v>
      </c>
      <c r="D194" s="160" t="s">
        <v>1106</v>
      </c>
      <c r="E194" s="160" t="s">
        <v>1107</v>
      </c>
      <c r="F194" s="161" t="s">
        <v>1108</v>
      </c>
      <c r="G194" s="162" t="s">
        <v>139</v>
      </c>
      <c r="H194" s="163" t="s">
        <v>2</v>
      </c>
      <c r="I194" s="163"/>
      <c r="J194" s="162"/>
      <c r="K194" s="161" t="s">
        <v>1069</v>
      </c>
      <c r="L194" s="161" t="s">
        <v>1070</v>
      </c>
      <c r="M194" s="163" t="s">
        <v>142</v>
      </c>
      <c r="N194" s="160" t="s">
        <v>1071</v>
      </c>
      <c r="O194" s="160" t="s">
        <v>1109</v>
      </c>
      <c r="P194" s="160" t="s">
        <v>1073</v>
      </c>
      <c r="Q194" s="160" t="s">
        <v>1070</v>
      </c>
      <c r="R194" s="21" t="s">
        <v>1074</v>
      </c>
      <c r="S194" s="3" t="s">
        <v>155</v>
      </c>
      <c r="T194" s="3" t="s">
        <v>147</v>
      </c>
      <c r="U194" s="3" t="s">
        <v>147</v>
      </c>
      <c r="V194" s="20" t="s">
        <v>73</v>
      </c>
      <c r="W194" s="21" t="s">
        <v>189</v>
      </c>
      <c r="X194" s="21" t="s">
        <v>189</v>
      </c>
      <c r="Y194" s="21" t="s">
        <v>189</v>
      </c>
      <c r="Z194" s="21" t="s">
        <v>189</v>
      </c>
      <c r="AA194" s="24" t="s">
        <v>189</v>
      </c>
      <c r="AB194" s="21" t="s">
        <v>189</v>
      </c>
      <c r="AC194" s="46" t="s">
        <v>149</v>
      </c>
      <c r="AD194" s="46">
        <v>1</v>
      </c>
      <c r="AE194" s="31" t="s">
        <v>156</v>
      </c>
      <c r="AF194" s="34">
        <v>2</v>
      </c>
      <c r="AG194" s="31" t="s">
        <v>149</v>
      </c>
      <c r="AH194" s="35">
        <v>1</v>
      </c>
      <c r="AI194" s="31" t="s">
        <v>156</v>
      </c>
      <c r="AJ194" s="34">
        <v>2</v>
      </c>
      <c r="AK194" s="34">
        <v>3</v>
      </c>
      <c r="AL194" s="34" t="str">
        <f t="shared" si="131"/>
        <v>Baja</v>
      </c>
      <c r="AM194" s="34">
        <f t="shared" si="132"/>
        <v>1</v>
      </c>
      <c r="AN194" s="34">
        <f t="shared" si="133"/>
        <v>4</v>
      </c>
      <c r="AO194" s="36" t="str">
        <f t="shared" si="134"/>
        <v>MEDIA</v>
      </c>
    </row>
    <row r="195" spans="1:41" s="32" customFormat="1" ht="105">
      <c r="A195" s="22" t="s">
        <v>1110</v>
      </c>
      <c r="B195" s="22" t="s">
        <v>77</v>
      </c>
      <c r="C195" s="19" t="s">
        <v>109</v>
      </c>
      <c r="D195" s="160" t="s">
        <v>1111</v>
      </c>
      <c r="E195" s="160" t="s">
        <v>1112</v>
      </c>
      <c r="F195" s="161" t="s">
        <v>1113</v>
      </c>
      <c r="G195" s="162" t="s">
        <v>139</v>
      </c>
      <c r="H195" s="163" t="s">
        <v>2</v>
      </c>
      <c r="I195" s="163"/>
      <c r="J195" s="162"/>
      <c r="K195" s="161" t="s">
        <v>1069</v>
      </c>
      <c r="L195" s="161" t="s">
        <v>1070</v>
      </c>
      <c r="M195" s="163" t="s">
        <v>142</v>
      </c>
      <c r="N195" s="160" t="s">
        <v>1071</v>
      </c>
      <c r="O195" s="160" t="s">
        <v>1072</v>
      </c>
      <c r="P195" s="160" t="s">
        <v>1073</v>
      </c>
      <c r="Q195" s="160" t="s">
        <v>1070</v>
      </c>
      <c r="R195" s="21" t="s">
        <v>1074</v>
      </c>
      <c r="S195" s="3" t="s">
        <v>155</v>
      </c>
      <c r="T195" s="3" t="s">
        <v>147</v>
      </c>
      <c r="U195" s="3" t="s">
        <v>147</v>
      </c>
      <c r="V195" s="20" t="s">
        <v>75</v>
      </c>
      <c r="W195" s="21" t="s">
        <v>1075</v>
      </c>
      <c r="X195" s="21" t="s">
        <v>191</v>
      </c>
      <c r="Y195" s="21" t="s">
        <v>1114</v>
      </c>
      <c r="Z195" s="21" t="s">
        <v>169</v>
      </c>
      <c r="AA195" s="24" t="s">
        <v>1077</v>
      </c>
      <c r="AB195" s="21" t="s">
        <v>193</v>
      </c>
      <c r="AC195" s="46" t="s">
        <v>156</v>
      </c>
      <c r="AD195" s="46">
        <v>2</v>
      </c>
      <c r="AE195" s="31" t="s">
        <v>156</v>
      </c>
      <c r="AF195" s="34">
        <v>2</v>
      </c>
      <c r="AG195" s="31" t="s">
        <v>149</v>
      </c>
      <c r="AH195" s="35">
        <v>1</v>
      </c>
      <c r="AI195" s="31" t="s">
        <v>156</v>
      </c>
      <c r="AJ195" s="34">
        <v>2</v>
      </c>
      <c r="AK195" s="34">
        <v>3</v>
      </c>
      <c r="AL195" s="34" t="str">
        <f t="shared" si="131"/>
        <v>Baja</v>
      </c>
      <c r="AM195" s="34">
        <f t="shared" si="132"/>
        <v>1</v>
      </c>
      <c r="AN195" s="34">
        <f t="shared" si="133"/>
        <v>5</v>
      </c>
      <c r="AO195" s="36" t="str">
        <f t="shared" si="134"/>
        <v>MEDIA</v>
      </c>
    </row>
    <row r="196" spans="1:41" s="32" customFormat="1" ht="150">
      <c r="A196" s="22" t="s">
        <v>1115</v>
      </c>
      <c r="B196" s="22" t="s">
        <v>77</v>
      </c>
      <c r="C196" s="19" t="s">
        <v>109</v>
      </c>
      <c r="D196" s="160" t="s">
        <v>688</v>
      </c>
      <c r="E196" s="160" t="s">
        <v>1116</v>
      </c>
      <c r="F196" s="161" t="s">
        <v>1096</v>
      </c>
      <c r="G196" s="162" t="s">
        <v>139</v>
      </c>
      <c r="H196" s="163" t="s">
        <v>2</v>
      </c>
      <c r="I196" s="163" t="s">
        <v>2</v>
      </c>
      <c r="J196" s="162"/>
      <c r="K196" s="161" t="s">
        <v>1117</v>
      </c>
      <c r="L196" s="161" t="s">
        <v>940</v>
      </c>
      <c r="M196" s="163" t="s">
        <v>142</v>
      </c>
      <c r="N196" s="160" t="s">
        <v>1071</v>
      </c>
      <c r="O196" s="160" t="s">
        <v>1109</v>
      </c>
      <c r="P196" s="160" t="s">
        <v>1073</v>
      </c>
      <c r="Q196" s="160" t="s">
        <v>1118</v>
      </c>
      <c r="R196" s="21" t="s">
        <v>1074</v>
      </c>
      <c r="S196" s="3" t="s">
        <v>155</v>
      </c>
      <c r="T196" s="3" t="s">
        <v>147</v>
      </c>
      <c r="U196" s="3" t="s">
        <v>147</v>
      </c>
      <c r="V196" s="20" t="s">
        <v>75</v>
      </c>
      <c r="W196" s="21" t="s">
        <v>1097</v>
      </c>
      <c r="X196" s="21" t="s">
        <v>1098</v>
      </c>
      <c r="Y196" s="21" t="s">
        <v>1099</v>
      </c>
      <c r="Z196" s="21" t="s">
        <v>169</v>
      </c>
      <c r="AA196" s="24" t="s">
        <v>931</v>
      </c>
      <c r="AB196" s="21" t="s">
        <v>193</v>
      </c>
      <c r="AC196" s="46" t="s">
        <v>156</v>
      </c>
      <c r="AD196" s="46">
        <v>2</v>
      </c>
      <c r="AE196" s="31" t="s">
        <v>156</v>
      </c>
      <c r="AF196" s="34">
        <v>2</v>
      </c>
      <c r="AG196" s="31" t="s">
        <v>149</v>
      </c>
      <c r="AH196" s="35">
        <v>1</v>
      </c>
      <c r="AI196" s="31" t="s">
        <v>149</v>
      </c>
      <c r="AJ196" s="34">
        <v>1</v>
      </c>
      <c r="AK196" s="34">
        <v>2</v>
      </c>
      <c r="AL196" s="34" t="str">
        <f t="shared" si="131"/>
        <v>Baja</v>
      </c>
      <c r="AM196" s="34">
        <f t="shared" si="132"/>
        <v>1</v>
      </c>
      <c r="AN196" s="34">
        <f t="shared" si="133"/>
        <v>5</v>
      </c>
      <c r="AO196" s="36" t="str">
        <f t="shared" si="134"/>
        <v>MEDIA</v>
      </c>
    </row>
    <row r="197" spans="1:41" s="32" customFormat="1" ht="63.75">
      <c r="A197" s="22" t="s">
        <v>1119</v>
      </c>
      <c r="B197" s="22" t="s">
        <v>77</v>
      </c>
      <c r="C197" s="19" t="s">
        <v>109</v>
      </c>
      <c r="D197" s="160" t="s">
        <v>343</v>
      </c>
      <c r="E197" s="160" t="s">
        <v>1120</v>
      </c>
      <c r="F197" s="161" t="s">
        <v>1121</v>
      </c>
      <c r="G197" s="162" t="s">
        <v>139</v>
      </c>
      <c r="H197" s="163"/>
      <c r="I197" s="163"/>
      <c r="J197" s="162" t="s">
        <v>2</v>
      </c>
      <c r="K197" s="161" t="s">
        <v>868</v>
      </c>
      <c r="L197" s="161" t="s">
        <v>1122</v>
      </c>
      <c r="M197" s="163" t="s">
        <v>142</v>
      </c>
      <c r="N197" s="160" t="s">
        <v>1071</v>
      </c>
      <c r="O197" s="160" t="s">
        <v>3</v>
      </c>
      <c r="P197" s="160" t="s">
        <v>1123</v>
      </c>
      <c r="Q197" s="160" t="s">
        <v>189</v>
      </c>
      <c r="R197" s="21" t="s">
        <v>1074</v>
      </c>
      <c r="S197" s="3" t="s">
        <v>155</v>
      </c>
      <c r="T197" s="3" t="s">
        <v>147</v>
      </c>
      <c r="U197" s="3" t="s">
        <v>147</v>
      </c>
      <c r="V197" s="21" t="s">
        <v>73</v>
      </c>
      <c r="W197" s="21" t="s">
        <v>148</v>
      </c>
      <c r="X197" s="21" t="s">
        <v>148</v>
      </c>
      <c r="Y197" s="21" t="s">
        <v>148</v>
      </c>
      <c r="Z197" s="21" t="s">
        <v>148</v>
      </c>
      <c r="AA197" s="21" t="s">
        <v>148</v>
      </c>
      <c r="AB197" s="21" t="s">
        <v>148</v>
      </c>
      <c r="AC197" s="46" t="s">
        <v>149</v>
      </c>
      <c r="AD197" s="46">
        <v>1</v>
      </c>
      <c r="AE197" s="31" t="s">
        <v>156</v>
      </c>
      <c r="AF197" s="34">
        <v>2</v>
      </c>
      <c r="AG197" s="31" t="s">
        <v>149</v>
      </c>
      <c r="AH197" s="35">
        <v>1</v>
      </c>
      <c r="AI197" s="31" t="s">
        <v>149</v>
      </c>
      <c r="AJ197" s="34">
        <v>1</v>
      </c>
      <c r="AK197" s="34">
        <v>2</v>
      </c>
      <c r="AL197" s="34" t="str">
        <f t="shared" si="131"/>
        <v>Baja</v>
      </c>
      <c r="AM197" s="34">
        <f t="shared" si="132"/>
        <v>1</v>
      </c>
      <c r="AN197" s="34">
        <f t="shared" si="133"/>
        <v>4</v>
      </c>
      <c r="AO197" s="36" t="str">
        <f t="shared" si="134"/>
        <v>MEDIA</v>
      </c>
    </row>
    <row r="198" spans="1:41" s="32" customFormat="1" ht="63.75">
      <c r="A198" s="22" t="s">
        <v>1124</v>
      </c>
      <c r="B198" s="22" t="s">
        <v>77</v>
      </c>
      <c r="C198" s="19" t="s">
        <v>109</v>
      </c>
      <c r="D198" s="160" t="s">
        <v>366</v>
      </c>
      <c r="E198" s="160" t="s">
        <v>1125</v>
      </c>
      <c r="F198" s="161" t="s">
        <v>1126</v>
      </c>
      <c r="G198" s="162" t="s">
        <v>139</v>
      </c>
      <c r="H198" s="163"/>
      <c r="I198" s="163"/>
      <c r="J198" s="162" t="s">
        <v>2</v>
      </c>
      <c r="K198" s="161" t="s">
        <v>1127</v>
      </c>
      <c r="L198" s="161" t="s">
        <v>940</v>
      </c>
      <c r="M198" s="163" t="s">
        <v>142</v>
      </c>
      <c r="N198" s="160" t="s">
        <v>1071</v>
      </c>
      <c r="O198" s="160" t="s">
        <v>3</v>
      </c>
      <c r="P198" s="160" t="s">
        <v>1123</v>
      </c>
      <c r="Q198" s="160" t="s">
        <v>189</v>
      </c>
      <c r="R198" s="21" t="s">
        <v>1074</v>
      </c>
      <c r="S198" s="3" t="s">
        <v>147</v>
      </c>
      <c r="T198" s="3" t="s">
        <v>147</v>
      </c>
      <c r="U198" s="3" t="s">
        <v>147</v>
      </c>
      <c r="V198" s="21" t="s">
        <v>73</v>
      </c>
      <c r="W198" s="21" t="s">
        <v>148</v>
      </c>
      <c r="X198" s="21" t="s">
        <v>148</v>
      </c>
      <c r="Y198" s="21" t="s">
        <v>148</v>
      </c>
      <c r="Z198" s="21" t="s">
        <v>148</v>
      </c>
      <c r="AA198" s="21" t="s">
        <v>148</v>
      </c>
      <c r="AB198" s="21" t="s">
        <v>148</v>
      </c>
      <c r="AC198" s="46" t="s">
        <v>149</v>
      </c>
      <c r="AD198" s="46">
        <v>2</v>
      </c>
      <c r="AE198" s="31" t="s">
        <v>149</v>
      </c>
      <c r="AF198" s="34">
        <v>3</v>
      </c>
      <c r="AG198" s="31" t="s">
        <v>149</v>
      </c>
      <c r="AH198" s="35">
        <v>2</v>
      </c>
      <c r="AI198" s="31" t="s">
        <v>149</v>
      </c>
      <c r="AJ198" s="34">
        <v>1</v>
      </c>
      <c r="AK198" s="34">
        <v>2</v>
      </c>
      <c r="AL198" s="34" t="s">
        <v>149</v>
      </c>
      <c r="AM198" s="34">
        <f t="shared" si="132"/>
        <v>1</v>
      </c>
      <c r="AN198" s="34">
        <f t="shared" si="133"/>
        <v>6</v>
      </c>
      <c r="AO198" s="36" t="str">
        <f t="shared" si="134"/>
        <v>BAJA</v>
      </c>
    </row>
    <row r="199" spans="1:41" s="32" customFormat="1" ht="63.75">
      <c r="A199" s="22" t="s">
        <v>1128</v>
      </c>
      <c r="B199" s="22" t="s">
        <v>77</v>
      </c>
      <c r="C199" s="19" t="s">
        <v>109</v>
      </c>
      <c r="D199" s="160" t="s">
        <v>311</v>
      </c>
      <c r="E199" s="160" t="s">
        <v>1129</v>
      </c>
      <c r="F199" s="161" t="s">
        <v>1130</v>
      </c>
      <c r="G199" s="162" t="s">
        <v>139</v>
      </c>
      <c r="H199" s="163"/>
      <c r="I199" s="163"/>
      <c r="J199" s="162" t="s">
        <v>2</v>
      </c>
      <c r="K199" s="161" t="s">
        <v>1127</v>
      </c>
      <c r="L199" s="161" t="s">
        <v>940</v>
      </c>
      <c r="M199" s="163" t="s">
        <v>142</v>
      </c>
      <c r="N199" s="160" t="s">
        <v>1071</v>
      </c>
      <c r="O199" s="160" t="s">
        <v>3</v>
      </c>
      <c r="P199" s="160" t="s">
        <v>1123</v>
      </c>
      <c r="Q199" s="160" t="s">
        <v>189</v>
      </c>
      <c r="R199" s="21" t="s">
        <v>1074</v>
      </c>
      <c r="S199" s="3" t="s">
        <v>147</v>
      </c>
      <c r="T199" s="3" t="s">
        <v>147</v>
      </c>
      <c r="U199" s="3" t="s">
        <v>147</v>
      </c>
      <c r="V199" s="21" t="s">
        <v>73</v>
      </c>
      <c r="W199" s="21" t="s">
        <v>148</v>
      </c>
      <c r="X199" s="21" t="s">
        <v>148</v>
      </c>
      <c r="Y199" s="21" t="s">
        <v>148</v>
      </c>
      <c r="Z199" s="21" t="s">
        <v>148</v>
      </c>
      <c r="AA199" s="21" t="s">
        <v>148</v>
      </c>
      <c r="AB199" s="21" t="s">
        <v>148</v>
      </c>
      <c r="AC199" s="46" t="s">
        <v>149</v>
      </c>
      <c r="AD199" s="46">
        <v>3</v>
      </c>
      <c r="AE199" s="31" t="s">
        <v>149</v>
      </c>
      <c r="AF199" s="34">
        <v>4</v>
      </c>
      <c r="AG199" s="31" t="s">
        <v>149</v>
      </c>
      <c r="AH199" s="35">
        <v>3</v>
      </c>
      <c r="AI199" s="31" t="s">
        <v>149</v>
      </c>
      <c r="AJ199" s="34">
        <v>1</v>
      </c>
      <c r="AK199" s="34">
        <v>2</v>
      </c>
      <c r="AL199" s="34" t="s">
        <v>149</v>
      </c>
      <c r="AM199" s="34">
        <f t="shared" si="132"/>
        <v>1</v>
      </c>
      <c r="AN199" s="34">
        <f t="shared" si="133"/>
        <v>8</v>
      </c>
      <c r="AO199" s="36" t="str">
        <f t="shared" si="134"/>
        <v>BAJA</v>
      </c>
    </row>
    <row r="200" spans="1:41" s="32" customFormat="1" ht="63.75">
      <c r="A200" s="22" t="s">
        <v>1131</v>
      </c>
      <c r="B200" s="22" t="s">
        <v>77</v>
      </c>
      <c r="C200" s="19" t="s">
        <v>109</v>
      </c>
      <c r="D200" s="160" t="s">
        <v>1132</v>
      </c>
      <c r="E200" s="160" t="s">
        <v>1133</v>
      </c>
      <c r="F200" s="161" t="s">
        <v>1134</v>
      </c>
      <c r="G200" s="162" t="s">
        <v>139</v>
      </c>
      <c r="H200" s="163"/>
      <c r="I200" s="163"/>
      <c r="J200" s="162" t="s">
        <v>2</v>
      </c>
      <c r="K200" s="161" t="s">
        <v>1127</v>
      </c>
      <c r="L200" s="161" t="s">
        <v>940</v>
      </c>
      <c r="M200" s="163" t="s">
        <v>142</v>
      </c>
      <c r="N200" s="160" t="s">
        <v>1071</v>
      </c>
      <c r="O200" s="160" t="s">
        <v>3</v>
      </c>
      <c r="P200" s="160" t="s">
        <v>1123</v>
      </c>
      <c r="Q200" s="160" t="s">
        <v>189</v>
      </c>
      <c r="R200" s="21" t="s">
        <v>1074</v>
      </c>
      <c r="S200" s="3" t="s">
        <v>147</v>
      </c>
      <c r="T200" s="3" t="s">
        <v>147</v>
      </c>
      <c r="U200" s="3" t="s">
        <v>147</v>
      </c>
      <c r="V200" s="21" t="s">
        <v>73</v>
      </c>
      <c r="W200" s="21" t="s">
        <v>148</v>
      </c>
      <c r="X200" s="21" t="s">
        <v>148</v>
      </c>
      <c r="Y200" s="21" t="s">
        <v>148</v>
      </c>
      <c r="Z200" s="21" t="s">
        <v>148</v>
      </c>
      <c r="AA200" s="21" t="s">
        <v>148</v>
      </c>
      <c r="AB200" s="21" t="s">
        <v>148</v>
      </c>
      <c r="AC200" s="46" t="s">
        <v>149</v>
      </c>
      <c r="AD200" s="46">
        <v>4</v>
      </c>
      <c r="AE200" s="31" t="s">
        <v>149</v>
      </c>
      <c r="AF200" s="34">
        <v>5</v>
      </c>
      <c r="AG200" s="31" t="s">
        <v>149</v>
      </c>
      <c r="AH200" s="35">
        <v>4</v>
      </c>
      <c r="AI200" s="31" t="s">
        <v>149</v>
      </c>
      <c r="AJ200" s="34">
        <v>1</v>
      </c>
      <c r="AK200" s="34">
        <v>2</v>
      </c>
      <c r="AL200" s="34" t="s">
        <v>149</v>
      </c>
      <c r="AM200" s="34">
        <f t="shared" si="132"/>
        <v>1</v>
      </c>
      <c r="AN200" s="34">
        <f t="shared" si="133"/>
        <v>10</v>
      </c>
      <c r="AO200" s="36" t="str">
        <f t="shared" si="134"/>
        <v>BAJA</v>
      </c>
    </row>
    <row r="201" spans="1:41" s="32" customFormat="1" ht="63.75">
      <c r="A201" s="22" t="s">
        <v>1135</v>
      </c>
      <c r="B201" s="22" t="s">
        <v>77</v>
      </c>
      <c r="C201" s="19" t="s">
        <v>109</v>
      </c>
      <c r="D201" s="160" t="s">
        <v>1136</v>
      </c>
      <c r="E201" s="160" t="s">
        <v>1137</v>
      </c>
      <c r="F201" s="161" t="s">
        <v>1138</v>
      </c>
      <c r="G201" s="162" t="s">
        <v>139</v>
      </c>
      <c r="H201" s="163"/>
      <c r="I201" s="163"/>
      <c r="J201" s="162" t="s">
        <v>2</v>
      </c>
      <c r="K201" s="161" t="s">
        <v>1127</v>
      </c>
      <c r="L201" s="161" t="s">
        <v>940</v>
      </c>
      <c r="M201" s="163" t="s">
        <v>142</v>
      </c>
      <c r="N201" s="160" t="s">
        <v>1071</v>
      </c>
      <c r="O201" s="160" t="s">
        <v>3</v>
      </c>
      <c r="P201" s="160" t="s">
        <v>1123</v>
      </c>
      <c r="Q201" s="160" t="s">
        <v>189</v>
      </c>
      <c r="R201" s="21" t="s">
        <v>1074</v>
      </c>
      <c r="S201" s="3" t="s">
        <v>147</v>
      </c>
      <c r="T201" s="3" t="s">
        <v>147</v>
      </c>
      <c r="U201" s="3" t="s">
        <v>147</v>
      </c>
      <c r="V201" s="21" t="s">
        <v>73</v>
      </c>
      <c r="W201" s="21" t="s">
        <v>148</v>
      </c>
      <c r="X201" s="21" t="s">
        <v>148</v>
      </c>
      <c r="Y201" s="21" t="s">
        <v>148</v>
      </c>
      <c r="Z201" s="21" t="s">
        <v>148</v>
      </c>
      <c r="AA201" s="21" t="s">
        <v>148</v>
      </c>
      <c r="AB201" s="21" t="s">
        <v>148</v>
      </c>
      <c r="AC201" s="46" t="s">
        <v>149</v>
      </c>
      <c r="AD201" s="46">
        <v>5</v>
      </c>
      <c r="AE201" s="31" t="s">
        <v>149</v>
      </c>
      <c r="AF201" s="34">
        <v>6</v>
      </c>
      <c r="AG201" s="31" t="s">
        <v>149</v>
      </c>
      <c r="AH201" s="35">
        <v>5</v>
      </c>
      <c r="AI201" s="31" t="s">
        <v>149</v>
      </c>
      <c r="AJ201" s="34">
        <v>1</v>
      </c>
      <c r="AK201" s="34">
        <v>2</v>
      </c>
      <c r="AL201" s="34" t="s">
        <v>149</v>
      </c>
      <c r="AM201" s="34">
        <f t="shared" si="132"/>
        <v>1</v>
      </c>
      <c r="AN201" s="34">
        <f t="shared" si="133"/>
        <v>12</v>
      </c>
      <c r="AO201" s="36" t="str">
        <f t="shared" si="134"/>
        <v>BAJA</v>
      </c>
    </row>
    <row r="202" spans="1:41" s="32" customFormat="1" ht="150">
      <c r="A202" s="22" t="s">
        <v>1139</v>
      </c>
      <c r="B202" s="22" t="s">
        <v>77</v>
      </c>
      <c r="C202" s="19" t="s">
        <v>109</v>
      </c>
      <c r="D202" s="160" t="s">
        <v>784</v>
      </c>
      <c r="E202" s="160" t="s">
        <v>1140</v>
      </c>
      <c r="F202" s="161" t="s">
        <v>1141</v>
      </c>
      <c r="G202" s="162" t="s">
        <v>139</v>
      </c>
      <c r="H202" s="163" t="s">
        <v>2</v>
      </c>
      <c r="I202" s="163"/>
      <c r="J202" s="162" t="s">
        <v>2</v>
      </c>
      <c r="K202" s="161" t="s">
        <v>1142</v>
      </c>
      <c r="L202" s="161" t="s">
        <v>1143</v>
      </c>
      <c r="M202" s="163" t="s">
        <v>142</v>
      </c>
      <c r="N202" s="160" t="s">
        <v>1071</v>
      </c>
      <c r="O202" s="160" t="s">
        <v>3</v>
      </c>
      <c r="P202" s="160" t="s">
        <v>1144</v>
      </c>
      <c r="Q202" s="160" t="s">
        <v>189</v>
      </c>
      <c r="R202" s="21" t="s">
        <v>1074</v>
      </c>
      <c r="S202" s="3" t="s">
        <v>147</v>
      </c>
      <c r="T202" s="3" t="s">
        <v>147</v>
      </c>
      <c r="U202" s="3" t="s">
        <v>147</v>
      </c>
      <c r="V202" s="20" t="s">
        <v>75</v>
      </c>
      <c r="W202" s="21" t="s">
        <v>1097</v>
      </c>
      <c r="X202" s="21" t="s">
        <v>1098</v>
      </c>
      <c r="Y202" s="21" t="s">
        <v>1099</v>
      </c>
      <c r="Z202" s="21" t="s">
        <v>169</v>
      </c>
      <c r="AA202" s="24" t="s">
        <v>931</v>
      </c>
      <c r="AB202" s="21" t="s">
        <v>193</v>
      </c>
      <c r="AC202" s="46" t="s">
        <v>156</v>
      </c>
      <c r="AD202" s="46">
        <v>6</v>
      </c>
      <c r="AE202" s="31" t="s">
        <v>332</v>
      </c>
      <c r="AF202" s="34">
        <v>7</v>
      </c>
      <c r="AG202" s="31" t="s">
        <v>156</v>
      </c>
      <c r="AH202" s="35">
        <v>6</v>
      </c>
      <c r="AI202" s="31" t="s">
        <v>156</v>
      </c>
      <c r="AJ202" s="31" t="s">
        <v>156</v>
      </c>
      <c r="AK202" s="31" t="s">
        <v>156</v>
      </c>
      <c r="AL202" s="31" t="s">
        <v>156</v>
      </c>
      <c r="AM202" s="31" t="s">
        <v>156</v>
      </c>
      <c r="AN202" s="31" t="s">
        <v>156</v>
      </c>
      <c r="AO202" s="36" t="str">
        <f t="shared" si="134"/>
        <v>MEDIA</v>
      </c>
    </row>
    <row r="203" spans="1:41" s="28" customFormat="1" ht="36" customHeight="1">
      <c r="A203" s="60" t="s">
        <v>1397</v>
      </c>
      <c r="B203" s="51"/>
      <c r="C203" s="53"/>
      <c r="D203" s="59"/>
      <c r="E203" s="59" t="s">
        <v>181</v>
      </c>
      <c r="F203" s="52">
        <v>45497</v>
      </c>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row>
    <row r="204" spans="1:41" s="32" customFormat="1" ht="45">
      <c r="A204" s="22" t="s">
        <v>1146</v>
      </c>
      <c r="B204" s="22" t="s">
        <v>77</v>
      </c>
      <c r="C204" s="2" t="s">
        <v>116</v>
      </c>
      <c r="D204" s="2" t="s">
        <v>311</v>
      </c>
      <c r="E204" s="92" t="s">
        <v>1147</v>
      </c>
      <c r="F204" s="2" t="s">
        <v>1148</v>
      </c>
      <c r="G204" s="20" t="s">
        <v>139</v>
      </c>
      <c r="H204" s="20"/>
      <c r="I204" s="20"/>
      <c r="J204" s="20" t="s">
        <v>2</v>
      </c>
      <c r="K204" s="20" t="s">
        <v>140</v>
      </c>
      <c r="L204" s="20" t="s">
        <v>940</v>
      </c>
      <c r="M204" s="20" t="s">
        <v>142</v>
      </c>
      <c r="N204" s="21" t="s">
        <v>1149</v>
      </c>
      <c r="O204" s="20" t="s">
        <v>3</v>
      </c>
      <c r="P204" s="92" t="s">
        <v>1150</v>
      </c>
      <c r="Q204" s="20" t="s">
        <v>148</v>
      </c>
      <c r="R204" s="21" t="s">
        <v>106</v>
      </c>
      <c r="S204" s="3" t="s">
        <v>155</v>
      </c>
      <c r="T204" s="3" t="s">
        <v>147</v>
      </c>
      <c r="U204" s="3" t="s">
        <v>147</v>
      </c>
      <c r="V204" s="20" t="s">
        <v>73</v>
      </c>
      <c r="W204" s="21" t="s">
        <v>148</v>
      </c>
      <c r="X204" s="21" t="s">
        <v>148</v>
      </c>
      <c r="Y204" s="21" t="s">
        <v>148</v>
      </c>
      <c r="Z204" s="21" t="s">
        <v>148</v>
      </c>
      <c r="AA204" s="21" t="s">
        <v>148</v>
      </c>
      <c r="AB204" s="21" t="s">
        <v>148</v>
      </c>
      <c r="AC204" s="34" t="str">
        <f t="shared" ref="AC204:AC221" si="135">IF(V204="Información Pública Reservada","Alta",IF(V204="Información Pública Clasificada","Media",IF(V204="Información Pública","Baja")))</f>
        <v>Baja</v>
      </c>
      <c r="AD204" s="34">
        <f t="shared" ref="AD204:AD221" si="136">IF(AC204="Baja",1,IF(AC204="Media",2,IF(AC204="Alta",3,"")))</f>
        <v>1</v>
      </c>
      <c r="AE204" s="31" t="s">
        <v>156</v>
      </c>
      <c r="AF204" s="34">
        <f t="shared" ref="AF204:AF221" si="137">IF(AE204="Baja",1,IF(AE204="Media",2,IF(AE204="Alta",3,"")))</f>
        <v>2</v>
      </c>
      <c r="AG204" s="31" t="s">
        <v>156</v>
      </c>
      <c r="AH204" s="35">
        <f t="shared" ref="AH204:AH221" si="138">IF(AG204="Baja",1,IF(AG204="Media",2,IF(AG204="Alta",3,IF(AG204="No Clasificada",0,""))))</f>
        <v>2</v>
      </c>
      <c r="AI204" s="31" t="s">
        <v>156</v>
      </c>
      <c r="AJ204" s="34">
        <f t="shared" ref="AJ204:AJ221" si="139">IF(AI204="Baja",1,IF(AI204="Media",2,IF(AI204="Alta",3,IF(AI204="No Clasificada",0,""))))</f>
        <v>2</v>
      </c>
      <c r="AK204" s="34">
        <f t="shared" ref="AK204:AK221" si="140">IFERROR(SUM(AH204+AJ204)," ")</f>
        <v>4</v>
      </c>
      <c r="AL204" s="34" t="str">
        <f t="shared" ref="AL204:AL221" si="141">IF(AK204=3,"Baja",IF(AK204=2,"Baja",IF(AK204=1,"Baja",IF(AK204=4,"Media",IF(AK204&gt;=5,"Alta")))))</f>
        <v>Media</v>
      </c>
      <c r="AM204" s="34">
        <f t="shared" ref="AM204:AM221" si="142">IF(AL204="Baja",1,IF(AL204="Media",2,IF(AL204="Alta",3,"0")))</f>
        <v>2</v>
      </c>
      <c r="AN204" s="34">
        <f t="shared" ref="AN204:AN221" si="143">IFERROR(SUM(+AD204+AF204+AM204),"")</f>
        <v>5</v>
      </c>
      <c r="AO204" s="36" t="str">
        <f t="shared" ref="AO204:AO221" si="144">IF(AND(AC204="ALTA"),"ALTA",IF(AND(AE204="ALTA",AL204="ALTA"),"ALTA",IF(AND(AC204="MEDIA",AE204="ALTA",AL204="MEDIA"),"MEDIA",IF(AND(AC204="MEDIA",AE204="MEDIA",AL204="ALTA"),"MEDIA",IF(AND(AC204="MEDIA",AE204="MEDIA",AL204="BAJA"),"MEDIA",IF(AND(AC204="MEDIA",AE204="MEDIA",AL204="MEDIA"),"MEDIA",IF(AND(AC204="MEDIA",AE204="BAJA",AL204="MEDIA"),"MEDIA",IF(AND(AC204="BAJA",AE204="MEDIA",AL204="MEDIA"),"MEDIA",IF(AND(AC204="BAJA",AE204="BAJA",AL204="MEDIA"),"MEDIA",IF(AND(AC204="BAJA",AE204="MEDIA",AL204="BAJA"),"MEDIA",IF(AND(AC204="MEDIA",AE204="BAJA",AL204="BAJA"),"MEDIA",IF(AND(AC204="BAJA",AE204="ALTA",AL204="BAJA"),"MEDIA",IF(AND(AC204="BAJA",AE204="BAJA",AL204="ALTA"),"MEDIA",IF(AND(AC204="MEDIA",AE204="ALTA",AL204="BAJA"),"MEDIA",IF(AND(AC204="MEDIA",AE204="BAJA",AL204="ALTA"),"MEDIA",IF(AND(AC204="BAJA",AE204="ALTA",AL204="MEDIA"),"MEDIA",IF(AND(AC204="BAJA",AE204="MEDIA",AL204="ALTA"),"MEDIA",IF(AND(AC204="BAJA",AE204="BAJA",AL204="BAJA"),"BAJA","Por Clasificar"))))))))))))))))))</f>
        <v>MEDIA</v>
      </c>
    </row>
    <row r="205" spans="1:41" s="32" customFormat="1" ht="45">
      <c r="A205" s="22" t="s">
        <v>1151</v>
      </c>
      <c r="B205" s="22" t="s">
        <v>77</v>
      </c>
      <c r="C205" s="2" t="s">
        <v>116</v>
      </c>
      <c r="D205" s="2" t="s">
        <v>1152</v>
      </c>
      <c r="E205" s="23" t="s">
        <v>1153</v>
      </c>
      <c r="F205" s="2" t="s">
        <v>1154</v>
      </c>
      <c r="G205" s="20" t="s">
        <v>139</v>
      </c>
      <c r="H205" s="20"/>
      <c r="I205" s="20" t="s">
        <v>2</v>
      </c>
      <c r="J205" s="20" t="s">
        <v>2</v>
      </c>
      <c r="K205" s="20" t="s">
        <v>925</v>
      </c>
      <c r="L205" s="20" t="s">
        <v>940</v>
      </c>
      <c r="M205" s="20" t="s">
        <v>142</v>
      </c>
      <c r="N205" s="21" t="s">
        <v>1149</v>
      </c>
      <c r="O205" s="20" t="s">
        <v>3</v>
      </c>
      <c r="P205" s="92" t="s">
        <v>1150</v>
      </c>
      <c r="Q205" s="20" t="s">
        <v>148</v>
      </c>
      <c r="R205" s="21" t="s">
        <v>106</v>
      </c>
      <c r="S205" s="3" t="s">
        <v>155</v>
      </c>
      <c r="T205" s="3" t="s">
        <v>147</v>
      </c>
      <c r="U205" s="3" t="s">
        <v>147</v>
      </c>
      <c r="V205" s="20" t="s">
        <v>73</v>
      </c>
      <c r="W205" s="21" t="s">
        <v>148</v>
      </c>
      <c r="X205" s="21" t="s">
        <v>148</v>
      </c>
      <c r="Y205" s="21" t="s">
        <v>148</v>
      </c>
      <c r="Z205" s="21" t="s">
        <v>148</v>
      </c>
      <c r="AA205" s="21" t="s">
        <v>148</v>
      </c>
      <c r="AB205" s="21" t="s">
        <v>148</v>
      </c>
      <c r="AC205" s="34" t="str">
        <f t="shared" si="135"/>
        <v>Baja</v>
      </c>
      <c r="AD205" s="34">
        <f t="shared" si="136"/>
        <v>1</v>
      </c>
      <c r="AE205" s="31" t="s">
        <v>149</v>
      </c>
      <c r="AF205" s="34">
        <f t="shared" si="137"/>
        <v>1</v>
      </c>
      <c r="AG205" s="31" t="s">
        <v>149</v>
      </c>
      <c r="AH205" s="35">
        <f t="shared" si="138"/>
        <v>1</v>
      </c>
      <c r="AI205" s="31" t="s">
        <v>149</v>
      </c>
      <c r="AJ205" s="34">
        <f t="shared" si="139"/>
        <v>1</v>
      </c>
      <c r="AK205" s="34">
        <f t="shared" si="140"/>
        <v>2</v>
      </c>
      <c r="AL205" s="34" t="str">
        <f t="shared" si="141"/>
        <v>Baja</v>
      </c>
      <c r="AM205" s="34">
        <f t="shared" si="142"/>
        <v>1</v>
      </c>
      <c r="AN205" s="34">
        <f t="shared" si="143"/>
        <v>3</v>
      </c>
      <c r="AO205" s="36" t="str">
        <f t="shared" si="144"/>
        <v>BAJA</v>
      </c>
    </row>
    <row r="206" spans="1:41" s="32" customFormat="1" ht="75">
      <c r="A206" s="22" t="s">
        <v>1155</v>
      </c>
      <c r="B206" s="22" t="s">
        <v>77</v>
      </c>
      <c r="C206" s="2" t="s">
        <v>116</v>
      </c>
      <c r="D206" s="2" t="s">
        <v>1156</v>
      </c>
      <c r="E206" s="23" t="s">
        <v>1157</v>
      </c>
      <c r="F206" s="2" t="s">
        <v>1158</v>
      </c>
      <c r="G206" s="20" t="s">
        <v>139</v>
      </c>
      <c r="H206" s="20" t="s">
        <v>2</v>
      </c>
      <c r="I206" s="20" t="s">
        <v>2</v>
      </c>
      <c r="J206" s="20"/>
      <c r="K206" s="20" t="s">
        <v>925</v>
      </c>
      <c r="L206" s="20" t="s">
        <v>435</v>
      </c>
      <c r="M206" s="20" t="s">
        <v>142</v>
      </c>
      <c r="N206" s="21" t="s">
        <v>1149</v>
      </c>
      <c r="O206" s="20" t="s">
        <v>3</v>
      </c>
      <c r="P206" s="92" t="s">
        <v>1159</v>
      </c>
      <c r="Q206" s="20" t="s">
        <v>148</v>
      </c>
      <c r="R206" s="21" t="s">
        <v>106</v>
      </c>
      <c r="S206" s="3" t="s">
        <v>155</v>
      </c>
      <c r="T206" s="3" t="s">
        <v>147</v>
      </c>
      <c r="U206" s="3" t="s">
        <v>147</v>
      </c>
      <c r="V206" s="20" t="s">
        <v>75</v>
      </c>
      <c r="W206" s="21" t="s">
        <v>1160</v>
      </c>
      <c r="X206" s="21" t="s">
        <v>191</v>
      </c>
      <c r="Y206" s="21" t="s">
        <v>1161</v>
      </c>
      <c r="Z206" s="21" t="s">
        <v>819</v>
      </c>
      <c r="AA206" s="24">
        <v>44047</v>
      </c>
      <c r="AB206" s="21" t="s">
        <v>193</v>
      </c>
      <c r="AC206" s="34" t="str">
        <f t="shared" si="135"/>
        <v>Media</v>
      </c>
      <c r="AD206" s="34">
        <f t="shared" si="136"/>
        <v>2</v>
      </c>
      <c r="AE206" s="31" t="s">
        <v>156</v>
      </c>
      <c r="AF206" s="34">
        <f t="shared" si="137"/>
        <v>2</v>
      </c>
      <c r="AG206" s="31" t="s">
        <v>332</v>
      </c>
      <c r="AH206" s="35">
        <f t="shared" si="138"/>
        <v>3</v>
      </c>
      <c r="AI206" s="31" t="s">
        <v>156</v>
      </c>
      <c r="AJ206" s="34">
        <f t="shared" si="139"/>
        <v>2</v>
      </c>
      <c r="AK206" s="34">
        <f t="shared" si="140"/>
        <v>5</v>
      </c>
      <c r="AL206" s="34" t="str">
        <f t="shared" si="141"/>
        <v>Alta</v>
      </c>
      <c r="AM206" s="34">
        <f t="shared" si="142"/>
        <v>3</v>
      </c>
      <c r="AN206" s="34">
        <f t="shared" si="143"/>
        <v>7</v>
      </c>
      <c r="AO206" s="36" t="str">
        <f t="shared" si="144"/>
        <v>MEDIA</v>
      </c>
    </row>
    <row r="207" spans="1:41" s="32" customFormat="1" ht="45">
      <c r="A207" s="22" t="s">
        <v>1162</v>
      </c>
      <c r="B207" s="22" t="s">
        <v>77</v>
      </c>
      <c r="C207" s="2" t="s">
        <v>116</v>
      </c>
      <c r="D207" s="2" t="s">
        <v>1163</v>
      </c>
      <c r="E207" s="32" t="s">
        <v>1164</v>
      </c>
      <c r="F207" s="2" t="s">
        <v>1165</v>
      </c>
      <c r="G207" s="20" t="s">
        <v>139</v>
      </c>
      <c r="H207" s="20"/>
      <c r="I207" s="20"/>
      <c r="J207" s="20" t="s">
        <v>2</v>
      </c>
      <c r="K207" s="20" t="s">
        <v>140</v>
      </c>
      <c r="L207" s="20" t="s">
        <v>940</v>
      </c>
      <c r="M207" s="20" t="s">
        <v>142</v>
      </c>
      <c r="N207" s="21" t="s">
        <v>1149</v>
      </c>
      <c r="O207" s="20" t="s">
        <v>3</v>
      </c>
      <c r="P207" s="92" t="s">
        <v>1150</v>
      </c>
      <c r="Q207" s="20" t="s">
        <v>148</v>
      </c>
      <c r="R207" s="21" t="s">
        <v>106</v>
      </c>
      <c r="S207" s="3" t="s">
        <v>155</v>
      </c>
      <c r="T207" s="3" t="s">
        <v>147</v>
      </c>
      <c r="U207" s="3" t="s">
        <v>147</v>
      </c>
      <c r="V207" s="20" t="s">
        <v>73</v>
      </c>
      <c r="W207" s="21" t="s">
        <v>148</v>
      </c>
      <c r="X207" s="21" t="s">
        <v>148</v>
      </c>
      <c r="Y207" s="21" t="s">
        <v>148</v>
      </c>
      <c r="Z207" s="21" t="s">
        <v>148</v>
      </c>
      <c r="AA207" s="21" t="s">
        <v>148</v>
      </c>
      <c r="AB207" s="21" t="s">
        <v>148</v>
      </c>
      <c r="AC207" s="34" t="str">
        <f t="shared" si="135"/>
        <v>Baja</v>
      </c>
      <c r="AD207" s="34">
        <f t="shared" si="136"/>
        <v>1</v>
      </c>
      <c r="AE207" s="31" t="s">
        <v>156</v>
      </c>
      <c r="AF207" s="34">
        <f t="shared" si="137"/>
        <v>2</v>
      </c>
      <c r="AG207" s="31" t="s">
        <v>156</v>
      </c>
      <c r="AH207" s="35">
        <f t="shared" si="138"/>
        <v>2</v>
      </c>
      <c r="AI207" s="31" t="s">
        <v>149</v>
      </c>
      <c r="AJ207" s="34">
        <f t="shared" si="139"/>
        <v>1</v>
      </c>
      <c r="AK207" s="34">
        <f t="shared" si="140"/>
        <v>3</v>
      </c>
      <c r="AL207" s="34" t="str">
        <f t="shared" si="141"/>
        <v>Baja</v>
      </c>
      <c r="AM207" s="34">
        <f t="shared" si="142"/>
        <v>1</v>
      </c>
      <c r="AN207" s="34">
        <f t="shared" si="143"/>
        <v>4</v>
      </c>
      <c r="AO207" s="36" t="str">
        <f t="shared" si="144"/>
        <v>MEDIA</v>
      </c>
    </row>
    <row r="208" spans="1:41" s="32" customFormat="1" ht="45">
      <c r="A208" s="22" t="s">
        <v>1166</v>
      </c>
      <c r="B208" s="22" t="s">
        <v>77</v>
      </c>
      <c r="C208" s="2" t="s">
        <v>116</v>
      </c>
      <c r="D208" s="2" t="s">
        <v>1167</v>
      </c>
      <c r="E208" s="23" t="s">
        <v>1168</v>
      </c>
      <c r="F208" s="2" t="s">
        <v>1169</v>
      </c>
      <c r="G208" s="20" t="s">
        <v>139</v>
      </c>
      <c r="H208" s="20"/>
      <c r="I208" s="20" t="s">
        <v>2</v>
      </c>
      <c r="J208" s="20" t="s">
        <v>2</v>
      </c>
      <c r="K208" s="20" t="s">
        <v>140</v>
      </c>
      <c r="L208" s="20" t="s">
        <v>940</v>
      </c>
      <c r="M208" s="20" t="s">
        <v>142</v>
      </c>
      <c r="N208" s="21" t="s">
        <v>1149</v>
      </c>
      <c r="O208" s="20" t="s">
        <v>3</v>
      </c>
      <c r="P208" s="92" t="s">
        <v>1150</v>
      </c>
      <c r="Q208" s="20" t="s">
        <v>148</v>
      </c>
      <c r="R208" s="21" t="s">
        <v>106</v>
      </c>
      <c r="S208" s="3" t="s">
        <v>155</v>
      </c>
      <c r="T208" s="3" t="s">
        <v>147</v>
      </c>
      <c r="U208" s="3" t="s">
        <v>147</v>
      </c>
      <c r="V208" s="20" t="s">
        <v>73</v>
      </c>
      <c r="W208" s="21" t="s">
        <v>148</v>
      </c>
      <c r="X208" s="21" t="s">
        <v>148</v>
      </c>
      <c r="Y208" s="21" t="s">
        <v>148</v>
      </c>
      <c r="Z208" s="21" t="s">
        <v>148</v>
      </c>
      <c r="AA208" s="21" t="s">
        <v>148</v>
      </c>
      <c r="AB208" s="21" t="s">
        <v>148</v>
      </c>
      <c r="AC208" s="34" t="str">
        <f t="shared" si="135"/>
        <v>Baja</v>
      </c>
      <c r="AD208" s="34">
        <f t="shared" si="136"/>
        <v>1</v>
      </c>
      <c r="AE208" s="31" t="s">
        <v>149</v>
      </c>
      <c r="AF208" s="34">
        <f t="shared" si="137"/>
        <v>1</v>
      </c>
      <c r="AG208" s="31" t="s">
        <v>156</v>
      </c>
      <c r="AH208" s="35">
        <f t="shared" si="138"/>
        <v>2</v>
      </c>
      <c r="AI208" s="31" t="s">
        <v>149</v>
      </c>
      <c r="AJ208" s="34">
        <f t="shared" si="139"/>
        <v>1</v>
      </c>
      <c r="AK208" s="34">
        <f t="shared" si="140"/>
        <v>3</v>
      </c>
      <c r="AL208" s="34" t="str">
        <f t="shared" si="141"/>
        <v>Baja</v>
      </c>
      <c r="AM208" s="34">
        <f t="shared" si="142"/>
        <v>1</v>
      </c>
      <c r="AN208" s="34">
        <f t="shared" si="143"/>
        <v>3</v>
      </c>
      <c r="AO208" s="36" t="str">
        <f t="shared" si="144"/>
        <v>BAJA</v>
      </c>
    </row>
    <row r="209" spans="1:41" s="32" customFormat="1" ht="45">
      <c r="A209" s="22" t="s">
        <v>1170</v>
      </c>
      <c r="B209" s="22" t="s">
        <v>77</v>
      </c>
      <c r="C209" s="2" t="s">
        <v>116</v>
      </c>
      <c r="D209" s="2" t="s">
        <v>1171</v>
      </c>
      <c r="E209" s="23" t="s">
        <v>1172</v>
      </c>
      <c r="F209" s="2" t="s">
        <v>1173</v>
      </c>
      <c r="G209" s="20" t="s">
        <v>139</v>
      </c>
      <c r="H209" s="20" t="s">
        <v>2</v>
      </c>
      <c r="I209" s="20" t="s">
        <v>2</v>
      </c>
      <c r="J209" s="20" t="s">
        <v>2</v>
      </c>
      <c r="K209" s="20" t="s">
        <v>925</v>
      </c>
      <c r="L209" s="20" t="s">
        <v>940</v>
      </c>
      <c r="M209" s="20" t="s">
        <v>142</v>
      </c>
      <c r="N209" s="21" t="s">
        <v>1149</v>
      </c>
      <c r="O209" s="20" t="s">
        <v>3</v>
      </c>
      <c r="P209" s="92" t="s">
        <v>1159</v>
      </c>
      <c r="Q209" s="20" t="s">
        <v>148</v>
      </c>
      <c r="R209" s="21" t="s">
        <v>106</v>
      </c>
      <c r="S209" s="3" t="s">
        <v>155</v>
      </c>
      <c r="T209" s="3" t="s">
        <v>147</v>
      </c>
      <c r="U209" s="3" t="s">
        <v>147</v>
      </c>
      <c r="V209" s="20" t="s">
        <v>73</v>
      </c>
      <c r="W209" s="21" t="s">
        <v>148</v>
      </c>
      <c r="X209" s="21" t="s">
        <v>148</v>
      </c>
      <c r="Y209" s="21" t="s">
        <v>148</v>
      </c>
      <c r="Z209" s="21" t="s">
        <v>148</v>
      </c>
      <c r="AA209" s="21" t="s">
        <v>148</v>
      </c>
      <c r="AB209" s="21" t="s">
        <v>148</v>
      </c>
      <c r="AC209" s="34" t="str">
        <f t="shared" si="135"/>
        <v>Baja</v>
      </c>
      <c r="AD209" s="34">
        <f t="shared" si="136"/>
        <v>1</v>
      </c>
      <c r="AE209" s="31" t="s">
        <v>149</v>
      </c>
      <c r="AF209" s="34">
        <f t="shared" si="137"/>
        <v>1</v>
      </c>
      <c r="AG209" s="31" t="s">
        <v>149</v>
      </c>
      <c r="AH209" s="35">
        <f t="shared" si="138"/>
        <v>1</v>
      </c>
      <c r="AI209" s="31" t="s">
        <v>149</v>
      </c>
      <c r="AJ209" s="34">
        <f t="shared" si="139"/>
        <v>1</v>
      </c>
      <c r="AK209" s="34">
        <f t="shared" si="140"/>
        <v>2</v>
      </c>
      <c r="AL209" s="34" t="str">
        <f t="shared" si="141"/>
        <v>Baja</v>
      </c>
      <c r="AM209" s="34">
        <f t="shared" si="142"/>
        <v>1</v>
      </c>
      <c r="AN209" s="34">
        <f t="shared" si="143"/>
        <v>3</v>
      </c>
      <c r="AO209" s="36" t="str">
        <f t="shared" si="144"/>
        <v>BAJA</v>
      </c>
    </row>
    <row r="210" spans="1:41" s="32" customFormat="1" ht="45">
      <c r="A210" s="22" t="s">
        <v>1174</v>
      </c>
      <c r="B210" s="22" t="s">
        <v>77</v>
      </c>
      <c r="C210" s="2" t="s">
        <v>116</v>
      </c>
      <c r="D210" s="2" t="s">
        <v>1175</v>
      </c>
      <c r="E210" s="23" t="s">
        <v>1176</v>
      </c>
      <c r="F210" s="2" t="s">
        <v>1177</v>
      </c>
      <c r="G210" s="20" t="s">
        <v>139</v>
      </c>
      <c r="H210" s="20"/>
      <c r="I210" s="20" t="s">
        <v>2</v>
      </c>
      <c r="J210" s="20" t="s">
        <v>2</v>
      </c>
      <c r="K210" s="20" t="s">
        <v>140</v>
      </c>
      <c r="L210" s="20" t="s">
        <v>940</v>
      </c>
      <c r="M210" s="20" t="s">
        <v>142</v>
      </c>
      <c r="N210" s="21" t="s">
        <v>1149</v>
      </c>
      <c r="O210" s="20" t="s">
        <v>3</v>
      </c>
      <c r="P210" s="92" t="s">
        <v>1150</v>
      </c>
      <c r="Q210" s="20" t="s">
        <v>148</v>
      </c>
      <c r="R210" s="21" t="s">
        <v>106</v>
      </c>
      <c r="S210" s="3" t="s">
        <v>155</v>
      </c>
      <c r="T210" s="3" t="s">
        <v>147</v>
      </c>
      <c r="U210" s="3" t="s">
        <v>147</v>
      </c>
      <c r="V210" s="20" t="s">
        <v>73</v>
      </c>
      <c r="W210" s="21" t="s">
        <v>148</v>
      </c>
      <c r="X210" s="21" t="s">
        <v>148</v>
      </c>
      <c r="Y210" s="21" t="s">
        <v>148</v>
      </c>
      <c r="Z210" s="21" t="s">
        <v>148</v>
      </c>
      <c r="AA210" s="21" t="s">
        <v>148</v>
      </c>
      <c r="AB210" s="21" t="s">
        <v>148</v>
      </c>
      <c r="AC210" s="34" t="str">
        <f t="shared" si="135"/>
        <v>Baja</v>
      </c>
      <c r="AD210" s="34">
        <f t="shared" si="136"/>
        <v>1</v>
      </c>
      <c r="AE210" s="31" t="s">
        <v>156</v>
      </c>
      <c r="AF210" s="34">
        <f t="shared" si="137"/>
        <v>2</v>
      </c>
      <c r="AG210" s="31" t="s">
        <v>156</v>
      </c>
      <c r="AH210" s="35">
        <f t="shared" si="138"/>
        <v>2</v>
      </c>
      <c r="AI210" s="31" t="s">
        <v>149</v>
      </c>
      <c r="AJ210" s="34">
        <f t="shared" si="139"/>
        <v>1</v>
      </c>
      <c r="AK210" s="34">
        <f t="shared" si="140"/>
        <v>3</v>
      </c>
      <c r="AL210" s="34" t="str">
        <f t="shared" si="141"/>
        <v>Baja</v>
      </c>
      <c r="AM210" s="34">
        <f t="shared" si="142"/>
        <v>1</v>
      </c>
      <c r="AN210" s="34">
        <f t="shared" si="143"/>
        <v>4</v>
      </c>
      <c r="AO210" s="36" t="str">
        <f t="shared" si="144"/>
        <v>MEDIA</v>
      </c>
    </row>
    <row r="211" spans="1:41" s="32" customFormat="1" ht="45">
      <c r="A211" s="22" t="s">
        <v>1178</v>
      </c>
      <c r="B211" s="22" t="s">
        <v>77</v>
      </c>
      <c r="C211" s="2" t="s">
        <v>116</v>
      </c>
      <c r="D211" s="2" t="s">
        <v>1179</v>
      </c>
      <c r="E211" s="23" t="s">
        <v>1180</v>
      </c>
      <c r="F211" s="2" t="s">
        <v>1181</v>
      </c>
      <c r="G211" s="20" t="s">
        <v>139</v>
      </c>
      <c r="H211" s="20"/>
      <c r="I211" s="20" t="s">
        <v>2</v>
      </c>
      <c r="J211" s="20" t="s">
        <v>2</v>
      </c>
      <c r="K211" s="20" t="s">
        <v>140</v>
      </c>
      <c r="L211" s="20" t="s">
        <v>940</v>
      </c>
      <c r="M211" s="20" t="s">
        <v>142</v>
      </c>
      <c r="N211" s="21" t="s">
        <v>1149</v>
      </c>
      <c r="O211" s="20" t="s">
        <v>3</v>
      </c>
      <c r="P211" s="92" t="s">
        <v>1150</v>
      </c>
      <c r="Q211" s="20" t="s">
        <v>148</v>
      </c>
      <c r="R211" s="21" t="s">
        <v>106</v>
      </c>
      <c r="S211" s="3" t="s">
        <v>155</v>
      </c>
      <c r="T211" s="3" t="s">
        <v>147</v>
      </c>
      <c r="U211" s="3" t="s">
        <v>147</v>
      </c>
      <c r="V211" s="20" t="s">
        <v>73</v>
      </c>
      <c r="W211" s="21" t="s">
        <v>148</v>
      </c>
      <c r="X211" s="21" t="s">
        <v>148</v>
      </c>
      <c r="Y211" s="21" t="s">
        <v>148</v>
      </c>
      <c r="Z211" s="21" t="s">
        <v>148</v>
      </c>
      <c r="AA211" s="21" t="s">
        <v>148</v>
      </c>
      <c r="AB211" s="21" t="s">
        <v>148</v>
      </c>
      <c r="AC211" s="34" t="str">
        <f t="shared" si="135"/>
        <v>Baja</v>
      </c>
      <c r="AD211" s="34">
        <f t="shared" si="136"/>
        <v>1</v>
      </c>
      <c r="AE211" s="31" t="s">
        <v>149</v>
      </c>
      <c r="AF211" s="34">
        <f t="shared" si="137"/>
        <v>1</v>
      </c>
      <c r="AG211" s="31" t="s">
        <v>149</v>
      </c>
      <c r="AH211" s="35">
        <f t="shared" si="138"/>
        <v>1</v>
      </c>
      <c r="AI211" s="31" t="s">
        <v>149</v>
      </c>
      <c r="AJ211" s="34">
        <f t="shared" si="139"/>
        <v>1</v>
      </c>
      <c r="AK211" s="34">
        <f t="shared" si="140"/>
        <v>2</v>
      </c>
      <c r="AL211" s="34" t="str">
        <f t="shared" si="141"/>
        <v>Baja</v>
      </c>
      <c r="AM211" s="34">
        <f t="shared" si="142"/>
        <v>1</v>
      </c>
      <c r="AN211" s="34">
        <f t="shared" si="143"/>
        <v>3</v>
      </c>
      <c r="AO211" s="36" t="str">
        <f t="shared" si="144"/>
        <v>BAJA</v>
      </c>
    </row>
    <row r="212" spans="1:41" s="32" customFormat="1" ht="45">
      <c r="A212" s="22" t="s">
        <v>1182</v>
      </c>
      <c r="B212" s="22" t="s">
        <v>77</v>
      </c>
      <c r="C212" s="2" t="s">
        <v>116</v>
      </c>
      <c r="D212" s="2" t="s">
        <v>1183</v>
      </c>
      <c r="E212" s="23" t="s">
        <v>1184</v>
      </c>
      <c r="F212" s="2" t="s">
        <v>1185</v>
      </c>
      <c r="G212" s="20" t="s">
        <v>139</v>
      </c>
      <c r="H212" s="20" t="s">
        <v>2</v>
      </c>
      <c r="I212" s="20" t="s">
        <v>2</v>
      </c>
      <c r="J212" s="20"/>
      <c r="K212" s="20" t="s">
        <v>925</v>
      </c>
      <c r="L212" s="20" t="s">
        <v>435</v>
      </c>
      <c r="M212" s="20" t="s">
        <v>142</v>
      </c>
      <c r="N212" s="21" t="s">
        <v>1149</v>
      </c>
      <c r="O212" s="20" t="s">
        <v>3</v>
      </c>
      <c r="P212" s="92" t="s">
        <v>1186</v>
      </c>
      <c r="Q212" s="20" t="s">
        <v>148</v>
      </c>
      <c r="R212" s="21" t="s">
        <v>106</v>
      </c>
      <c r="S212" s="3" t="s">
        <v>155</v>
      </c>
      <c r="T212" s="3" t="s">
        <v>147</v>
      </c>
      <c r="U212" s="3" t="s">
        <v>147</v>
      </c>
      <c r="V212" s="20" t="s">
        <v>73</v>
      </c>
      <c r="W212" s="21" t="s">
        <v>148</v>
      </c>
      <c r="X212" s="21" t="s">
        <v>148</v>
      </c>
      <c r="Y212" s="21" t="s">
        <v>148</v>
      </c>
      <c r="Z212" s="21" t="s">
        <v>148</v>
      </c>
      <c r="AA212" s="21" t="s">
        <v>148</v>
      </c>
      <c r="AB212" s="21" t="s">
        <v>148</v>
      </c>
      <c r="AC212" s="34" t="str">
        <f t="shared" si="135"/>
        <v>Baja</v>
      </c>
      <c r="AD212" s="34">
        <f t="shared" si="136"/>
        <v>1</v>
      </c>
      <c r="AE212" s="31" t="s">
        <v>156</v>
      </c>
      <c r="AF212" s="34">
        <f t="shared" si="137"/>
        <v>2</v>
      </c>
      <c r="AG212" s="31" t="s">
        <v>156</v>
      </c>
      <c r="AH212" s="35">
        <f t="shared" si="138"/>
        <v>2</v>
      </c>
      <c r="AI212" s="31" t="s">
        <v>149</v>
      </c>
      <c r="AJ212" s="34">
        <f t="shared" si="139"/>
        <v>1</v>
      </c>
      <c r="AK212" s="34">
        <f t="shared" si="140"/>
        <v>3</v>
      </c>
      <c r="AL212" s="34" t="str">
        <f t="shared" si="141"/>
        <v>Baja</v>
      </c>
      <c r="AM212" s="34">
        <f t="shared" si="142"/>
        <v>1</v>
      </c>
      <c r="AN212" s="34">
        <f t="shared" si="143"/>
        <v>4</v>
      </c>
      <c r="AO212" s="36" t="str">
        <f t="shared" si="144"/>
        <v>MEDIA</v>
      </c>
    </row>
    <row r="213" spans="1:41" s="32" customFormat="1" ht="45">
      <c r="A213" s="22" t="s">
        <v>1187</v>
      </c>
      <c r="B213" s="22" t="s">
        <v>77</v>
      </c>
      <c r="C213" s="2" t="s">
        <v>116</v>
      </c>
      <c r="D213" s="2" t="s">
        <v>343</v>
      </c>
      <c r="E213" s="23" t="s">
        <v>1188</v>
      </c>
      <c r="F213" s="2" t="s">
        <v>1189</v>
      </c>
      <c r="G213" s="20" t="s">
        <v>139</v>
      </c>
      <c r="H213" s="20"/>
      <c r="I213" s="20" t="s">
        <v>2</v>
      </c>
      <c r="J213" s="20" t="s">
        <v>2</v>
      </c>
      <c r="K213" s="20" t="s">
        <v>925</v>
      </c>
      <c r="L213" s="20" t="s">
        <v>435</v>
      </c>
      <c r="M213" s="20" t="s">
        <v>142</v>
      </c>
      <c r="N213" s="21" t="s">
        <v>1149</v>
      </c>
      <c r="O213" s="20" t="s">
        <v>3</v>
      </c>
      <c r="P213" s="92" t="s">
        <v>1150</v>
      </c>
      <c r="Q213" s="20" t="s">
        <v>148</v>
      </c>
      <c r="R213" s="21" t="s">
        <v>106</v>
      </c>
      <c r="S213" s="3" t="s">
        <v>155</v>
      </c>
      <c r="T213" s="3" t="s">
        <v>147</v>
      </c>
      <c r="U213" s="3" t="s">
        <v>147</v>
      </c>
      <c r="V213" s="20" t="s">
        <v>73</v>
      </c>
      <c r="W213" s="21" t="s">
        <v>148</v>
      </c>
      <c r="X213" s="21" t="s">
        <v>148</v>
      </c>
      <c r="Y213" s="21" t="s">
        <v>148</v>
      </c>
      <c r="Z213" s="21" t="s">
        <v>148</v>
      </c>
      <c r="AA213" s="21" t="s">
        <v>148</v>
      </c>
      <c r="AB213" s="21" t="s">
        <v>148</v>
      </c>
      <c r="AC213" s="34" t="str">
        <f t="shared" si="135"/>
        <v>Baja</v>
      </c>
      <c r="AD213" s="34">
        <f t="shared" si="136"/>
        <v>1</v>
      </c>
      <c r="AE213" s="31" t="s">
        <v>156</v>
      </c>
      <c r="AF213" s="34">
        <f t="shared" si="137"/>
        <v>2</v>
      </c>
      <c r="AG213" s="31" t="s">
        <v>156</v>
      </c>
      <c r="AH213" s="35">
        <f t="shared" si="138"/>
        <v>2</v>
      </c>
      <c r="AI213" s="31" t="s">
        <v>149</v>
      </c>
      <c r="AJ213" s="34">
        <f t="shared" si="139"/>
        <v>1</v>
      </c>
      <c r="AK213" s="34">
        <f t="shared" si="140"/>
        <v>3</v>
      </c>
      <c r="AL213" s="34" t="str">
        <f t="shared" si="141"/>
        <v>Baja</v>
      </c>
      <c r="AM213" s="34">
        <f t="shared" si="142"/>
        <v>1</v>
      </c>
      <c r="AN213" s="34">
        <f t="shared" si="143"/>
        <v>4</v>
      </c>
      <c r="AO213" s="36" t="str">
        <f t="shared" si="144"/>
        <v>MEDIA</v>
      </c>
    </row>
    <row r="214" spans="1:41" s="32" customFormat="1" ht="45">
      <c r="A214" s="22" t="s">
        <v>1190</v>
      </c>
      <c r="B214" s="22" t="s">
        <v>77</v>
      </c>
      <c r="C214" s="2" t="s">
        <v>116</v>
      </c>
      <c r="D214" s="2" t="s">
        <v>1191</v>
      </c>
      <c r="E214" s="23" t="s">
        <v>1192</v>
      </c>
      <c r="F214" s="2" t="s">
        <v>1193</v>
      </c>
      <c r="G214" s="20" t="s">
        <v>139</v>
      </c>
      <c r="H214" s="20"/>
      <c r="I214" s="20"/>
      <c r="J214" s="20" t="s">
        <v>2</v>
      </c>
      <c r="K214" s="20" t="s">
        <v>140</v>
      </c>
      <c r="L214" s="20" t="s">
        <v>940</v>
      </c>
      <c r="M214" s="20" t="s">
        <v>142</v>
      </c>
      <c r="N214" s="21" t="s">
        <v>1149</v>
      </c>
      <c r="O214" s="20" t="s">
        <v>3</v>
      </c>
      <c r="P214" s="92" t="s">
        <v>1150</v>
      </c>
      <c r="Q214" s="20" t="s">
        <v>148</v>
      </c>
      <c r="R214" s="21" t="s">
        <v>106</v>
      </c>
      <c r="S214" s="3" t="s">
        <v>155</v>
      </c>
      <c r="T214" s="3" t="s">
        <v>147</v>
      </c>
      <c r="U214" s="3" t="s">
        <v>147</v>
      </c>
      <c r="V214" s="20" t="s">
        <v>73</v>
      </c>
      <c r="W214" s="21" t="s">
        <v>148</v>
      </c>
      <c r="X214" s="21" t="s">
        <v>148</v>
      </c>
      <c r="Y214" s="21" t="s">
        <v>148</v>
      </c>
      <c r="Z214" s="21" t="s">
        <v>148</v>
      </c>
      <c r="AA214" s="21" t="s">
        <v>148</v>
      </c>
      <c r="AB214" s="21" t="s">
        <v>148</v>
      </c>
      <c r="AC214" s="34" t="str">
        <f t="shared" si="135"/>
        <v>Baja</v>
      </c>
      <c r="AD214" s="34">
        <f t="shared" si="136"/>
        <v>1</v>
      </c>
      <c r="AE214" s="31" t="s">
        <v>156</v>
      </c>
      <c r="AF214" s="34">
        <f t="shared" si="137"/>
        <v>2</v>
      </c>
      <c r="AG214" s="31" t="s">
        <v>149</v>
      </c>
      <c r="AH214" s="35">
        <f t="shared" si="138"/>
        <v>1</v>
      </c>
      <c r="AI214" s="31" t="s">
        <v>149</v>
      </c>
      <c r="AJ214" s="34">
        <f t="shared" si="139"/>
        <v>1</v>
      </c>
      <c r="AK214" s="34">
        <f t="shared" si="140"/>
        <v>2</v>
      </c>
      <c r="AL214" s="34" t="str">
        <f t="shared" si="141"/>
        <v>Baja</v>
      </c>
      <c r="AM214" s="34">
        <f t="shared" si="142"/>
        <v>1</v>
      </c>
      <c r="AN214" s="34">
        <f t="shared" si="143"/>
        <v>4</v>
      </c>
      <c r="AO214" s="36" t="str">
        <f t="shared" si="144"/>
        <v>MEDIA</v>
      </c>
    </row>
    <row r="215" spans="1:41" s="32" customFormat="1" ht="105">
      <c r="A215" s="22" t="s">
        <v>1194</v>
      </c>
      <c r="B215" s="22" t="s">
        <v>77</v>
      </c>
      <c r="C215" s="2" t="s">
        <v>116</v>
      </c>
      <c r="D215" s="2" t="s">
        <v>1195</v>
      </c>
      <c r="E215" s="23" t="s">
        <v>1196</v>
      </c>
      <c r="F215" s="2" t="s">
        <v>1197</v>
      </c>
      <c r="G215" s="20" t="s">
        <v>139</v>
      </c>
      <c r="H215" s="20"/>
      <c r="I215" s="20" t="s">
        <v>2</v>
      </c>
      <c r="J215" s="20" t="s">
        <v>2</v>
      </c>
      <c r="K215" s="20" t="s">
        <v>925</v>
      </c>
      <c r="L215" s="20" t="s">
        <v>435</v>
      </c>
      <c r="M215" s="20" t="s">
        <v>142</v>
      </c>
      <c r="N215" s="21" t="s">
        <v>1149</v>
      </c>
      <c r="O215" s="20" t="s">
        <v>3</v>
      </c>
      <c r="P215" s="92" t="s">
        <v>1150</v>
      </c>
      <c r="Q215" s="20" t="s">
        <v>148</v>
      </c>
      <c r="R215" s="21" t="s">
        <v>106</v>
      </c>
      <c r="S215" s="3" t="s">
        <v>155</v>
      </c>
      <c r="T215" s="3" t="s">
        <v>147</v>
      </c>
      <c r="U215" s="3" t="s">
        <v>147</v>
      </c>
      <c r="V215" s="20" t="s">
        <v>75</v>
      </c>
      <c r="W215" s="21" t="s">
        <v>1160</v>
      </c>
      <c r="X215" s="21" t="s">
        <v>191</v>
      </c>
      <c r="Y215" s="21" t="s">
        <v>1198</v>
      </c>
      <c r="Z215" s="21" t="s">
        <v>169</v>
      </c>
      <c r="AA215" s="24">
        <v>44047</v>
      </c>
      <c r="AB215" s="21" t="s">
        <v>193</v>
      </c>
      <c r="AC215" s="34" t="str">
        <f t="shared" si="135"/>
        <v>Media</v>
      </c>
      <c r="AD215" s="34">
        <f t="shared" si="136"/>
        <v>2</v>
      </c>
      <c r="AE215" s="31" t="s">
        <v>149</v>
      </c>
      <c r="AF215" s="34">
        <f t="shared" si="137"/>
        <v>1</v>
      </c>
      <c r="AG215" s="31" t="s">
        <v>156</v>
      </c>
      <c r="AH215" s="35">
        <f t="shared" si="138"/>
        <v>2</v>
      </c>
      <c r="AI215" s="31" t="s">
        <v>149</v>
      </c>
      <c r="AJ215" s="34">
        <f t="shared" si="139"/>
        <v>1</v>
      </c>
      <c r="AK215" s="34">
        <f t="shared" si="140"/>
        <v>3</v>
      </c>
      <c r="AL215" s="34" t="str">
        <f t="shared" si="141"/>
        <v>Baja</v>
      </c>
      <c r="AM215" s="34">
        <f t="shared" si="142"/>
        <v>1</v>
      </c>
      <c r="AN215" s="34">
        <f t="shared" si="143"/>
        <v>4</v>
      </c>
      <c r="AO215" s="36" t="str">
        <f t="shared" si="144"/>
        <v>MEDIA</v>
      </c>
    </row>
    <row r="216" spans="1:41" s="32" customFormat="1" ht="45">
      <c r="A216" s="22" t="s">
        <v>1199</v>
      </c>
      <c r="B216" s="22" t="s">
        <v>77</v>
      </c>
      <c r="C216" s="2" t="s">
        <v>116</v>
      </c>
      <c r="D216" s="2" t="s">
        <v>688</v>
      </c>
      <c r="E216" s="23" t="s">
        <v>1200</v>
      </c>
      <c r="F216" s="2" t="s">
        <v>1201</v>
      </c>
      <c r="G216" s="20" t="s">
        <v>139</v>
      </c>
      <c r="H216" s="20"/>
      <c r="I216" s="20"/>
      <c r="J216" s="20" t="s">
        <v>2</v>
      </c>
      <c r="K216" s="20" t="s">
        <v>140</v>
      </c>
      <c r="L216" s="20" t="s">
        <v>940</v>
      </c>
      <c r="M216" s="20" t="s">
        <v>142</v>
      </c>
      <c r="N216" s="21" t="s">
        <v>1149</v>
      </c>
      <c r="O216" s="20" t="s">
        <v>3</v>
      </c>
      <c r="P216" s="92" t="s">
        <v>1150</v>
      </c>
      <c r="Q216" s="20" t="s">
        <v>148</v>
      </c>
      <c r="R216" s="21" t="s">
        <v>106</v>
      </c>
      <c r="S216" s="3" t="s">
        <v>155</v>
      </c>
      <c r="T216" s="3" t="s">
        <v>147</v>
      </c>
      <c r="U216" s="3" t="s">
        <v>147</v>
      </c>
      <c r="V216" s="20" t="s">
        <v>73</v>
      </c>
      <c r="W216" s="21" t="s">
        <v>148</v>
      </c>
      <c r="X216" s="21" t="s">
        <v>148</v>
      </c>
      <c r="Y216" s="21" t="s">
        <v>148</v>
      </c>
      <c r="Z216" s="21" t="s">
        <v>148</v>
      </c>
      <c r="AA216" s="21" t="s">
        <v>148</v>
      </c>
      <c r="AB216" s="21" t="s">
        <v>148</v>
      </c>
      <c r="AC216" s="34" t="str">
        <f t="shared" si="135"/>
        <v>Baja</v>
      </c>
      <c r="AD216" s="34">
        <f t="shared" si="136"/>
        <v>1</v>
      </c>
      <c r="AE216" s="31" t="s">
        <v>156</v>
      </c>
      <c r="AF216" s="34">
        <f t="shared" si="137"/>
        <v>2</v>
      </c>
      <c r="AG216" s="31" t="s">
        <v>149</v>
      </c>
      <c r="AH216" s="35">
        <f t="shared" si="138"/>
        <v>1</v>
      </c>
      <c r="AI216" s="31" t="s">
        <v>149</v>
      </c>
      <c r="AJ216" s="34">
        <f t="shared" si="139"/>
        <v>1</v>
      </c>
      <c r="AK216" s="34">
        <f t="shared" si="140"/>
        <v>2</v>
      </c>
      <c r="AL216" s="34" t="str">
        <f t="shared" si="141"/>
        <v>Baja</v>
      </c>
      <c r="AM216" s="34">
        <f t="shared" si="142"/>
        <v>1</v>
      </c>
      <c r="AN216" s="34">
        <f t="shared" si="143"/>
        <v>4</v>
      </c>
      <c r="AO216" s="36" t="str">
        <f t="shared" si="144"/>
        <v>MEDIA</v>
      </c>
    </row>
    <row r="217" spans="1:41" s="32" customFormat="1" ht="71.25">
      <c r="A217" s="22" t="s">
        <v>1202</v>
      </c>
      <c r="B217" s="22" t="s">
        <v>77</v>
      </c>
      <c r="C217" s="2" t="s">
        <v>116</v>
      </c>
      <c r="D217" s="2" t="s">
        <v>1203</v>
      </c>
      <c r="E217" s="23" t="s">
        <v>1204</v>
      </c>
      <c r="F217" s="2" t="s">
        <v>1205</v>
      </c>
      <c r="G217" s="20" t="s">
        <v>139</v>
      </c>
      <c r="H217" s="20" t="s">
        <v>2</v>
      </c>
      <c r="I217" s="20" t="s">
        <v>2</v>
      </c>
      <c r="J217" s="20" t="s">
        <v>2</v>
      </c>
      <c r="K217" s="20" t="s">
        <v>925</v>
      </c>
      <c r="L217" s="20" t="s">
        <v>189</v>
      </c>
      <c r="M217" s="20" t="s">
        <v>142</v>
      </c>
      <c r="N217" s="21" t="s">
        <v>1149</v>
      </c>
      <c r="O217" s="20" t="s">
        <v>3</v>
      </c>
      <c r="P217" s="92" t="s">
        <v>1206</v>
      </c>
      <c r="Q217" s="20" t="s">
        <v>148</v>
      </c>
      <c r="R217" s="21" t="s">
        <v>106</v>
      </c>
      <c r="S217" s="3" t="s">
        <v>155</v>
      </c>
      <c r="T217" s="3" t="s">
        <v>147</v>
      </c>
      <c r="U217" s="3" t="s">
        <v>147</v>
      </c>
      <c r="V217" s="20" t="s">
        <v>73</v>
      </c>
      <c r="W217" s="21" t="s">
        <v>148</v>
      </c>
      <c r="X217" s="21" t="s">
        <v>148</v>
      </c>
      <c r="Y217" s="21" t="s">
        <v>148</v>
      </c>
      <c r="Z217" s="21" t="s">
        <v>148</v>
      </c>
      <c r="AA217" s="21" t="s">
        <v>148</v>
      </c>
      <c r="AB217" s="21" t="s">
        <v>148</v>
      </c>
      <c r="AC217" s="34" t="str">
        <f t="shared" si="135"/>
        <v>Baja</v>
      </c>
      <c r="AD217" s="34">
        <f t="shared" si="136"/>
        <v>1</v>
      </c>
      <c r="AE217" s="31" t="s">
        <v>149</v>
      </c>
      <c r="AF217" s="34">
        <f t="shared" si="137"/>
        <v>1</v>
      </c>
      <c r="AG217" s="31" t="s">
        <v>149</v>
      </c>
      <c r="AH217" s="35">
        <f t="shared" si="138"/>
        <v>1</v>
      </c>
      <c r="AI217" s="31" t="s">
        <v>149</v>
      </c>
      <c r="AJ217" s="34">
        <f t="shared" si="139"/>
        <v>1</v>
      </c>
      <c r="AK217" s="34">
        <f t="shared" si="140"/>
        <v>2</v>
      </c>
      <c r="AL217" s="34" t="str">
        <f t="shared" si="141"/>
        <v>Baja</v>
      </c>
      <c r="AM217" s="34">
        <f t="shared" si="142"/>
        <v>1</v>
      </c>
      <c r="AN217" s="34">
        <f t="shared" si="143"/>
        <v>3</v>
      </c>
      <c r="AO217" s="36" t="str">
        <f t="shared" si="144"/>
        <v>BAJA</v>
      </c>
    </row>
    <row r="218" spans="1:41" s="32" customFormat="1" ht="45">
      <c r="A218" s="22" t="s">
        <v>1207</v>
      </c>
      <c r="B218" s="22" t="s">
        <v>77</v>
      </c>
      <c r="C218" s="2" t="s">
        <v>116</v>
      </c>
      <c r="D218" s="2" t="s">
        <v>1208</v>
      </c>
      <c r="E218" s="23" t="s">
        <v>1209</v>
      </c>
      <c r="F218" s="2" t="s">
        <v>1210</v>
      </c>
      <c r="G218" s="20" t="s">
        <v>139</v>
      </c>
      <c r="H218" s="20"/>
      <c r="I218" s="20"/>
      <c r="J218" s="20" t="s">
        <v>2</v>
      </c>
      <c r="K218" s="20" t="s">
        <v>140</v>
      </c>
      <c r="L218" s="20" t="s">
        <v>940</v>
      </c>
      <c r="M218" s="20" t="s">
        <v>142</v>
      </c>
      <c r="N218" s="21" t="s">
        <v>1149</v>
      </c>
      <c r="O218" s="20" t="s">
        <v>3</v>
      </c>
      <c r="P218" s="92" t="s">
        <v>1150</v>
      </c>
      <c r="Q218" s="20" t="s">
        <v>148</v>
      </c>
      <c r="R218" s="21" t="s">
        <v>106</v>
      </c>
      <c r="S218" s="3" t="s">
        <v>155</v>
      </c>
      <c r="T218" s="3" t="s">
        <v>147</v>
      </c>
      <c r="U218" s="3" t="s">
        <v>147</v>
      </c>
      <c r="V218" s="20" t="s">
        <v>73</v>
      </c>
      <c r="W218" s="21" t="s">
        <v>148</v>
      </c>
      <c r="X218" s="21" t="s">
        <v>148</v>
      </c>
      <c r="Y218" s="21" t="s">
        <v>148</v>
      </c>
      <c r="Z218" s="21" t="s">
        <v>148</v>
      </c>
      <c r="AA218" s="21" t="s">
        <v>148</v>
      </c>
      <c r="AB218" s="21" t="s">
        <v>148</v>
      </c>
      <c r="AC218" s="34" t="str">
        <f t="shared" si="135"/>
        <v>Baja</v>
      </c>
      <c r="AD218" s="34">
        <f t="shared" si="136"/>
        <v>1</v>
      </c>
      <c r="AE218" s="31" t="s">
        <v>149</v>
      </c>
      <c r="AF218" s="34">
        <f t="shared" si="137"/>
        <v>1</v>
      </c>
      <c r="AG218" s="31" t="s">
        <v>149</v>
      </c>
      <c r="AH218" s="35">
        <f t="shared" si="138"/>
        <v>1</v>
      </c>
      <c r="AI218" s="31" t="s">
        <v>149</v>
      </c>
      <c r="AJ218" s="34">
        <f t="shared" si="139"/>
        <v>1</v>
      </c>
      <c r="AK218" s="34">
        <f t="shared" si="140"/>
        <v>2</v>
      </c>
      <c r="AL218" s="34" t="str">
        <f t="shared" si="141"/>
        <v>Baja</v>
      </c>
      <c r="AM218" s="34">
        <f t="shared" si="142"/>
        <v>1</v>
      </c>
      <c r="AN218" s="34">
        <f t="shared" si="143"/>
        <v>3</v>
      </c>
      <c r="AO218" s="36" t="str">
        <f t="shared" si="144"/>
        <v>BAJA</v>
      </c>
    </row>
    <row r="219" spans="1:41" s="32" customFormat="1" ht="85.5">
      <c r="A219" s="22" t="s">
        <v>1211</v>
      </c>
      <c r="B219" s="22" t="s">
        <v>77</v>
      </c>
      <c r="C219" s="2" t="s">
        <v>116</v>
      </c>
      <c r="D219" s="2" t="s">
        <v>366</v>
      </c>
      <c r="E219" s="23" t="s">
        <v>1212</v>
      </c>
      <c r="F219" s="2" t="s">
        <v>1213</v>
      </c>
      <c r="G219" s="20" t="s">
        <v>139</v>
      </c>
      <c r="H219" s="20"/>
      <c r="I219" s="20" t="s">
        <v>2</v>
      </c>
      <c r="J219" s="20" t="s">
        <v>2</v>
      </c>
      <c r="K219" s="20" t="s">
        <v>925</v>
      </c>
      <c r="L219" s="20" t="s">
        <v>435</v>
      </c>
      <c r="M219" s="20" t="s">
        <v>142</v>
      </c>
      <c r="N219" s="21" t="s">
        <v>1149</v>
      </c>
      <c r="O219" s="20" t="s">
        <v>3</v>
      </c>
      <c r="P219" s="92" t="s">
        <v>1150</v>
      </c>
      <c r="Q219" s="20" t="s">
        <v>148</v>
      </c>
      <c r="R219" s="21" t="s">
        <v>106</v>
      </c>
      <c r="S219" s="3" t="s">
        <v>155</v>
      </c>
      <c r="T219" s="3" t="s">
        <v>147</v>
      </c>
      <c r="U219" s="3" t="s">
        <v>147</v>
      </c>
      <c r="V219" s="20" t="s">
        <v>73</v>
      </c>
      <c r="W219" s="21" t="s">
        <v>148</v>
      </c>
      <c r="X219" s="21" t="s">
        <v>148</v>
      </c>
      <c r="Y219" s="21" t="s">
        <v>148</v>
      </c>
      <c r="Z219" s="21" t="s">
        <v>148</v>
      </c>
      <c r="AA219" s="21" t="s">
        <v>148</v>
      </c>
      <c r="AB219" s="21" t="s">
        <v>148</v>
      </c>
      <c r="AC219" s="34" t="str">
        <f t="shared" si="135"/>
        <v>Baja</v>
      </c>
      <c r="AD219" s="34">
        <f t="shared" si="136"/>
        <v>1</v>
      </c>
      <c r="AE219" s="31" t="s">
        <v>156</v>
      </c>
      <c r="AF219" s="34">
        <f t="shared" si="137"/>
        <v>2</v>
      </c>
      <c r="AG219" s="31" t="s">
        <v>149</v>
      </c>
      <c r="AH219" s="35">
        <f t="shared" si="138"/>
        <v>1</v>
      </c>
      <c r="AI219" s="31" t="s">
        <v>149</v>
      </c>
      <c r="AJ219" s="34">
        <f t="shared" si="139"/>
        <v>1</v>
      </c>
      <c r="AK219" s="34">
        <f t="shared" si="140"/>
        <v>2</v>
      </c>
      <c r="AL219" s="34" t="str">
        <f t="shared" si="141"/>
        <v>Baja</v>
      </c>
      <c r="AM219" s="34">
        <f t="shared" si="142"/>
        <v>1</v>
      </c>
      <c r="AN219" s="34">
        <f t="shared" si="143"/>
        <v>4</v>
      </c>
      <c r="AO219" s="36" t="str">
        <f t="shared" si="144"/>
        <v>MEDIA</v>
      </c>
    </row>
    <row r="220" spans="1:41" s="32" customFormat="1" ht="60">
      <c r="A220" s="22" t="s">
        <v>1214</v>
      </c>
      <c r="B220" s="22" t="s">
        <v>77</v>
      </c>
      <c r="C220" s="2" t="s">
        <v>116</v>
      </c>
      <c r="D220" s="2" t="s">
        <v>1215</v>
      </c>
      <c r="E220" s="23" t="s">
        <v>1216</v>
      </c>
      <c r="F220" s="2" t="s">
        <v>1217</v>
      </c>
      <c r="G220" s="20" t="s">
        <v>139</v>
      </c>
      <c r="H220" s="20"/>
      <c r="I220" s="20"/>
      <c r="J220" s="20" t="s">
        <v>2</v>
      </c>
      <c r="K220" s="20" t="s">
        <v>140</v>
      </c>
      <c r="L220" s="20" t="s">
        <v>940</v>
      </c>
      <c r="M220" s="20" t="s">
        <v>142</v>
      </c>
      <c r="N220" s="21" t="s">
        <v>1149</v>
      </c>
      <c r="O220" s="20" t="s">
        <v>3</v>
      </c>
      <c r="P220" s="92" t="s">
        <v>1150</v>
      </c>
      <c r="Q220" s="20" t="s">
        <v>148</v>
      </c>
      <c r="R220" s="21" t="s">
        <v>106</v>
      </c>
      <c r="S220" s="3" t="s">
        <v>155</v>
      </c>
      <c r="T220" s="3" t="s">
        <v>147</v>
      </c>
      <c r="U220" s="3" t="s">
        <v>147</v>
      </c>
      <c r="V220" s="20" t="s">
        <v>73</v>
      </c>
      <c r="W220" s="21" t="s">
        <v>148</v>
      </c>
      <c r="X220" s="21" t="s">
        <v>148</v>
      </c>
      <c r="Y220" s="21" t="s">
        <v>148</v>
      </c>
      <c r="Z220" s="21" t="s">
        <v>148</v>
      </c>
      <c r="AA220" s="21" t="s">
        <v>148</v>
      </c>
      <c r="AB220" s="21" t="s">
        <v>148</v>
      </c>
      <c r="AC220" s="34" t="str">
        <f t="shared" si="135"/>
        <v>Baja</v>
      </c>
      <c r="AD220" s="34">
        <f t="shared" si="136"/>
        <v>1</v>
      </c>
      <c r="AE220" s="31" t="s">
        <v>149</v>
      </c>
      <c r="AF220" s="34">
        <f t="shared" si="137"/>
        <v>1</v>
      </c>
      <c r="AG220" s="31" t="s">
        <v>156</v>
      </c>
      <c r="AH220" s="35">
        <f t="shared" si="138"/>
        <v>2</v>
      </c>
      <c r="AI220" s="31" t="s">
        <v>149</v>
      </c>
      <c r="AJ220" s="34">
        <f t="shared" si="139"/>
        <v>1</v>
      </c>
      <c r="AK220" s="34">
        <f t="shared" si="140"/>
        <v>3</v>
      </c>
      <c r="AL220" s="34" t="str">
        <f t="shared" si="141"/>
        <v>Baja</v>
      </c>
      <c r="AM220" s="34">
        <f t="shared" si="142"/>
        <v>1</v>
      </c>
      <c r="AN220" s="34">
        <f t="shared" si="143"/>
        <v>3</v>
      </c>
      <c r="AO220" s="36" t="str">
        <f t="shared" si="144"/>
        <v>BAJA</v>
      </c>
    </row>
    <row r="221" spans="1:41" s="32" customFormat="1" ht="45">
      <c r="A221" s="22" t="s">
        <v>1218</v>
      </c>
      <c r="B221" s="22" t="s">
        <v>77</v>
      </c>
      <c r="C221" s="2" t="s">
        <v>116</v>
      </c>
      <c r="D221" s="2" t="s">
        <v>1219</v>
      </c>
      <c r="E221" s="23" t="s">
        <v>1220</v>
      </c>
      <c r="F221" s="2" t="s">
        <v>1221</v>
      </c>
      <c r="G221" s="20" t="s">
        <v>139</v>
      </c>
      <c r="H221" s="20"/>
      <c r="I221" s="20"/>
      <c r="J221" s="20" t="s">
        <v>2</v>
      </c>
      <c r="K221" s="20" t="s">
        <v>140</v>
      </c>
      <c r="L221" s="20" t="s">
        <v>940</v>
      </c>
      <c r="M221" s="20" t="s">
        <v>142</v>
      </c>
      <c r="N221" s="21" t="s">
        <v>1149</v>
      </c>
      <c r="O221" s="20" t="s">
        <v>3</v>
      </c>
      <c r="P221" s="92" t="s">
        <v>1150</v>
      </c>
      <c r="Q221" s="20" t="s">
        <v>148</v>
      </c>
      <c r="R221" s="21" t="s">
        <v>106</v>
      </c>
      <c r="S221" s="3" t="s">
        <v>155</v>
      </c>
      <c r="T221" s="3" t="s">
        <v>147</v>
      </c>
      <c r="U221" s="3" t="s">
        <v>147</v>
      </c>
      <c r="V221" s="20" t="s">
        <v>73</v>
      </c>
      <c r="W221" s="21" t="s">
        <v>148</v>
      </c>
      <c r="X221" s="21" t="s">
        <v>148</v>
      </c>
      <c r="Y221" s="21" t="s">
        <v>148</v>
      </c>
      <c r="Z221" s="21" t="s">
        <v>148</v>
      </c>
      <c r="AA221" s="21" t="s">
        <v>148</v>
      </c>
      <c r="AB221" s="21" t="s">
        <v>148</v>
      </c>
      <c r="AC221" s="169" t="str">
        <f t="shared" si="135"/>
        <v>Baja</v>
      </c>
      <c r="AD221" s="169">
        <f t="shared" si="136"/>
        <v>1</v>
      </c>
      <c r="AE221" s="170" t="s">
        <v>149</v>
      </c>
      <c r="AF221" s="169">
        <f t="shared" si="137"/>
        <v>1</v>
      </c>
      <c r="AG221" s="170" t="s">
        <v>156</v>
      </c>
      <c r="AH221" s="171">
        <f t="shared" si="138"/>
        <v>2</v>
      </c>
      <c r="AI221" s="170" t="s">
        <v>149</v>
      </c>
      <c r="AJ221" s="169">
        <f t="shared" si="139"/>
        <v>1</v>
      </c>
      <c r="AK221" s="169">
        <f t="shared" si="140"/>
        <v>3</v>
      </c>
      <c r="AL221" s="169" t="str">
        <f t="shared" si="141"/>
        <v>Baja</v>
      </c>
      <c r="AM221" s="169">
        <f t="shared" si="142"/>
        <v>1</v>
      </c>
      <c r="AN221" s="169">
        <f t="shared" si="143"/>
        <v>3</v>
      </c>
      <c r="AO221" s="172" t="str">
        <f t="shared" si="144"/>
        <v>BAJA</v>
      </c>
    </row>
    <row r="222" spans="1:41" s="28" customFormat="1" ht="36" customHeight="1">
      <c r="A222" s="60" t="s">
        <v>1240</v>
      </c>
      <c r="B222" s="51"/>
      <c r="C222" s="53"/>
      <c r="D222" s="59"/>
      <c r="E222" s="59" t="s">
        <v>181</v>
      </c>
      <c r="F222" s="52">
        <v>45499</v>
      </c>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row>
    <row r="223" spans="1:41" s="32" customFormat="1" ht="126.75" customHeight="1">
      <c r="A223" s="22" t="s">
        <v>1222</v>
      </c>
      <c r="B223" s="22" t="s">
        <v>77</v>
      </c>
      <c r="C223" s="19" t="s">
        <v>94</v>
      </c>
      <c r="D223" s="2" t="s">
        <v>1223</v>
      </c>
      <c r="E223" s="23" t="s">
        <v>1224</v>
      </c>
      <c r="F223" s="2" t="s">
        <v>1225</v>
      </c>
      <c r="G223" s="20" t="s">
        <v>139</v>
      </c>
      <c r="H223" s="50"/>
      <c r="I223" s="20" t="s">
        <v>2</v>
      </c>
      <c r="J223" s="20" t="s">
        <v>2</v>
      </c>
      <c r="K223" s="20" t="s">
        <v>140</v>
      </c>
      <c r="L223" s="20" t="s">
        <v>1226</v>
      </c>
      <c r="M223" s="20" t="s">
        <v>142</v>
      </c>
      <c r="N223" s="21" t="s">
        <v>108</v>
      </c>
      <c r="O223" s="20" t="s">
        <v>144</v>
      </c>
      <c r="P223" s="21" t="s">
        <v>1227</v>
      </c>
      <c r="Q223" s="20" t="s">
        <v>1228</v>
      </c>
      <c r="R223" s="21" t="s">
        <v>108</v>
      </c>
      <c r="S223" s="3" t="s">
        <v>155</v>
      </c>
      <c r="T223" s="3" t="s">
        <v>155</v>
      </c>
      <c r="U223" s="3" t="s">
        <v>147</v>
      </c>
      <c r="V223" s="20" t="s">
        <v>64</v>
      </c>
      <c r="W223" s="21" t="s">
        <v>1229</v>
      </c>
      <c r="X223" s="21" t="s">
        <v>1229</v>
      </c>
      <c r="Y223" s="21" t="s">
        <v>1230</v>
      </c>
      <c r="Z223" s="21" t="s">
        <v>169</v>
      </c>
      <c r="AA223" s="24">
        <v>44026</v>
      </c>
      <c r="AB223" s="21" t="s">
        <v>1060</v>
      </c>
      <c r="AC223" s="34" t="str">
        <f t="shared" ref="AC223:AC225" si="145">IF(V223="Información Pública Reservada","Alta",IF(V223="Información Pública Clasificada","Media",IF(V223="Información Pública","Baja")))</f>
        <v>Alta</v>
      </c>
      <c r="AD223" s="34">
        <f t="shared" ref="AD223:AD225" si="146">IF(AC223="Baja",1,IF(AC223="Media",2,IF(AC223="Alta",3,"")))</f>
        <v>3</v>
      </c>
      <c r="AE223" s="31" t="s">
        <v>332</v>
      </c>
      <c r="AF223" s="34">
        <f>IF(AE223="Baja",1,IF(AE223="Media",2,IF(AE223="Alta",3,"")))</f>
        <v>3</v>
      </c>
      <c r="AG223" s="31" t="s">
        <v>332</v>
      </c>
      <c r="AH223" s="35">
        <f>IF(AG223="Baja",1,IF(AG223="Media",2,IF(AG223="Alta",3,IF(AG223="No Clasificada",0,""))))</f>
        <v>3</v>
      </c>
      <c r="AI223" s="31" t="s">
        <v>156</v>
      </c>
      <c r="AJ223" s="34">
        <f>IF(AI223="Baja",1,IF(AI223="Media",2,IF(AI223="Alta",3,IF(AI223="No Clasificada",0,""))))</f>
        <v>2</v>
      </c>
      <c r="AK223" s="34">
        <f>IFERROR(SUM(AH223+AJ223)," ")</f>
        <v>5</v>
      </c>
      <c r="AL223" s="34" t="str">
        <f>IF(AK223=3,"Baja",IF(AK223=2,"Baja",IF(AK223=1,"Baja",IF(AK223=4,"Media",IF(AK223&gt;=5,"Alta")))))</f>
        <v>Alta</v>
      </c>
      <c r="AM223" s="34">
        <f>IF(AL223="Baja",1,IF(AL223="Media",2,IF(AL223="Alta",3,"0")))</f>
        <v>3</v>
      </c>
      <c r="AN223" s="34">
        <f>IFERROR(SUM(+AD223+AF223+AM223),"")</f>
        <v>9</v>
      </c>
      <c r="AO223" s="36" t="str">
        <f>IF(AND(AC223="ALTA"),"ALTA",IF(AND(AE223="ALTA",AL223="ALTA"),"ALTA",IF(AND(AC223="MEDIA",AE223="ALTA",AL223="MEDIA"),"MEDIA",IF(AND(AC223="MEDIA",AE223="MEDIA",AL223="ALTA"),"MEDIA",IF(AND(AC223="MEDIA",AE223="MEDIA",AL223="BAJA"),"MEDIA",IF(AND(AC223="MEDIA",AE223="MEDIA",AL223="MEDIA"),"MEDIA",IF(AND(AC223="MEDIA",AE223="BAJA",AL223="MEDIA"),"MEDIA",IF(AND(AC223="BAJA",AE223="MEDIA",AL223="MEDIA"),"MEDIA",IF(AND(AC223="BAJA",AE223="BAJA",AL223="MEDIA"),"MEDIA",IF(AND(AC223="BAJA",AE223="MEDIA",AL223="BAJA"),"MEDIA",IF(AND(AC223="MEDIA",AE223="BAJA",AL223="BAJA"),"MEDIA",IF(AND(AC223="BAJA",AE223="ALTA",AL223="BAJA"),"MEDIA",IF(AND(AC223="BAJA",AE223="BAJA",AL223="ALTA"),"MEDIA",IF(AND(AC223="MEDIA",AE223="ALTA",AL223="BAJA"),"MEDIA",IF(AND(AC223="MEDIA",AE223="BAJA",AL223="ALTA"),"MEDIA",IF(AND(AC223="BAJA",AE223="ALTA",AL223="MEDIA"),"MEDIA",IF(AND(AC223="BAJA",AE223="MEDIA",AL223="ALTA"),"MEDIA",IF(AND(AC223="BAJA",AE223="BAJA",AL223="BAJA"),"BAJA","Por Clasificar"))))))))))))))))))</f>
        <v>ALTA</v>
      </c>
    </row>
    <row r="224" spans="1:41" s="32" customFormat="1" ht="42.75">
      <c r="A224" s="22" t="s">
        <v>1231</v>
      </c>
      <c r="B224" s="22" t="s">
        <v>77</v>
      </c>
      <c r="C224" s="19" t="s">
        <v>94</v>
      </c>
      <c r="D224" s="2" t="s">
        <v>366</v>
      </c>
      <c r="E224" s="23" t="s">
        <v>1232</v>
      </c>
      <c r="F224" s="2" t="s">
        <v>1233</v>
      </c>
      <c r="G224" s="20" t="s">
        <v>139</v>
      </c>
      <c r="H224" s="20"/>
      <c r="I224" s="20"/>
      <c r="J224" s="20" t="s">
        <v>2</v>
      </c>
      <c r="K224" s="20" t="s">
        <v>140</v>
      </c>
      <c r="L224" s="20" t="s">
        <v>1234</v>
      </c>
      <c r="M224" s="20" t="s">
        <v>142</v>
      </c>
      <c r="N224" s="21" t="s">
        <v>108</v>
      </c>
      <c r="O224" s="20" t="s">
        <v>144</v>
      </c>
      <c r="P224" s="21" t="s">
        <v>1235</v>
      </c>
      <c r="Q224" s="20" t="s">
        <v>1228</v>
      </c>
      <c r="R224" s="21" t="s">
        <v>108</v>
      </c>
      <c r="S224" s="3" t="s">
        <v>147</v>
      </c>
      <c r="T224" s="3" t="s">
        <v>147</v>
      </c>
      <c r="U224" s="3" t="s">
        <v>147</v>
      </c>
      <c r="V224" s="20" t="s">
        <v>73</v>
      </c>
      <c r="W224" s="21" t="s">
        <v>189</v>
      </c>
      <c r="X224" s="21" t="s">
        <v>189</v>
      </c>
      <c r="Y224" s="21" t="s">
        <v>189</v>
      </c>
      <c r="Z224" s="21" t="s">
        <v>189</v>
      </c>
      <c r="AA224" s="21" t="s">
        <v>189</v>
      </c>
      <c r="AB224" s="21" t="s">
        <v>189</v>
      </c>
      <c r="AC224" s="34" t="str">
        <f t="shared" si="145"/>
        <v>Baja</v>
      </c>
      <c r="AD224" s="34">
        <f t="shared" si="146"/>
        <v>1</v>
      </c>
      <c r="AE224" s="31" t="s">
        <v>156</v>
      </c>
      <c r="AF224" s="34">
        <f t="shared" ref="AF224:AF225" si="147">IF(AE224="Baja",1,IF(AE224="Media",2,IF(AE224="Alta",3,"")))</f>
        <v>2</v>
      </c>
      <c r="AG224" s="31" t="s">
        <v>332</v>
      </c>
      <c r="AH224" s="35">
        <f t="shared" ref="AH224:AH225" si="148">IF(AG224="Baja",1,IF(AG224="Media",2,IF(AG224="Alta",3,IF(AG224="No Clasificada",0,""))))</f>
        <v>3</v>
      </c>
      <c r="AI224" s="31" t="s">
        <v>156</v>
      </c>
      <c r="AJ224" s="34">
        <f t="shared" ref="AJ224:AJ225" si="149">IF(AI224="Baja",1,IF(AI224="Media",2,IF(AI224="Alta",3,IF(AI224="No Clasificada",0,""))))</f>
        <v>2</v>
      </c>
      <c r="AK224" s="34">
        <f t="shared" ref="AK224:AK225" si="150">IFERROR(SUM(AH224+AJ224)," ")</f>
        <v>5</v>
      </c>
      <c r="AL224" s="34" t="str">
        <f t="shared" ref="AL224:AL225" si="151">IF(AK224=3,"Baja",IF(AK224=2,"Baja",IF(AK224=1,"Baja",IF(AK224=4,"Media",IF(AK224&gt;=5,"Alta")))))</f>
        <v>Alta</v>
      </c>
      <c r="AM224" s="34">
        <f t="shared" ref="AM224:AM225" si="152">IF(AL224="Baja",1,IF(AL224="Media",2,IF(AL224="Alta",3,"0")))</f>
        <v>3</v>
      </c>
      <c r="AN224" s="34">
        <f t="shared" ref="AN224:AN225" si="153">IFERROR(SUM(+AD224+AF224+AM224),"")</f>
        <v>6</v>
      </c>
      <c r="AO224" s="36" t="str">
        <f t="shared" ref="AO224:AO225" si="154">IF(AND(AC224="ALTA"),"ALTA",IF(AND(AE224="ALTA",AL224="ALTA"),"ALTA",IF(AND(AC224="MEDIA",AE224="ALTA",AL224="MEDIA"),"MEDIA",IF(AND(AC224="MEDIA",AE224="MEDIA",AL224="ALTA"),"MEDIA",IF(AND(AC224="MEDIA",AE224="MEDIA",AL224="BAJA"),"MEDIA",IF(AND(AC224="MEDIA",AE224="MEDIA",AL224="MEDIA"),"MEDIA",IF(AND(AC224="MEDIA",AE224="BAJA",AL224="MEDIA"),"MEDIA",IF(AND(AC224="BAJA",AE224="MEDIA",AL224="MEDIA"),"MEDIA",IF(AND(AC224="BAJA",AE224="BAJA",AL224="MEDIA"),"MEDIA",IF(AND(AC224="BAJA",AE224="MEDIA",AL224="BAJA"),"MEDIA",IF(AND(AC224="MEDIA",AE224="BAJA",AL224="BAJA"),"MEDIA",IF(AND(AC224="BAJA",AE224="ALTA",AL224="BAJA"),"MEDIA",IF(AND(AC224="BAJA",AE224="BAJA",AL224="ALTA"),"MEDIA",IF(AND(AC224="MEDIA",AE224="ALTA",AL224="BAJA"),"MEDIA",IF(AND(AC224="MEDIA",AE224="BAJA",AL224="ALTA"),"MEDIA",IF(AND(AC224="BAJA",AE224="ALTA",AL224="MEDIA"),"MEDIA",IF(AND(AC224="BAJA",AE224="MEDIA",AL224="ALTA"),"MEDIA",IF(AND(AC224="BAJA",AE224="BAJA",AL224="BAJA"),"BAJA","Por Clasificar"))))))))))))))))))</f>
        <v>MEDIA</v>
      </c>
    </row>
    <row r="225" spans="1:41" s="32" customFormat="1" ht="57">
      <c r="A225" s="22" t="s">
        <v>1236</v>
      </c>
      <c r="B225" s="22" t="s">
        <v>77</v>
      </c>
      <c r="C225" s="19" t="s">
        <v>94</v>
      </c>
      <c r="D225" s="2" t="s">
        <v>343</v>
      </c>
      <c r="E225" s="23" t="s">
        <v>648</v>
      </c>
      <c r="F225" s="2" t="s">
        <v>1237</v>
      </c>
      <c r="G225" s="20" t="s">
        <v>139</v>
      </c>
      <c r="H225" s="20"/>
      <c r="I225" s="20"/>
      <c r="J225" s="20" t="s">
        <v>2</v>
      </c>
      <c r="K225" s="20" t="s">
        <v>140</v>
      </c>
      <c r="L225" s="20" t="s">
        <v>1226</v>
      </c>
      <c r="M225" s="20" t="s">
        <v>142</v>
      </c>
      <c r="N225" s="21" t="s">
        <v>108</v>
      </c>
      <c r="O225" s="20" t="s">
        <v>3</v>
      </c>
      <c r="P225" s="21" t="s">
        <v>1238</v>
      </c>
      <c r="Q225" s="20" t="s">
        <v>1239</v>
      </c>
      <c r="R225" s="21" t="s">
        <v>108</v>
      </c>
      <c r="S225" s="3" t="s">
        <v>147</v>
      </c>
      <c r="T225" s="3" t="s">
        <v>147</v>
      </c>
      <c r="U225" s="3" t="s">
        <v>147</v>
      </c>
      <c r="V225" s="20" t="s">
        <v>73</v>
      </c>
      <c r="W225" s="21" t="s">
        <v>189</v>
      </c>
      <c r="X225" s="21" t="s">
        <v>189</v>
      </c>
      <c r="Y225" s="21" t="s">
        <v>189</v>
      </c>
      <c r="Z225" s="21" t="s">
        <v>189</v>
      </c>
      <c r="AA225" s="21" t="s">
        <v>189</v>
      </c>
      <c r="AB225" s="21" t="s">
        <v>189</v>
      </c>
      <c r="AC225" s="34" t="str">
        <f t="shared" si="145"/>
        <v>Baja</v>
      </c>
      <c r="AD225" s="34">
        <f t="shared" si="146"/>
        <v>1</v>
      </c>
      <c r="AE225" s="31" t="s">
        <v>149</v>
      </c>
      <c r="AF225" s="34">
        <f t="shared" si="147"/>
        <v>1</v>
      </c>
      <c r="AG225" s="31" t="s">
        <v>156</v>
      </c>
      <c r="AH225" s="35">
        <f t="shared" si="148"/>
        <v>2</v>
      </c>
      <c r="AI225" s="31" t="s">
        <v>156</v>
      </c>
      <c r="AJ225" s="34">
        <f t="shared" si="149"/>
        <v>2</v>
      </c>
      <c r="AK225" s="34">
        <f t="shared" si="150"/>
        <v>4</v>
      </c>
      <c r="AL225" s="34" t="str">
        <f t="shared" si="151"/>
        <v>Media</v>
      </c>
      <c r="AM225" s="34">
        <f t="shared" si="152"/>
        <v>2</v>
      </c>
      <c r="AN225" s="34">
        <f t="shared" si="153"/>
        <v>4</v>
      </c>
      <c r="AO225" s="36" t="str">
        <f t="shared" si="154"/>
        <v>MEDIA</v>
      </c>
    </row>
    <row r="226" spans="1:41" s="28" customFormat="1" ht="36" customHeight="1">
      <c r="A226" s="60" t="s">
        <v>1304</v>
      </c>
      <c r="B226" s="51"/>
      <c r="C226" s="53"/>
      <c r="D226" s="59"/>
      <c r="E226" s="59" t="s">
        <v>181</v>
      </c>
      <c r="F226" s="52">
        <v>45552</v>
      </c>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row>
    <row r="227" spans="1:41" s="32" customFormat="1" ht="210">
      <c r="A227" s="22" t="s">
        <v>1241</v>
      </c>
      <c r="B227" s="22" t="s">
        <v>77</v>
      </c>
      <c r="C227" s="19" t="s">
        <v>90</v>
      </c>
      <c r="D227" s="2" t="s">
        <v>1242</v>
      </c>
      <c r="E227" s="23" t="s">
        <v>1243</v>
      </c>
      <c r="F227" s="2" t="s">
        <v>1244</v>
      </c>
      <c r="G227" s="20" t="s">
        <v>139</v>
      </c>
      <c r="H227" s="2"/>
      <c r="I227" s="2" t="s">
        <v>2</v>
      </c>
      <c r="J227" s="20" t="s">
        <v>2</v>
      </c>
      <c r="K227" s="2" t="s">
        <v>1245</v>
      </c>
      <c r="L227" s="20" t="s">
        <v>605</v>
      </c>
      <c r="M227" s="20" t="s">
        <v>562</v>
      </c>
      <c r="N227" s="92" t="s">
        <v>1246</v>
      </c>
      <c r="O227" s="20" t="s">
        <v>144</v>
      </c>
      <c r="P227" s="92" t="s">
        <v>1247</v>
      </c>
      <c r="Q227" s="20" t="s">
        <v>148</v>
      </c>
      <c r="R227" s="21" t="s">
        <v>101</v>
      </c>
      <c r="S227" s="3" t="s">
        <v>155</v>
      </c>
      <c r="T227" s="3" t="s">
        <v>155</v>
      </c>
      <c r="U227" s="3" t="s">
        <v>147</v>
      </c>
      <c r="V227" s="20" t="s">
        <v>75</v>
      </c>
      <c r="W227" s="21" t="s">
        <v>1248</v>
      </c>
      <c r="X227" s="21" t="s">
        <v>1248</v>
      </c>
      <c r="Y227" s="21" t="s">
        <v>1249</v>
      </c>
      <c r="Z227" s="21" t="s">
        <v>169</v>
      </c>
      <c r="AA227" s="24" t="s">
        <v>1250</v>
      </c>
      <c r="AB227" s="21" t="s">
        <v>208</v>
      </c>
      <c r="AC227" s="34" t="str">
        <f t="shared" ref="AC227:AC237" si="155">IF(V227="Información Pública Reservada","Alta",IF(V227="Información Pública Clasificada","Media",IF(V227="Información Pública","Baja")))</f>
        <v>Media</v>
      </c>
      <c r="AD227" s="34">
        <f t="shared" ref="AD227:AD237" si="156">IF(AC227="Baja",1,IF(AC227="Media",2,IF(AC227="Alta",3,"")))</f>
        <v>2</v>
      </c>
      <c r="AE227" s="31" t="s">
        <v>156</v>
      </c>
      <c r="AF227" s="34">
        <f t="shared" ref="AF227:AF237" si="157">IF(AE227="Baja",1,IF(AE227="Media",2,IF(AE227="Alta",3,"")))</f>
        <v>2</v>
      </c>
      <c r="AG227" s="31" t="s">
        <v>149</v>
      </c>
      <c r="AH227" s="35">
        <f t="shared" ref="AH227:AH237" si="158">IF(AG227="Baja",1,IF(AG227="Media",2,IF(AG227="Alta",3,IF(AG227="No Clasificada",0,""))))</f>
        <v>1</v>
      </c>
      <c r="AI227" s="31" t="s">
        <v>149</v>
      </c>
      <c r="AJ227" s="34">
        <f t="shared" ref="AJ227:AJ237" si="159">IF(AI227="Baja",1,IF(AI227="Media",2,IF(AI227="Alta",3,IF(AI227="No Clasificada",0,""))))</f>
        <v>1</v>
      </c>
      <c r="AK227" s="34">
        <f t="shared" ref="AK227:AK237" si="160">IFERROR(SUM(AH227+AJ227)," ")</f>
        <v>2</v>
      </c>
      <c r="AL227" s="34" t="str">
        <f t="shared" ref="AL227:AL237" si="161">IF(AK227=3,"Baja",IF(AK227=2,"Baja",IF(AK227=1,"Baja",IF(AK227=4,"Media",IF(AK227&gt;=5,"Alta")))))</f>
        <v>Baja</v>
      </c>
      <c r="AM227" s="34">
        <f t="shared" ref="AM227:AM237" si="162">IF(AL227="Baja",1,IF(AL227="Media",2,IF(AL227="Alta",3,"0")))</f>
        <v>1</v>
      </c>
      <c r="AN227" s="34">
        <f t="shared" ref="AN227:AN237" si="163">IFERROR(SUM(+AD227+AF227+AM227),"")</f>
        <v>5</v>
      </c>
      <c r="AO227" s="36" t="str">
        <f t="shared" ref="AO227:AO237" si="164">IF(AND(AC227="ALTA"),"ALTA",IF(AND(AE227="ALTA",AL227="ALTA"),"ALTA",IF(AND(AC227="MEDIA",AE227="ALTA",AL227="MEDIA"),"MEDIA",IF(AND(AC227="MEDIA",AE227="MEDIA",AL227="ALTA"),"MEDIA",IF(AND(AC227="MEDIA",AE227="MEDIA",AL227="BAJA"),"MEDIA",IF(AND(AC227="MEDIA",AE227="MEDIA",AL227="MEDIA"),"MEDIA",IF(AND(AC227="MEDIA",AE227="BAJA",AL227="MEDIA"),"MEDIA",IF(AND(AC227="BAJA",AE227="MEDIA",AL227="MEDIA"),"MEDIA",IF(AND(AC227="BAJA",AE227="BAJA",AL227="MEDIA"),"MEDIA",IF(AND(AC227="BAJA",AE227="MEDIA",AL227="BAJA"),"MEDIA",IF(AND(AC227="MEDIA",AE227="BAJA",AL227="BAJA"),"MEDIA",IF(AND(AC227="BAJA",AE227="ALTA",AL227="BAJA"),"MEDIA",IF(AND(AC227="BAJA",AE227="BAJA",AL227="ALTA"),"MEDIA",IF(AND(AC227="MEDIA",AE227="ALTA",AL227="BAJA"),"MEDIA",IF(AND(AC227="MEDIA",AE227="BAJA",AL227="ALTA"),"MEDIA",IF(AND(AC227="BAJA",AE227="ALTA",AL227="MEDIA"),"MEDIA",IF(AND(AC227="BAJA",AE227="MEDIA",AL227="ALTA"),"MEDIA",IF(AND(AC227="BAJA",AE227="BAJA",AL227="BAJA"),"BAJA","Por Clasificar"))))))))))))))))))</f>
        <v>MEDIA</v>
      </c>
    </row>
    <row r="228" spans="1:41" s="32" customFormat="1" ht="241.5" customHeight="1">
      <c r="A228" s="22" t="s">
        <v>1251</v>
      </c>
      <c r="B228" s="22" t="s">
        <v>77</v>
      </c>
      <c r="C228" s="19" t="s">
        <v>90</v>
      </c>
      <c r="D228" s="2" t="s">
        <v>311</v>
      </c>
      <c r="E228" s="23" t="s">
        <v>1252</v>
      </c>
      <c r="F228" s="2" t="s">
        <v>1253</v>
      </c>
      <c r="G228" s="20" t="s">
        <v>139</v>
      </c>
      <c r="H228" s="20"/>
      <c r="I228" s="20"/>
      <c r="J228" s="20" t="s">
        <v>2</v>
      </c>
      <c r="K228" s="20" t="s">
        <v>1254</v>
      </c>
      <c r="L228" s="20" t="s">
        <v>605</v>
      </c>
      <c r="M228" s="20" t="s">
        <v>142</v>
      </c>
      <c r="N228" s="21" t="s">
        <v>1246</v>
      </c>
      <c r="O228" s="20" t="s">
        <v>144</v>
      </c>
      <c r="P228" s="21" t="s">
        <v>1247</v>
      </c>
      <c r="Q228" s="20" t="s">
        <v>148</v>
      </c>
      <c r="R228" s="21" t="s">
        <v>101</v>
      </c>
      <c r="S228" s="3" t="s">
        <v>155</v>
      </c>
      <c r="T228" s="3" t="s">
        <v>155</v>
      </c>
      <c r="U228" s="3" t="s">
        <v>147</v>
      </c>
      <c r="V228" s="20" t="s">
        <v>75</v>
      </c>
      <c r="W228" s="21" t="s">
        <v>1248</v>
      </c>
      <c r="X228" s="21" t="s">
        <v>1248</v>
      </c>
      <c r="Y228" s="21" t="s">
        <v>1255</v>
      </c>
      <c r="Z228" s="21" t="s">
        <v>169</v>
      </c>
      <c r="AA228" s="24">
        <v>44706</v>
      </c>
      <c r="AB228" s="21" t="s">
        <v>208</v>
      </c>
      <c r="AC228" s="34" t="str">
        <f t="shared" si="155"/>
        <v>Media</v>
      </c>
      <c r="AD228" s="34">
        <f t="shared" si="156"/>
        <v>2</v>
      </c>
      <c r="AE228" s="31" t="s">
        <v>156</v>
      </c>
      <c r="AF228" s="34">
        <f t="shared" si="157"/>
        <v>2</v>
      </c>
      <c r="AG228" s="31" t="s">
        <v>149</v>
      </c>
      <c r="AH228" s="35">
        <f t="shared" si="158"/>
        <v>1</v>
      </c>
      <c r="AI228" s="31" t="s">
        <v>149</v>
      </c>
      <c r="AJ228" s="34">
        <f t="shared" si="159"/>
        <v>1</v>
      </c>
      <c r="AK228" s="34">
        <f t="shared" si="160"/>
        <v>2</v>
      </c>
      <c r="AL228" s="34" t="str">
        <f t="shared" si="161"/>
        <v>Baja</v>
      </c>
      <c r="AM228" s="34">
        <f t="shared" si="162"/>
        <v>1</v>
      </c>
      <c r="AN228" s="34">
        <f t="shared" si="163"/>
        <v>5</v>
      </c>
      <c r="AO228" s="36" t="str">
        <f t="shared" si="164"/>
        <v>MEDIA</v>
      </c>
    </row>
    <row r="229" spans="1:41" s="32" customFormat="1" ht="235.5" customHeight="1">
      <c r="A229" s="22" t="s">
        <v>1256</v>
      </c>
      <c r="B229" s="22" t="s">
        <v>77</v>
      </c>
      <c r="C229" s="19" t="s">
        <v>90</v>
      </c>
      <c r="D229" s="2" t="s">
        <v>1257</v>
      </c>
      <c r="E229" s="23" t="s">
        <v>1258</v>
      </c>
      <c r="F229" s="2" t="s">
        <v>1259</v>
      </c>
      <c r="G229" s="20" t="s">
        <v>139</v>
      </c>
      <c r="H229" s="20"/>
      <c r="I229" s="20"/>
      <c r="J229" s="20" t="s">
        <v>2</v>
      </c>
      <c r="K229" s="20" t="s">
        <v>393</v>
      </c>
      <c r="L229" s="20" t="s">
        <v>605</v>
      </c>
      <c r="M229" s="20" t="s">
        <v>142</v>
      </c>
      <c r="N229" s="21" t="s">
        <v>1246</v>
      </c>
      <c r="O229" s="20" t="s">
        <v>144</v>
      </c>
      <c r="P229" s="21" t="s">
        <v>1247</v>
      </c>
      <c r="Q229" s="20" t="s">
        <v>148</v>
      </c>
      <c r="R229" s="21" t="s">
        <v>101</v>
      </c>
      <c r="S229" s="3" t="s">
        <v>155</v>
      </c>
      <c r="T229" s="3" t="s">
        <v>155</v>
      </c>
      <c r="U229" s="3" t="s">
        <v>147</v>
      </c>
      <c r="V229" s="20" t="s">
        <v>75</v>
      </c>
      <c r="W229" s="21" t="s">
        <v>1248</v>
      </c>
      <c r="X229" s="21" t="s">
        <v>1248</v>
      </c>
      <c r="Y229" s="21" t="s">
        <v>1260</v>
      </c>
      <c r="Z229" s="21" t="s">
        <v>169</v>
      </c>
      <c r="AA229" s="24">
        <v>44706</v>
      </c>
      <c r="AB229" s="21" t="s">
        <v>208</v>
      </c>
      <c r="AC229" s="34" t="str">
        <f t="shared" si="155"/>
        <v>Media</v>
      </c>
      <c r="AD229" s="34">
        <f t="shared" si="156"/>
        <v>2</v>
      </c>
      <c r="AE229" s="31" t="s">
        <v>156</v>
      </c>
      <c r="AF229" s="34">
        <f t="shared" si="157"/>
        <v>2</v>
      </c>
      <c r="AG229" s="31" t="s">
        <v>149</v>
      </c>
      <c r="AH229" s="35">
        <f t="shared" si="158"/>
        <v>1</v>
      </c>
      <c r="AI229" s="31" t="s">
        <v>149</v>
      </c>
      <c r="AJ229" s="34">
        <f t="shared" si="159"/>
        <v>1</v>
      </c>
      <c r="AK229" s="34">
        <f t="shared" si="160"/>
        <v>2</v>
      </c>
      <c r="AL229" s="34" t="str">
        <f t="shared" si="161"/>
        <v>Baja</v>
      </c>
      <c r="AM229" s="34">
        <f t="shared" si="162"/>
        <v>1</v>
      </c>
      <c r="AN229" s="34">
        <f t="shared" si="163"/>
        <v>5</v>
      </c>
      <c r="AO229" s="36" t="str">
        <f t="shared" si="164"/>
        <v>MEDIA</v>
      </c>
    </row>
    <row r="230" spans="1:41" s="32" customFormat="1" ht="241.5" customHeight="1">
      <c r="A230" s="22" t="s">
        <v>1261</v>
      </c>
      <c r="B230" s="22" t="s">
        <v>77</v>
      </c>
      <c r="C230" s="19" t="s">
        <v>90</v>
      </c>
      <c r="D230" s="2" t="s">
        <v>1262</v>
      </c>
      <c r="E230" s="23" t="s">
        <v>1263</v>
      </c>
      <c r="F230" s="2" t="s">
        <v>1264</v>
      </c>
      <c r="G230" s="20" t="s">
        <v>139</v>
      </c>
      <c r="H230" s="20" t="s">
        <v>2</v>
      </c>
      <c r="I230" s="20" t="s">
        <v>2</v>
      </c>
      <c r="J230" s="20" t="s">
        <v>2</v>
      </c>
      <c r="K230" s="20" t="s">
        <v>1245</v>
      </c>
      <c r="L230" s="20" t="s">
        <v>1265</v>
      </c>
      <c r="M230" s="20" t="s">
        <v>142</v>
      </c>
      <c r="N230" s="21" t="s">
        <v>1246</v>
      </c>
      <c r="O230" s="20" t="s">
        <v>144</v>
      </c>
      <c r="P230" s="21" t="s">
        <v>1266</v>
      </c>
      <c r="Q230" s="20" t="s">
        <v>148</v>
      </c>
      <c r="R230" s="21" t="s">
        <v>101</v>
      </c>
      <c r="S230" s="3" t="s">
        <v>155</v>
      </c>
      <c r="T230" s="3" t="s">
        <v>155</v>
      </c>
      <c r="U230" s="3" t="s">
        <v>147</v>
      </c>
      <c r="V230" s="20" t="s">
        <v>75</v>
      </c>
      <c r="W230" s="21" t="s">
        <v>1248</v>
      </c>
      <c r="X230" s="21" t="s">
        <v>1248</v>
      </c>
      <c r="Y230" s="21" t="s">
        <v>1267</v>
      </c>
      <c r="Z230" s="21" t="s">
        <v>169</v>
      </c>
      <c r="AA230" s="24">
        <v>44706</v>
      </c>
      <c r="AB230" s="21" t="s">
        <v>208</v>
      </c>
      <c r="AC230" s="34" t="str">
        <f t="shared" si="155"/>
        <v>Media</v>
      </c>
      <c r="AD230" s="34">
        <f t="shared" si="156"/>
        <v>2</v>
      </c>
      <c r="AE230" s="31" t="s">
        <v>149</v>
      </c>
      <c r="AF230" s="34">
        <f t="shared" si="157"/>
        <v>1</v>
      </c>
      <c r="AG230" s="31" t="s">
        <v>149</v>
      </c>
      <c r="AH230" s="35">
        <f t="shared" si="158"/>
        <v>1</v>
      </c>
      <c r="AI230" s="31" t="s">
        <v>149</v>
      </c>
      <c r="AJ230" s="34">
        <f t="shared" si="159"/>
        <v>1</v>
      </c>
      <c r="AK230" s="34">
        <f t="shared" si="160"/>
        <v>2</v>
      </c>
      <c r="AL230" s="34" t="str">
        <f t="shared" si="161"/>
        <v>Baja</v>
      </c>
      <c r="AM230" s="34">
        <f t="shared" si="162"/>
        <v>1</v>
      </c>
      <c r="AN230" s="34">
        <f t="shared" si="163"/>
        <v>4</v>
      </c>
      <c r="AO230" s="36" t="str">
        <f t="shared" si="164"/>
        <v>MEDIA</v>
      </c>
    </row>
    <row r="231" spans="1:41" s="32" customFormat="1" ht="96.75" customHeight="1">
      <c r="A231" s="22" t="s">
        <v>1268</v>
      </c>
      <c r="B231" s="22" t="s">
        <v>77</v>
      </c>
      <c r="C231" s="19" t="s">
        <v>90</v>
      </c>
      <c r="D231" s="2" t="s">
        <v>1269</v>
      </c>
      <c r="E231" s="23" t="s">
        <v>1270</v>
      </c>
      <c r="F231" s="2" t="s">
        <v>1271</v>
      </c>
      <c r="G231" s="20" t="s">
        <v>139</v>
      </c>
      <c r="H231" s="20" t="s">
        <v>2</v>
      </c>
      <c r="I231" s="20"/>
      <c r="J231" s="20" t="s">
        <v>2</v>
      </c>
      <c r="K231" s="20" t="s">
        <v>1245</v>
      </c>
      <c r="L231" s="20" t="s">
        <v>605</v>
      </c>
      <c r="M231" s="20" t="s">
        <v>142</v>
      </c>
      <c r="N231" s="21" t="s">
        <v>1246</v>
      </c>
      <c r="O231" s="20" t="s">
        <v>144</v>
      </c>
      <c r="P231" s="21" t="s">
        <v>1247</v>
      </c>
      <c r="Q231" s="20" t="s">
        <v>148</v>
      </c>
      <c r="R231" s="21" t="s">
        <v>101</v>
      </c>
      <c r="S231" s="3" t="s">
        <v>155</v>
      </c>
      <c r="T231" s="3" t="s">
        <v>155</v>
      </c>
      <c r="U231" s="3" t="s">
        <v>147</v>
      </c>
      <c r="V231" s="20" t="s">
        <v>64</v>
      </c>
      <c r="W231" s="21" t="s">
        <v>1272</v>
      </c>
      <c r="X231" s="21" t="s">
        <v>1272</v>
      </c>
      <c r="Y231" s="21" t="s">
        <v>1273</v>
      </c>
      <c r="Z231" s="21" t="s">
        <v>169</v>
      </c>
      <c r="AA231" s="24">
        <v>44714</v>
      </c>
      <c r="AB231" s="21" t="s">
        <v>1060</v>
      </c>
      <c r="AC231" s="34" t="str">
        <f t="shared" si="155"/>
        <v>Alta</v>
      </c>
      <c r="AD231" s="34">
        <f t="shared" si="156"/>
        <v>3</v>
      </c>
      <c r="AE231" s="31" t="s">
        <v>156</v>
      </c>
      <c r="AF231" s="34">
        <f t="shared" si="157"/>
        <v>2</v>
      </c>
      <c r="AG231" s="31" t="s">
        <v>149</v>
      </c>
      <c r="AH231" s="35">
        <f t="shared" si="158"/>
        <v>1</v>
      </c>
      <c r="AI231" s="31" t="s">
        <v>149</v>
      </c>
      <c r="AJ231" s="34">
        <f t="shared" si="159"/>
        <v>1</v>
      </c>
      <c r="AK231" s="34">
        <f t="shared" si="160"/>
        <v>2</v>
      </c>
      <c r="AL231" s="34" t="str">
        <f t="shared" si="161"/>
        <v>Baja</v>
      </c>
      <c r="AM231" s="34">
        <f t="shared" si="162"/>
        <v>1</v>
      </c>
      <c r="AN231" s="34">
        <f t="shared" si="163"/>
        <v>6</v>
      </c>
      <c r="AO231" s="36" t="str">
        <f t="shared" si="164"/>
        <v>ALTA</v>
      </c>
    </row>
    <row r="232" spans="1:41" s="32" customFormat="1" ht="120">
      <c r="A232" s="22" t="s">
        <v>1274</v>
      </c>
      <c r="B232" s="22" t="s">
        <v>77</v>
      </c>
      <c r="C232" s="19" t="s">
        <v>90</v>
      </c>
      <c r="D232" s="2" t="s">
        <v>1275</v>
      </c>
      <c r="E232" s="23" t="s">
        <v>1276</v>
      </c>
      <c r="F232" s="2" t="s">
        <v>1277</v>
      </c>
      <c r="G232" s="20" t="s">
        <v>139</v>
      </c>
      <c r="H232" s="20"/>
      <c r="I232" s="20"/>
      <c r="J232" s="20" t="s">
        <v>2</v>
      </c>
      <c r="K232" s="20" t="s">
        <v>393</v>
      </c>
      <c r="L232" s="20" t="s">
        <v>1278</v>
      </c>
      <c r="M232" s="20" t="s">
        <v>142</v>
      </c>
      <c r="N232" s="21" t="s">
        <v>1279</v>
      </c>
      <c r="O232" s="20" t="s">
        <v>144</v>
      </c>
      <c r="P232" s="21" t="s">
        <v>1280</v>
      </c>
      <c r="Q232" s="20" t="s">
        <v>148</v>
      </c>
      <c r="R232" s="21" t="s">
        <v>100</v>
      </c>
      <c r="S232" s="3" t="s">
        <v>155</v>
      </c>
      <c r="T232" s="3" t="s">
        <v>147</v>
      </c>
      <c r="U232" s="3" t="s">
        <v>147</v>
      </c>
      <c r="V232" s="20" t="s">
        <v>75</v>
      </c>
      <c r="W232" s="21" t="s">
        <v>1248</v>
      </c>
      <c r="X232" s="21" t="s">
        <v>1281</v>
      </c>
      <c r="Y232" s="21" t="s">
        <v>1282</v>
      </c>
      <c r="Z232" s="21" t="s">
        <v>169</v>
      </c>
      <c r="AA232" s="21" t="s">
        <v>1250</v>
      </c>
      <c r="AB232" s="21" t="s">
        <v>208</v>
      </c>
      <c r="AC232" s="34" t="str">
        <f t="shared" si="155"/>
        <v>Media</v>
      </c>
      <c r="AD232" s="34">
        <f t="shared" si="156"/>
        <v>2</v>
      </c>
      <c r="AE232" s="31" t="s">
        <v>149</v>
      </c>
      <c r="AF232" s="34">
        <f t="shared" si="157"/>
        <v>1</v>
      </c>
      <c r="AG232" s="31" t="s">
        <v>149</v>
      </c>
      <c r="AH232" s="35">
        <f t="shared" si="158"/>
        <v>1</v>
      </c>
      <c r="AI232" s="31" t="s">
        <v>149</v>
      </c>
      <c r="AJ232" s="34">
        <f t="shared" si="159"/>
        <v>1</v>
      </c>
      <c r="AK232" s="34">
        <f t="shared" si="160"/>
        <v>2</v>
      </c>
      <c r="AL232" s="34" t="str">
        <f t="shared" si="161"/>
        <v>Baja</v>
      </c>
      <c r="AM232" s="34">
        <f t="shared" si="162"/>
        <v>1</v>
      </c>
      <c r="AN232" s="34">
        <f t="shared" si="163"/>
        <v>4</v>
      </c>
      <c r="AO232" s="36" t="str">
        <f t="shared" si="164"/>
        <v>MEDIA</v>
      </c>
    </row>
    <row r="233" spans="1:41" s="32" customFormat="1" ht="60">
      <c r="A233" s="22" t="s">
        <v>1283</v>
      </c>
      <c r="B233" s="22" t="s">
        <v>77</v>
      </c>
      <c r="C233" s="19" t="s">
        <v>90</v>
      </c>
      <c r="D233" s="2" t="s">
        <v>1284</v>
      </c>
      <c r="E233" s="23" t="s">
        <v>1285</v>
      </c>
      <c r="F233" s="2" t="s">
        <v>1286</v>
      </c>
      <c r="G233" s="20" t="s">
        <v>139</v>
      </c>
      <c r="H233" s="20"/>
      <c r="I233" s="20"/>
      <c r="J233" s="20" t="s">
        <v>2</v>
      </c>
      <c r="K233" s="20" t="s">
        <v>393</v>
      </c>
      <c r="L233" s="20" t="s">
        <v>605</v>
      </c>
      <c r="M233" s="20" t="s">
        <v>142</v>
      </c>
      <c r="N233" s="21" t="s">
        <v>1279</v>
      </c>
      <c r="O233" s="20" t="s">
        <v>144</v>
      </c>
      <c r="P233" s="21" t="s">
        <v>1280</v>
      </c>
      <c r="Q233" s="20" t="s">
        <v>148</v>
      </c>
      <c r="R233" s="21" t="s">
        <v>100</v>
      </c>
      <c r="S233" s="3" t="s">
        <v>155</v>
      </c>
      <c r="T233" s="3" t="s">
        <v>147</v>
      </c>
      <c r="U233" s="3" t="s">
        <v>147</v>
      </c>
      <c r="V233" s="20" t="s">
        <v>73</v>
      </c>
      <c r="W233" s="21" t="s">
        <v>189</v>
      </c>
      <c r="X233" s="21" t="s">
        <v>189</v>
      </c>
      <c r="Y233" s="21" t="s">
        <v>189</v>
      </c>
      <c r="Z233" s="21" t="s">
        <v>189</v>
      </c>
      <c r="AA233" s="21" t="s">
        <v>189</v>
      </c>
      <c r="AB233" s="21" t="s">
        <v>189</v>
      </c>
      <c r="AC233" s="34" t="str">
        <f t="shared" si="155"/>
        <v>Baja</v>
      </c>
      <c r="AD233" s="34">
        <f t="shared" si="156"/>
        <v>1</v>
      </c>
      <c r="AE233" s="31" t="s">
        <v>149</v>
      </c>
      <c r="AF233" s="34">
        <f t="shared" si="157"/>
        <v>1</v>
      </c>
      <c r="AG233" s="31" t="s">
        <v>149</v>
      </c>
      <c r="AH233" s="35">
        <f t="shared" si="158"/>
        <v>1</v>
      </c>
      <c r="AI233" s="31" t="s">
        <v>149</v>
      </c>
      <c r="AJ233" s="34">
        <f t="shared" si="159"/>
        <v>1</v>
      </c>
      <c r="AK233" s="34">
        <f t="shared" si="160"/>
        <v>2</v>
      </c>
      <c r="AL233" s="34" t="str">
        <f t="shared" si="161"/>
        <v>Baja</v>
      </c>
      <c r="AM233" s="34">
        <f t="shared" si="162"/>
        <v>1</v>
      </c>
      <c r="AN233" s="34">
        <f t="shared" si="163"/>
        <v>3</v>
      </c>
      <c r="AO233" s="36" t="str">
        <f t="shared" si="164"/>
        <v>BAJA</v>
      </c>
    </row>
    <row r="234" spans="1:41" s="32" customFormat="1" ht="60">
      <c r="A234" s="22" t="s">
        <v>1287</v>
      </c>
      <c r="B234" s="22" t="s">
        <v>77</v>
      </c>
      <c r="C234" s="19" t="s">
        <v>90</v>
      </c>
      <c r="D234" s="2" t="s">
        <v>1288</v>
      </c>
      <c r="E234" s="23" t="s">
        <v>1288</v>
      </c>
      <c r="F234" s="2" t="s">
        <v>1289</v>
      </c>
      <c r="G234" s="20" t="s">
        <v>139</v>
      </c>
      <c r="H234" s="20"/>
      <c r="I234" s="20"/>
      <c r="J234" s="20" t="s">
        <v>2</v>
      </c>
      <c r="K234" s="20" t="s">
        <v>393</v>
      </c>
      <c r="L234" s="20" t="s">
        <v>605</v>
      </c>
      <c r="M234" s="20" t="s">
        <v>142</v>
      </c>
      <c r="N234" s="21" t="s">
        <v>1279</v>
      </c>
      <c r="O234" s="20" t="s">
        <v>144</v>
      </c>
      <c r="P234" s="21" t="s">
        <v>1280</v>
      </c>
      <c r="Q234" s="20" t="s">
        <v>148</v>
      </c>
      <c r="R234" s="21" t="s">
        <v>100</v>
      </c>
      <c r="S234" s="3" t="s">
        <v>155</v>
      </c>
      <c r="T234" s="3" t="s">
        <v>147</v>
      </c>
      <c r="U234" s="3" t="s">
        <v>147</v>
      </c>
      <c r="V234" s="20" t="s">
        <v>73</v>
      </c>
      <c r="W234" s="21" t="s">
        <v>189</v>
      </c>
      <c r="X234" s="21" t="s">
        <v>189</v>
      </c>
      <c r="Y234" s="21" t="s">
        <v>189</v>
      </c>
      <c r="Z234" s="21" t="s">
        <v>189</v>
      </c>
      <c r="AA234" s="21" t="s">
        <v>189</v>
      </c>
      <c r="AB234" s="21" t="s">
        <v>189</v>
      </c>
      <c r="AC234" s="34" t="str">
        <f t="shared" si="155"/>
        <v>Baja</v>
      </c>
      <c r="AD234" s="34">
        <f t="shared" si="156"/>
        <v>1</v>
      </c>
      <c r="AE234" s="31" t="s">
        <v>149</v>
      </c>
      <c r="AF234" s="34">
        <f t="shared" si="157"/>
        <v>1</v>
      </c>
      <c r="AG234" s="31" t="s">
        <v>149</v>
      </c>
      <c r="AH234" s="35">
        <f t="shared" si="158"/>
        <v>1</v>
      </c>
      <c r="AI234" s="31" t="s">
        <v>149</v>
      </c>
      <c r="AJ234" s="34">
        <f t="shared" si="159"/>
        <v>1</v>
      </c>
      <c r="AK234" s="34">
        <f t="shared" si="160"/>
        <v>2</v>
      </c>
      <c r="AL234" s="34" t="str">
        <f t="shared" si="161"/>
        <v>Baja</v>
      </c>
      <c r="AM234" s="34">
        <f t="shared" si="162"/>
        <v>1</v>
      </c>
      <c r="AN234" s="34">
        <f t="shared" si="163"/>
        <v>3</v>
      </c>
      <c r="AO234" s="36" t="str">
        <f t="shared" si="164"/>
        <v>BAJA</v>
      </c>
    </row>
    <row r="235" spans="1:41" s="32" customFormat="1" ht="128.25">
      <c r="A235" s="22" t="s">
        <v>1290</v>
      </c>
      <c r="B235" s="22" t="s">
        <v>77</v>
      </c>
      <c r="C235" s="19" t="s">
        <v>90</v>
      </c>
      <c r="D235" s="2" t="s">
        <v>150</v>
      </c>
      <c r="E235" s="92" t="s">
        <v>1291</v>
      </c>
      <c r="F235" s="2" t="s">
        <v>1292</v>
      </c>
      <c r="G235" s="20" t="s">
        <v>139</v>
      </c>
      <c r="H235" s="20" t="s">
        <v>2</v>
      </c>
      <c r="I235" s="20" t="s">
        <v>2</v>
      </c>
      <c r="J235" s="20" t="s">
        <v>2</v>
      </c>
      <c r="K235" s="20" t="s">
        <v>1245</v>
      </c>
      <c r="L235" s="20" t="s">
        <v>605</v>
      </c>
      <c r="M235" s="20" t="s">
        <v>142</v>
      </c>
      <c r="N235" s="21" t="s">
        <v>1279</v>
      </c>
      <c r="O235" s="20" t="s">
        <v>144</v>
      </c>
      <c r="P235" s="21" t="s">
        <v>1280</v>
      </c>
      <c r="Q235" s="20" t="s">
        <v>148</v>
      </c>
      <c r="R235" s="21" t="s">
        <v>100</v>
      </c>
      <c r="S235" s="3" t="s">
        <v>155</v>
      </c>
      <c r="T235" s="3" t="s">
        <v>155</v>
      </c>
      <c r="U235" s="3" t="s">
        <v>147</v>
      </c>
      <c r="V235" s="20" t="s">
        <v>75</v>
      </c>
      <c r="W235" s="21" t="s">
        <v>1248</v>
      </c>
      <c r="X235" s="21" t="s">
        <v>1281</v>
      </c>
      <c r="Y235" s="21" t="s">
        <v>1293</v>
      </c>
      <c r="Z235" s="21" t="s">
        <v>169</v>
      </c>
      <c r="AA235" s="24" t="s">
        <v>1250</v>
      </c>
      <c r="AB235" s="21" t="s">
        <v>208</v>
      </c>
      <c r="AC235" s="34" t="str">
        <f t="shared" si="155"/>
        <v>Media</v>
      </c>
      <c r="AD235" s="34">
        <f t="shared" si="156"/>
        <v>2</v>
      </c>
      <c r="AE235" s="31" t="s">
        <v>156</v>
      </c>
      <c r="AF235" s="34">
        <f t="shared" si="157"/>
        <v>2</v>
      </c>
      <c r="AG235" s="31" t="s">
        <v>149</v>
      </c>
      <c r="AH235" s="35">
        <f t="shared" si="158"/>
        <v>1</v>
      </c>
      <c r="AI235" s="31" t="s">
        <v>149</v>
      </c>
      <c r="AJ235" s="34">
        <f t="shared" si="159"/>
        <v>1</v>
      </c>
      <c r="AK235" s="34">
        <f t="shared" si="160"/>
        <v>2</v>
      </c>
      <c r="AL235" s="34" t="str">
        <f t="shared" si="161"/>
        <v>Baja</v>
      </c>
      <c r="AM235" s="34">
        <f t="shared" si="162"/>
        <v>1</v>
      </c>
      <c r="AN235" s="34">
        <f t="shared" si="163"/>
        <v>5</v>
      </c>
      <c r="AO235" s="36" t="str">
        <f t="shared" si="164"/>
        <v>MEDIA</v>
      </c>
    </row>
    <row r="236" spans="1:41" s="32" customFormat="1" ht="120">
      <c r="A236" s="22" t="s">
        <v>1294</v>
      </c>
      <c r="B236" s="22" t="s">
        <v>77</v>
      </c>
      <c r="C236" s="19" t="s">
        <v>90</v>
      </c>
      <c r="D236" s="2" t="s">
        <v>343</v>
      </c>
      <c r="E236" s="23" t="s">
        <v>648</v>
      </c>
      <c r="F236" s="2" t="s">
        <v>1295</v>
      </c>
      <c r="G236" s="20" t="s">
        <v>139</v>
      </c>
      <c r="H236" s="20"/>
      <c r="I236" s="20"/>
      <c r="J236" s="20" t="s">
        <v>2</v>
      </c>
      <c r="K236" s="20" t="s">
        <v>393</v>
      </c>
      <c r="L236" s="20" t="s">
        <v>605</v>
      </c>
      <c r="M236" s="20" t="s">
        <v>142</v>
      </c>
      <c r="N236" s="21" t="s">
        <v>1296</v>
      </c>
      <c r="O236" s="20" t="s">
        <v>144</v>
      </c>
      <c r="P236" s="21" t="s">
        <v>1280</v>
      </c>
      <c r="Q236" s="20" t="s">
        <v>148</v>
      </c>
      <c r="R236" s="21" t="s">
        <v>100</v>
      </c>
      <c r="S236" s="3" t="s">
        <v>155</v>
      </c>
      <c r="T236" s="3" t="s">
        <v>155</v>
      </c>
      <c r="U236" s="3" t="s">
        <v>147</v>
      </c>
      <c r="V236" s="20" t="s">
        <v>75</v>
      </c>
      <c r="W236" s="21" t="s">
        <v>1248</v>
      </c>
      <c r="X236" s="21" t="s">
        <v>1281</v>
      </c>
      <c r="Y236" s="21" t="s">
        <v>1297</v>
      </c>
      <c r="Z236" s="21" t="s">
        <v>169</v>
      </c>
      <c r="AA236" s="24" t="s">
        <v>1250</v>
      </c>
      <c r="AB236" s="21" t="s">
        <v>208</v>
      </c>
      <c r="AC236" s="34" t="str">
        <f t="shared" si="155"/>
        <v>Media</v>
      </c>
      <c r="AD236" s="34">
        <f t="shared" si="156"/>
        <v>2</v>
      </c>
      <c r="AE236" s="31" t="s">
        <v>156</v>
      </c>
      <c r="AF236" s="34">
        <f t="shared" si="157"/>
        <v>2</v>
      </c>
      <c r="AG236" s="31" t="s">
        <v>149</v>
      </c>
      <c r="AH236" s="35">
        <f t="shared" si="158"/>
        <v>1</v>
      </c>
      <c r="AI236" s="31" t="s">
        <v>156</v>
      </c>
      <c r="AJ236" s="34">
        <f t="shared" si="159"/>
        <v>2</v>
      </c>
      <c r="AK236" s="34">
        <f t="shared" si="160"/>
        <v>3</v>
      </c>
      <c r="AL236" s="34" t="str">
        <f t="shared" si="161"/>
        <v>Baja</v>
      </c>
      <c r="AM236" s="34">
        <f t="shared" si="162"/>
        <v>1</v>
      </c>
      <c r="AN236" s="34">
        <f t="shared" si="163"/>
        <v>5</v>
      </c>
      <c r="AO236" s="36" t="str">
        <f t="shared" si="164"/>
        <v>MEDIA</v>
      </c>
    </row>
    <row r="237" spans="1:41" s="32" customFormat="1" ht="150">
      <c r="A237" s="22" t="s">
        <v>1298</v>
      </c>
      <c r="B237" s="22" t="s">
        <v>77</v>
      </c>
      <c r="C237" s="19" t="s">
        <v>90</v>
      </c>
      <c r="D237" s="2" t="s">
        <v>1299</v>
      </c>
      <c r="E237" s="23" t="s">
        <v>1300</v>
      </c>
      <c r="F237" s="2" t="s">
        <v>1301</v>
      </c>
      <c r="G237" s="20" t="s">
        <v>139</v>
      </c>
      <c r="H237" s="20" t="s">
        <v>2</v>
      </c>
      <c r="I237" s="20" t="s">
        <v>2</v>
      </c>
      <c r="J237" s="20" t="s">
        <v>2</v>
      </c>
      <c r="K237" s="20" t="s">
        <v>393</v>
      </c>
      <c r="L237" s="20" t="s">
        <v>605</v>
      </c>
      <c r="M237" s="20" t="s">
        <v>142</v>
      </c>
      <c r="N237" s="21" t="s">
        <v>1246</v>
      </c>
      <c r="O237" s="20" t="s">
        <v>3</v>
      </c>
      <c r="P237" s="21" t="s">
        <v>1302</v>
      </c>
      <c r="Q237" s="20" t="s">
        <v>148</v>
      </c>
      <c r="R237" s="21" t="s">
        <v>101</v>
      </c>
      <c r="S237" s="3" t="s">
        <v>155</v>
      </c>
      <c r="T237" s="3" t="s">
        <v>155</v>
      </c>
      <c r="U237" s="3" t="s">
        <v>147</v>
      </c>
      <c r="V237" s="20" t="s">
        <v>75</v>
      </c>
      <c r="W237" s="21" t="s">
        <v>1303</v>
      </c>
      <c r="X237" s="21" t="s">
        <v>178</v>
      </c>
      <c r="Y237" s="21" t="s">
        <v>179</v>
      </c>
      <c r="Z237" s="21" t="s">
        <v>169</v>
      </c>
      <c r="AA237" s="24" t="s">
        <v>1250</v>
      </c>
      <c r="AB237" s="21" t="s">
        <v>208</v>
      </c>
      <c r="AC237" s="34" t="str">
        <f t="shared" si="155"/>
        <v>Media</v>
      </c>
      <c r="AD237" s="34">
        <f t="shared" si="156"/>
        <v>2</v>
      </c>
      <c r="AE237" s="31" t="s">
        <v>156</v>
      </c>
      <c r="AF237" s="34">
        <f t="shared" si="157"/>
        <v>2</v>
      </c>
      <c r="AG237" s="31" t="s">
        <v>156</v>
      </c>
      <c r="AH237" s="35">
        <f t="shared" si="158"/>
        <v>2</v>
      </c>
      <c r="AI237" s="31" t="s">
        <v>149</v>
      </c>
      <c r="AJ237" s="34">
        <f t="shared" si="159"/>
        <v>1</v>
      </c>
      <c r="AK237" s="34">
        <f t="shared" si="160"/>
        <v>3</v>
      </c>
      <c r="AL237" s="34" t="str">
        <f t="shared" si="161"/>
        <v>Baja</v>
      </c>
      <c r="AM237" s="34">
        <f t="shared" si="162"/>
        <v>1</v>
      </c>
      <c r="AN237" s="34">
        <f t="shared" si="163"/>
        <v>5</v>
      </c>
      <c r="AO237" s="36" t="str">
        <f t="shared" si="164"/>
        <v>MEDIA</v>
      </c>
    </row>
    <row r="238" spans="1:41" s="28" customFormat="1" ht="36" customHeight="1">
      <c r="A238" s="60" t="s">
        <v>1338</v>
      </c>
      <c r="B238" s="51"/>
      <c r="C238" s="53"/>
      <c r="D238" s="59"/>
      <c r="E238" s="59" t="s">
        <v>181</v>
      </c>
      <c r="F238" s="52">
        <v>45504</v>
      </c>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c r="AK238" s="51"/>
      <c r="AL238" s="51"/>
      <c r="AM238" s="51"/>
      <c r="AN238" s="51"/>
      <c r="AO238" s="51"/>
    </row>
    <row r="239" spans="1:41" s="32" customFormat="1" ht="129.75" customHeight="1">
      <c r="A239" s="22" t="s">
        <v>1305</v>
      </c>
      <c r="B239" s="22" t="s">
        <v>81</v>
      </c>
      <c r="C239" s="2" t="s">
        <v>118</v>
      </c>
      <c r="D239" s="20" t="s">
        <v>311</v>
      </c>
      <c r="E239" s="21" t="s">
        <v>1306</v>
      </c>
      <c r="F239" s="20" t="s">
        <v>1307</v>
      </c>
      <c r="G239" s="20" t="s">
        <v>139</v>
      </c>
      <c r="H239" s="20"/>
      <c r="I239" s="20"/>
      <c r="J239" s="20" t="s">
        <v>2</v>
      </c>
      <c r="K239" s="20" t="s">
        <v>1308</v>
      </c>
      <c r="L239" s="20" t="s">
        <v>940</v>
      </c>
      <c r="M239" s="20" t="s">
        <v>142</v>
      </c>
      <c r="N239" s="21" t="s">
        <v>1309</v>
      </c>
      <c r="O239" s="20" t="s">
        <v>3</v>
      </c>
      <c r="P239" s="21" t="s">
        <v>1310</v>
      </c>
      <c r="Q239" s="20" t="s">
        <v>189</v>
      </c>
      <c r="R239" s="21" t="s">
        <v>80</v>
      </c>
      <c r="S239" s="3" t="s">
        <v>155</v>
      </c>
      <c r="T239" s="3" t="s">
        <v>147</v>
      </c>
      <c r="U239" s="3" t="s">
        <v>147</v>
      </c>
      <c r="V239" s="20" t="s">
        <v>75</v>
      </c>
      <c r="W239" s="21" t="s">
        <v>1311</v>
      </c>
      <c r="X239" s="21" t="s">
        <v>1311</v>
      </c>
      <c r="Y239" s="21" t="s">
        <v>1312</v>
      </c>
      <c r="Z239" s="21" t="s">
        <v>819</v>
      </c>
      <c r="AA239" s="24">
        <v>44021</v>
      </c>
      <c r="AB239" s="21" t="s">
        <v>193</v>
      </c>
      <c r="AC239" s="35" t="str">
        <f>IF(V239="Información Pública Reservada","Alta",IF(V239="Información Pública Clasificada","Media",IF(V239="Información Pública","Baja")))</f>
        <v>Media</v>
      </c>
      <c r="AD239" s="35">
        <f>IF(AC239="Baja",1,IF(AC239="Media",2,IF(AC239="Alta",3,"")))</f>
        <v>2</v>
      </c>
      <c r="AE239" s="173" t="s">
        <v>156</v>
      </c>
      <c r="AF239" s="35">
        <f>IF(AE239="Baja",1,IF(AE239="Media",2,IF(AE239="Alta",3,"")))</f>
        <v>2</v>
      </c>
      <c r="AG239" s="173" t="s">
        <v>156</v>
      </c>
      <c r="AH239" s="35">
        <f>IF(AG239="Baja",1,IF(AG239="Media",2,IF(AG239="Alta",3,IF(AG239="No Clasificada",0,""))))</f>
        <v>2</v>
      </c>
      <c r="AI239" s="173" t="s">
        <v>149</v>
      </c>
      <c r="AJ239" s="35">
        <f>IF(AI239="Baja",1,IF(AI239="Media",2,IF(AI239="Alta",3,IF(AI239="No Clasificada",0,""))))</f>
        <v>1</v>
      </c>
      <c r="AK239" s="35">
        <f>IFERROR(SUM(AH239+AJ239)," ")</f>
        <v>3</v>
      </c>
      <c r="AL239" s="34" t="str">
        <f t="shared" ref="AL239:AL244" si="165">IF(AK239=3,"Baja",IF(AK239=2,"Baja",IF(AK239=1,"Baja",IF(AK239=4,"Media",IF(AK239&gt;=5,"Alta")))))</f>
        <v>Baja</v>
      </c>
      <c r="AM239" s="35">
        <f t="shared" ref="AM239:AM244" si="166">IF(AL239="Baja",1,IF(AL239="Media",2,IF(AL239="Alta",3,"0")))</f>
        <v>1</v>
      </c>
      <c r="AN239" s="35">
        <f t="shared" ref="AN239:AN244" si="167">IFERROR(SUM(+AD239+AF239+AM239),"")</f>
        <v>5</v>
      </c>
      <c r="AO239" s="99" t="str">
        <f t="shared" ref="AO239:AO244" si="168">IF(AND(AC239="ALTA"),"ALTA",IF(AND(AE239="ALTA",AL239="ALTA"),"ALTA",IF(AND(AC239="MEDIA",AE239="ALTA",AL239="MEDIA"),"MEDIA",IF(AND(AC239="MEDIA",AE239="MEDIA",AL239="ALTA"),"MEDIA",IF(AND(AC239="MEDIA",AE239="MEDIA",AL239="BAJA"),"MEDIA",IF(AND(AC239="MEDIA",AE239="MEDIA",AL239="MEDIA"),"MEDIA",IF(AND(AC239="MEDIA",AE239="BAJA",AL239="MEDIA"),"MEDIA",IF(AND(AC239="BAJA",AE239="MEDIA",AL239="MEDIA"),"MEDIA",IF(AND(AC239="BAJA",AE239="BAJA",AL239="MEDIA"),"MEDIA",IF(AND(AC239="BAJA",AE239="MEDIA",AL239="BAJA"),"MEDIA",IF(AND(AC239="MEDIA",AE239="BAJA",AL239="BAJA"),"MEDIA",IF(AND(AC239="BAJA",AE239="ALTA",AL239="BAJA"),"MEDIA",IF(AND(AC239="BAJA",AE239="BAJA",AL239="ALTA"),"MEDIA",IF(AND(AC239="MEDIA",AE239="ALTA",AL239="BAJA"),"MEDIA",IF(AND(AC239="MEDIA",AE239="BAJA",AL239="ALTA"),"MEDIA",IF(AND(AC239="BAJA",AE239="ALTA",AL239="MEDIA"),"MEDIA",IF(AND(AC239="BAJA",AE239="MEDIA",AL239="ALTA"),"MEDIA",IF(AND(AC239="BAJA",AE239="BAJA",AL239="BAJA"),"BAJA","Por Clasificar"))))))))))))))))))</f>
        <v>MEDIA</v>
      </c>
    </row>
    <row r="240" spans="1:41" s="32" customFormat="1" ht="126.75" customHeight="1">
      <c r="A240" s="22" t="s">
        <v>1313</v>
      </c>
      <c r="B240" s="22" t="s">
        <v>81</v>
      </c>
      <c r="C240" s="2" t="s">
        <v>118</v>
      </c>
      <c r="D240" s="20" t="s">
        <v>311</v>
      </c>
      <c r="E240" s="21" t="s">
        <v>1314</v>
      </c>
      <c r="F240" s="20" t="s">
        <v>1315</v>
      </c>
      <c r="G240" s="20" t="s">
        <v>139</v>
      </c>
      <c r="H240" s="20"/>
      <c r="I240" s="20"/>
      <c r="J240" s="20" t="s">
        <v>2</v>
      </c>
      <c r="K240" s="20" t="s">
        <v>1308</v>
      </c>
      <c r="L240" s="20" t="s">
        <v>940</v>
      </c>
      <c r="M240" s="20" t="s">
        <v>142</v>
      </c>
      <c r="N240" s="21" t="s">
        <v>1309</v>
      </c>
      <c r="O240" s="20" t="s">
        <v>3</v>
      </c>
      <c r="P240" s="21" t="s">
        <v>1310</v>
      </c>
      <c r="Q240" s="20" t="s">
        <v>189</v>
      </c>
      <c r="R240" s="21" t="s">
        <v>80</v>
      </c>
      <c r="S240" s="3" t="s">
        <v>155</v>
      </c>
      <c r="T240" s="3" t="s">
        <v>147</v>
      </c>
      <c r="U240" s="3" t="s">
        <v>147</v>
      </c>
      <c r="V240" s="2" t="s">
        <v>75</v>
      </c>
      <c r="W240" s="174" t="s">
        <v>1311</v>
      </c>
      <c r="X240" s="175" t="s">
        <v>1311</v>
      </c>
      <c r="Y240" s="190" t="s">
        <v>1316</v>
      </c>
      <c r="Z240" s="155" t="s">
        <v>819</v>
      </c>
      <c r="AA240" s="176">
        <v>44021</v>
      </c>
      <c r="AB240" s="92" t="s">
        <v>193</v>
      </c>
      <c r="AC240" s="35" t="str">
        <f t="shared" ref="AC240:AC244" si="169">IF(V240="Información Pública Reservada","Alta",IF(V240="Información Pública Clasificada","Media",IF(V240="Información Pública","Baja")))</f>
        <v>Media</v>
      </c>
      <c r="AD240" s="35">
        <f t="shared" ref="AD240:AD244" si="170">IF(AC240="Baja",1,IF(AC240="Media",2,IF(AC240="Alta",3,"")))</f>
        <v>2</v>
      </c>
      <c r="AE240" s="173" t="s">
        <v>156</v>
      </c>
      <c r="AF240" s="35">
        <f t="shared" ref="AF240:AF244" si="171">IF(AE240="Baja",1,IF(AE240="Media",2,IF(AE240="Alta",3,"")))</f>
        <v>2</v>
      </c>
      <c r="AG240" s="173" t="s">
        <v>156</v>
      </c>
      <c r="AH240" s="35">
        <f t="shared" ref="AH240:AH244" si="172">IF(AG240="Baja",1,IF(AG240="Media",2,IF(AG240="Alta",3,IF(AG240="No Clasificada",0,""))))</f>
        <v>2</v>
      </c>
      <c r="AI240" s="173" t="s">
        <v>149</v>
      </c>
      <c r="AJ240" s="35">
        <f t="shared" ref="AJ240:AJ244" si="173">IF(AI240="Baja",1,IF(AI240="Media",2,IF(AI240="Alta",3,IF(AI240="No Clasificada",0,""))))</f>
        <v>1</v>
      </c>
      <c r="AK240" s="35">
        <f t="shared" ref="AK240:AK244" si="174">IFERROR(SUM(AH240+AJ240)," ")</f>
        <v>3</v>
      </c>
      <c r="AL240" s="34" t="str">
        <f t="shared" si="165"/>
        <v>Baja</v>
      </c>
      <c r="AM240" s="35">
        <f t="shared" si="166"/>
        <v>1</v>
      </c>
      <c r="AN240" s="35">
        <f t="shared" si="167"/>
        <v>5</v>
      </c>
      <c r="AO240" s="99" t="str">
        <f t="shared" si="168"/>
        <v>MEDIA</v>
      </c>
    </row>
    <row r="241" spans="1:41" s="32" customFormat="1" ht="57">
      <c r="A241" s="22" t="s">
        <v>1317</v>
      </c>
      <c r="B241" s="22" t="s">
        <v>81</v>
      </c>
      <c r="C241" s="2" t="s">
        <v>118</v>
      </c>
      <c r="D241" s="20" t="s">
        <v>1318</v>
      </c>
      <c r="E241" s="21" t="s">
        <v>1319</v>
      </c>
      <c r="F241" s="20" t="s">
        <v>1320</v>
      </c>
      <c r="G241" s="20" t="s">
        <v>139</v>
      </c>
      <c r="H241" s="2"/>
      <c r="I241" s="20" t="s">
        <v>2</v>
      </c>
      <c r="J241" s="20"/>
      <c r="K241" s="20" t="s">
        <v>1308</v>
      </c>
      <c r="L241" s="20" t="s">
        <v>1321</v>
      </c>
      <c r="M241" s="20" t="s">
        <v>142</v>
      </c>
      <c r="N241" s="21" t="s">
        <v>1322</v>
      </c>
      <c r="O241" s="20" t="s">
        <v>3</v>
      </c>
      <c r="P241" s="137" t="s">
        <v>1323</v>
      </c>
      <c r="Q241" s="20" t="s">
        <v>189</v>
      </c>
      <c r="R241" s="21" t="s">
        <v>80</v>
      </c>
      <c r="S241" s="3" t="s">
        <v>147</v>
      </c>
      <c r="T241" s="3" t="s">
        <v>147</v>
      </c>
      <c r="U241" s="3" t="s">
        <v>147</v>
      </c>
      <c r="V241" s="20" t="s">
        <v>73</v>
      </c>
      <c r="W241" s="21" t="s">
        <v>148</v>
      </c>
      <c r="X241" s="21" t="s">
        <v>148</v>
      </c>
      <c r="Y241" s="21" t="s">
        <v>148</v>
      </c>
      <c r="Z241" s="21" t="s">
        <v>148</v>
      </c>
      <c r="AA241" s="24" t="s">
        <v>189</v>
      </c>
      <c r="AB241" s="21" t="s">
        <v>148</v>
      </c>
      <c r="AC241" s="109" t="str">
        <f t="shared" si="169"/>
        <v>Baja</v>
      </c>
      <c r="AD241" s="109">
        <f t="shared" si="170"/>
        <v>1</v>
      </c>
      <c r="AE241" s="22" t="s">
        <v>332</v>
      </c>
      <c r="AF241" s="109">
        <f t="shared" si="171"/>
        <v>3</v>
      </c>
      <c r="AG241" s="22" t="s">
        <v>332</v>
      </c>
      <c r="AH241" s="109">
        <f t="shared" si="172"/>
        <v>3</v>
      </c>
      <c r="AI241" s="22" t="s">
        <v>156</v>
      </c>
      <c r="AJ241" s="109">
        <f t="shared" si="173"/>
        <v>2</v>
      </c>
      <c r="AK241" s="109">
        <f t="shared" si="174"/>
        <v>5</v>
      </c>
      <c r="AL241" s="109" t="str">
        <f t="shared" si="165"/>
        <v>Alta</v>
      </c>
      <c r="AM241" s="109">
        <f t="shared" si="166"/>
        <v>3</v>
      </c>
      <c r="AN241" s="109">
        <f t="shared" si="167"/>
        <v>7</v>
      </c>
      <c r="AO241" s="177" t="str">
        <f t="shared" si="168"/>
        <v>ALTA</v>
      </c>
    </row>
    <row r="242" spans="1:41" s="32" customFormat="1" ht="85.5">
      <c r="A242" s="22" t="s">
        <v>1324</v>
      </c>
      <c r="B242" s="22" t="s">
        <v>81</v>
      </c>
      <c r="C242" s="2" t="s">
        <v>118</v>
      </c>
      <c r="D242" s="2" t="s">
        <v>1318</v>
      </c>
      <c r="E242" s="23" t="s">
        <v>1325</v>
      </c>
      <c r="F242" s="2" t="s">
        <v>1326</v>
      </c>
      <c r="G242" s="20" t="s">
        <v>139</v>
      </c>
      <c r="H242" s="20"/>
      <c r="I242" s="20" t="s">
        <v>2</v>
      </c>
      <c r="J242" s="20" t="s">
        <v>2</v>
      </c>
      <c r="K242" s="20" t="s">
        <v>1308</v>
      </c>
      <c r="L242" s="20" t="s">
        <v>1327</v>
      </c>
      <c r="M242" s="20" t="s">
        <v>142</v>
      </c>
      <c r="N242" s="21" t="s">
        <v>1328</v>
      </c>
      <c r="O242" s="20" t="s">
        <v>144</v>
      </c>
      <c r="P242" s="21" t="s">
        <v>1323</v>
      </c>
      <c r="Q242" s="20" t="s">
        <v>630</v>
      </c>
      <c r="R242" s="21" t="s">
        <v>80</v>
      </c>
      <c r="S242" s="3" t="s">
        <v>147</v>
      </c>
      <c r="T242" s="3" t="s">
        <v>147</v>
      </c>
      <c r="U242" s="3" t="s">
        <v>147</v>
      </c>
      <c r="V242" s="20" t="s">
        <v>73</v>
      </c>
      <c r="W242" s="21" t="s">
        <v>148</v>
      </c>
      <c r="X242" s="21" t="s">
        <v>148</v>
      </c>
      <c r="Y242" s="21" t="s">
        <v>148</v>
      </c>
      <c r="Z242" s="21" t="s">
        <v>148</v>
      </c>
      <c r="AA242" s="24" t="s">
        <v>189</v>
      </c>
      <c r="AB242" s="21" t="s">
        <v>148</v>
      </c>
      <c r="AC242" s="34" t="str">
        <f t="shared" si="169"/>
        <v>Baja</v>
      </c>
      <c r="AD242" s="34">
        <f t="shared" si="170"/>
        <v>1</v>
      </c>
      <c r="AE242" s="31" t="s">
        <v>156</v>
      </c>
      <c r="AF242" s="34">
        <f t="shared" si="171"/>
        <v>2</v>
      </c>
      <c r="AG242" s="31" t="s">
        <v>156</v>
      </c>
      <c r="AH242" s="35">
        <f t="shared" si="172"/>
        <v>2</v>
      </c>
      <c r="AI242" s="31" t="s">
        <v>149</v>
      </c>
      <c r="AJ242" s="34">
        <f t="shared" si="173"/>
        <v>1</v>
      </c>
      <c r="AK242" s="34">
        <f t="shared" si="174"/>
        <v>3</v>
      </c>
      <c r="AL242" s="34" t="str">
        <f t="shared" si="165"/>
        <v>Baja</v>
      </c>
      <c r="AM242" s="34">
        <f t="shared" si="166"/>
        <v>1</v>
      </c>
      <c r="AN242" s="34">
        <f t="shared" si="167"/>
        <v>4</v>
      </c>
      <c r="AO242" s="36" t="str">
        <f t="shared" si="168"/>
        <v>MEDIA</v>
      </c>
    </row>
    <row r="243" spans="1:41" s="32" customFormat="1" ht="85.5">
      <c r="A243" s="22" t="s">
        <v>1329</v>
      </c>
      <c r="B243" s="22" t="s">
        <v>81</v>
      </c>
      <c r="C243" s="2" t="s">
        <v>118</v>
      </c>
      <c r="D243" s="2" t="s">
        <v>343</v>
      </c>
      <c r="E243" s="23" t="s">
        <v>648</v>
      </c>
      <c r="F243" s="2" t="s">
        <v>1330</v>
      </c>
      <c r="G243" s="20" t="s">
        <v>139</v>
      </c>
      <c r="H243" s="20"/>
      <c r="I243" s="20"/>
      <c r="J243" s="20" t="s">
        <v>2</v>
      </c>
      <c r="K243" s="20" t="s">
        <v>1308</v>
      </c>
      <c r="L243" s="20" t="s">
        <v>1331</v>
      </c>
      <c r="M243" s="20" t="s">
        <v>142</v>
      </c>
      <c r="N243" s="21" t="s">
        <v>1322</v>
      </c>
      <c r="O243" s="20" t="s">
        <v>3</v>
      </c>
      <c r="P243" s="21" t="s">
        <v>1310</v>
      </c>
      <c r="Q243" s="20" t="s">
        <v>630</v>
      </c>
      <c r="R243" s="21" t="s">
        <v>80</v>
      </c>
      <c r="S243" s="3" t="s">
        <v>147</v>
      </c>
      <c r="T243" s="3" t="s">
        <v>147</v>
      </c>
      <c r="U243" s="3" t="s">
        <v>147</v>
      </c>
      <c r="V243" s="20" t="s">
        <v>73</v>
      </c>
      <c r="W243" s="21" t="s">
        <v>148</v>
      </c>
      <c r="X243" s="21" t="s">
        <v>148</v>
      </c>
      <c r="Y243" s="21" t="s">
        <v>148</v>
      </c>
      <c r="Z243" s="21" t="s">
        <v>148</v>
      </c>
      <c r="AA243" s="24" t="s">
        <v>189</v>
      </c>
      <c r="AB243" s="21" t="s">
        <v>148</v>
      </c>
      <c r="AC243" s="34" t="str">
        <f t="shared" si="169"/>
        <v>Baja</v>
      </c>
      <c r="AD243" s="34">
        <f t="shared" si="170"/>
        <v>1</v>
      </c>
      <c r="AE243" s="31" t="s">
        <v>156</v>
      </c>
      <c r="AF243" s="34">
        <f t="shared" si="171"/>
        <v>2</v>
      </c>
      <c r="AG243" s="31" t="s">
        <v>156</v>
      </c>
      <c r="AH243" s="35">
        <f t="shared" si="172"/>
        <v>2</v>
      </c>
      <c r="AI243" s="31" t="s">
        <v>149</v>
      </c>
      <c r="AJ243" s="34">
        <f t="shared" si="173"/>
        <v>1</v>
      </c>
      <c r="AK243" s="34">
        <f t="shared" si="174"/>
        <v>3</v>
      </c>
      <c r="AL243" s="34" t="str">
        <f t="shared" si="165"/>
        <v>Baja</v>
      </c>
      <c r="AM243" s="34">
        <f t="shared" si="166"/>
        <v>1</v>
      </c>
      <c r="AN243" s="34">
        <f t="shared" si="167"/>
        <v>4</v>
      </c>
      <c r="AO243" s="36" t="str">
        <f t="shared" si="168"/>
        <v>MEDIA</v>
      </c>
    </row>
    <row r="244" spans="1:41" s="32" customFormat="1" ht="85.5">
      <c r="A244" s="22" t="s">
        <v>1332</v>
      </c>
      <c r="B244" s="22" t="s">
        <v>81</v>
      </c>
      <c r="C244" s="2" t="s">
        <v>118</v>
      </c>
      <c r="D244" s="2" t="s">
        <v>1333</v>
      </c>
      <c r="E244" s="23" t="s">
        <v>1334</v>
      </c>
      <c r="F244" s="2" t="s">
        <v>1335</v>
      </c>
      <c r="G244" s="20" t="s">
        <v>139</v>
      </c>
      <c r="H244" s="20"/>
      <c r="I244" s="20"/>
      <c r="J244" s="20" t="s">
        <v>2</v>
      </c>
      <c r="K244" s="20" t="s">
        <v>1308</v>
      </c>
      <c r="L244" s="20" t="s">
        <v>1336</v>
      </c>
      <c r="M244" s="20" t="s">
        <v>142</v>
      </c>
      <c r="N244" s="21" t="s">
        <v>1322</v>
      </c>
      <c r="O244" s="20" t="s">
        <v>3</v>
      </c>
      <c r="P244" s="21" t="s">
        <v>1310</v>
      </c>
      <c r="Q244" s="20" t="s">
        <v>630</v>
      </c>
      <c r="R244" s="21" t="s">
        <v>80</v>
      </c>
      <c r="S244" s="3" t="s">
        <v>147</v>
      </c>
      <c r="T244" s="3" t="s">
        <v>147</v>
      </c>
      <c r="U244" s="3" t="s">
        <v>147</v>
      </c>
      <c r="V244" s="20" t="s">
        <v>73</v>
      </c>
      <c r="W244" s="21" t="s">
        <v>148</v>
      </c>
      <c r="X244" s="21" t="s">
        <v>148</v>
      </c>
      <c r="Y244" s="21" t="s">
        <v>148</v>
      </c>
      <c r="Z244" s="21" t="s">
        <v>148</v>
      </c>
      <c r="AA244" s="24" t="s">
        <v>189</v>
      </c>
      <c r="AB244" s="21" t="s">
        <v>148</v>
      </c>
      <c r="AC244" s="34" t="str">
        <f t="shared" si="169"/>
        <v>Baja</v>
      </c>
      <c r="AD244" s="34">
        <f t="shared" si="170"/>
        <v>1</v>
      </c>
      <c r="AE244" s="31" t="s">
        <v>156</v>
      </c>
      <c r="AF244" s="34">
        <f t="shared" si="171"/>
        <v>2</v>
      </c>
      <c r="AG244" s="31" t="s">
        <v>156</v>
      </c>
      <c r="AH244" s="35">
        <f t="shared" si="172"/>
        <v>2</v>
      </c>
      <c r="AI244" s="31" t="s">
        <v>149</v>
      </c>
      <c r="AJ244" s="34">
        <f t="shared" si="173"/>
        <v>1</v>
      </c>
      <c r="AK244" s="34">
        <f t="shared" si="174"/>
        <v>3</v>
      </c>
      <c r="AL244" s="34" t="str">
        <f t="shared" si="165"/>
        <v>Baja</v>
      </c>
      <c r="AM244" s="34">
        <f t="shared" si="166"/>
        <v>1</v>
      </c>
      <c r="AN244" s="34">
        <f t="shared" si="167"/>
        <v>4</v>
      </c>
      <c r="AO244" s="36" t="str">
        <f t="shared" si="168"/>
        <v>MEDIA</v>
      </c>
    </row>
    <row r="245" spans="1:41" s="28" customFormat="1" ht="36" customHeight="1">
      <c r="A245" s="60" t="s">
        <v>1337</v>
      </c>
      <c r="B245" s="51"/>
      <c r="C245" s="53"/>
      <c r="D245" s="59"/>
      <c r="E245" s="59" t="s">
        <v>181</v>
      </c>
      <c r="F245" s="52">
        <v>45545</v>
      </c>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row>
    <row r="246" spans="1:41" s="32" customFormat="1" ht="195">
      <c r="A246" s="22" t="s">
        <v>1339</v>
      </c>
      <c r="B246" s="22" t="s">
        <v>81</v>
      </c>
      <c r="C246" s="19" t="s">
        <v>135</v>
      </c>
      <c r="D246" s="2" t="s">
        <v>1340</v>
      </c>
      <c r="E246" s="23" t="s">
        <v>1341</v>
      </c>
      <c r="F246" s="2" t="s">
        <v>1342</v>
      </c>
      <c r="G246" s="20" t="s">
        <v>139</v>
      </c>
      <c r="H246" s="20"/>
      <c r="I246" s="20"/>
      <c r="J246" s="20" t="s">
        <v>2</v>
      </c>
      <c r="K246" s="20" t="s">
        <v>153</v>
      </c>
      <c r="L246" s="20" t="s">
        <v>605</v>
      </c>
      <c r="M246" s="20" t="s">
        <v>142</v>
      </c>
      <c r="N246" s="21" t="s">
        <v>1343</v>
      </c>
      <c r="O246" s="20" t="s">
        <v>3</v>
      </c>
      <c r="P246" s="21" t="s">
        <v>1344</v>
      </c>
      <c r="Q246" s="20" t="s">
        <v>189</v>
      </c>
      <c r="R246" s="21" t="s">
        <v>83</v>
      </c>
      <c r="S246" s="3" t="s">
        <v>155</v>
      </c>
      <c r="T246" s="3" t="s">
        <v>155</v>
      </c>
      <c r="U246" s="3" t="s">
        <v>147</v>
      </c>
      <c r="V246" s="20" t="s">
        <v>64</v>
      </c>
      <c r="W246" s="21" t="s">
        <v>1345</v>
      </c>
      <c r="X246" s="21" t="s">
        <v>1346</v>
      </c>
      <c r="Y246" s="21" t="s">
        <v>1347</v>
      </c>
      <c r="Z246" s="21" t="s">
        <v>819</v>
      </c>
      <c r="AA246" s="178">
        <v>44020</v>
      </c>
      <c r="AB246" s="21" t="s">
        <v>1060</v>
      </c>
      <c r="AC246" s="34" t="str">
        <f t="shared" ref="AC246:AC255" si="175">IF(V246="Información Pública Reservada","Alta",IF(V246="Información Pública Clasificada","Media",IF(V246="Información Pública","Baja")))</f>
        <v>Alta</v>
      </c>
      <c r="AD246" s="34">
        <f t="shared" ref="AD246:AD255" si="176">IF(AC246="Baja",1,IF(AC246="Media",2,IF(AC246="Alta",3,"")))</f>
        <v>3</v>
      </c>
      <c r="AE246" s="31" t="s">
        <v>149</v>
      </c>
      <c r="AF246" s="34">
        <f>IF(AE246="Baja",1,IF(AE246="Media",2,IF(AE246="Alta",3,"")))</f>
        <v>1</v>
      </c>
      <c r="AG246" s="31" t="s">
        <v>156</v>
      </c>
      <c r="AH246" s="35">
        <f>IF(AG246="Baja",1,IF(AG246="Media",2,IF(AG246="Alta",3,IF(AG246="No Clasificada",0,""))))</f>
        <v>2</v>
      </c>
      <c r="AI246" s="31" t="s">
        <v>156</v>
      </c>
      <c r="AJ246" s="34">
        <f>IF(AI246="Baja",1,IF(AI246="Media",2,IF(AI246="Alta",3,IF(AI246="No Clasificada",0,""))))</f>
        <v>2</v>
      </c>
      <c r="AK246" s="34">
        <f>IFERROR(SUM(AH246+AJ246)," ")</f>
        <v>4</v>
      </c>
      <c r="AL246" s="34" t="str">
        <f>IF(AK246=3,"Baja",IF(AK246=2,"Baja",IF(AK246=1,"Baja",IF(AK246=4,"Media",IF(AK246&gt;=5,"Alta")))))</f>
        <v>Media</v>
      </c>
      <c r="AM246" s="34">
        <f>IF(AL246="Baja",1,IF(AL246="Media",2,IF(AL246="Alta",3,"0")))</f>
        <v>2</v>
      </c>
      <c r="AN246" s="34">
        <f>IFERROR(SUM(+AD246+AF246+AM246),"")</f>
        <v>6</v>
      </c>
      <c r="AO246" s="36" t="str">
        <f>IF(AND(AC246="ALTA"),"ALTA",IF(AND(AE246="ALTA",AL246="ALTA"),"ALTA",IF(AND(AC246="MEDIA",AE246="ALTA",AL246="MEDIA"),"MEDIA",IF(AND(AC246="MEDIA",AE246="MEDIA",AL246="ALTA"),"MEDIA",IF(AND(AC246="MEDIA",AE246="MEDIA",AL246="BAJA"),"MEDIA",IF(AND(AC246="MEDIA",AE246="MEDIA",AL246="MEDIA"),"MEDIA",IF(AND(AC246="MEDIA",AE246="BAJA",AL246="MEDIA"),"MEDIA",IF(AND(AC246="BAJA",AE246="MEDIA",AL246="MEDIA"),"MEDIA",IF(AND(AC246="BAJA",AE246="BAJA",AL246="MEDIA"),"MEDIA",IF(AND(AC246="BAJA",AE246="MEDIA",AL246="BAJA"),"MEDIA",IF(AND(AC246="MEDIA",AE246="BAJA",AL246="BAJA"),"MEDIA",IF(AND(AC246="BAJA",AE246="ALTA",AL246="BAJA"),"MEDIA",IF(AND(AC246="BAJA",AE246="BAJA",AL246="ALTA"),"MEDIA",IF(AND(AC246="MEDIA",AE246="ALTA",AL246="BAJA"),"MEDIA",IF(AND(AC246="MEDIA",AE246="BAJA",AL246="ALTA"),"MEDIA",IF(AND(AC246="BAJA",AE246="ALTA",AL246="MEDIA"),"MEDIA",IF(AND(AC246="BAJA",AE246="MEDIA",AL246="ALTA"),"MEDIA",IF(AND(AC246="BAJA",AE246="BAJA",AL246="BAJA"),"BAJA","Por Clasificar"))))))))))))))))))</f>
        <v>ALTA</v>
      </c>
    </row>
    <row r="247" spans="1:41" s="32" customFormat="1" ht="45">
      <c r="A247" s="22" t="s">
        <v>1348</v>
      </c>
      <c r="B247" s="22" t="s">
        <v>81</v>
      </c>
      <c r="C247" s="19" t="s">
        <v>135</v>
      </c>
      <c r="D247" s="2" t="s">
        <v>648</v>
      </c>
      <c r="E247" s="23" t="s">
        <v>1349</v>
      </c>
      <c r="F247" s="2" t="s">
        <v>1350</v>
      </c>
      <c r="G247" s="20" t="s">
        <v>139</v>
      </c>
      <c r="H247" s="20"/>
      <c r="I247" s="20"/>
      <c r="J247" s="20" t="s">
        <v>2</v>
      </c>
      <c r="K247" s="20" t="s">
        <v>153</v>
      </c>
      <c r="L247" s="20" t="s">
        <v>605</v>
      </c>
      <c r="M247" s="20" t="s">
        <v>142</v>
      </c>
      <c r="N247" s="21" t="s">
        <v>1343</v>
      </c>
      <c r="O247" s="20" t="s">
        <v>3</v>
      </c>
      <c r="P247" s="21" t="s">
        <v>1351</v>
      </c>
      <c r="Q247" s="20" t="s">
        <v>189</v>
      </c>
      <c r="R247" s="21" t="s">
        <v>83</v>
      </c>
      <c r="S247" s="3" t="s">
        <v>147</v>
      </c>
      <c r="T247" s="3" t="s">
        <v>147</v>
      </c>
      <c r="U247" s="3" t="s">
        <v>147</v>
      </c>
      <c r="V247" s="20" t="s">
        <v>73</v>
      </c>
      <c r="W247" s="21" t="s">
        <v>189</v>
      </c>
      <c r="X247" s="21" t="s">
        <v>189</v>
      </c>
      <c r="Y247" s="21" t="s">
        <v>189</v>
      </c>
      <c r="Z247" s="21" t="s">
        <v>189</v>
      </c>
      <c r="AA247" s="112" t="s">
        <v>189</v>
      </c>
      <c r="AB247" s="21" t="s">
        <v>189</v>
      </c>
      <c r="AC247" s="34" t="str">
        <f t="shared" si="175"/>
        <v>Baja</v>
      </c>
      <c r="AD247" s="34">
        <f t="shared" si="176"/>
        <v>1</v>
      </c>
      <c r="AE247" s="31" t="s">
        <v>149</v>
      </c>
      <c r="AF247" s="34">
        <f t="shared" ref="AF247:AF255" si="177">IF(AE247="Baja",1,IF(AE247="Media",2,IF(AE247="Alta",3,"")))</f>
        <v>1</v>
      </c>
      <c r="AG247" s="31" t="s">
        <v>149</v>
      </c>
      <c r="AH247" s="35">
        <f t="shared" ref="AH247:AH255" si="178">IF(AG247="Baja",1,IF(AG247="Media",2,IF(AG247="Alta",3,IF(AG247="No Clasificada",0,""))))</f>
        <v>1</v>
      </c>
      <c r="AI247" s="31" t="s">
        <v>149</v>
      </c>
      <c r="AJ247" s="34">
        <f t="shared" ref="AJ247:AJ255" si="179">IF(AI247="Baja",1,IF(AI247="Media",2,IF(AI247="Alta",3,IF(AI247="No Clasificada",0,""))))</f>
        <v>1</v>
      </c>
      <c r="AK247" s="34">
        <f t="shared" ref="AK247:AK255" si="180">IFERROR(SUM(AH247+AJ247)," ")</f>
        <v>2</v>
      </c>
      <c r="AL247" s="34" t="str">
        <f t="shared" ref="AL247:AL255" si="181">IF(AK247=3,"Baja",IF(AK247=2,"Baja",IF(AK247=1,"Baja",IF(AK247=4,"Media",IF(AK247&gt;=5,"Alta")))))</f>
        <v>Baja</v>
      </c>
      <c r="AM247" s="34">
        <f t="shared" ref="AM247:AM255" si="182">IF(AL247="Baja",1,IF(AL247="Media",2,IF(AL247="Alta",3,"0")))</f>
        <v>1</v>
      </c>
      <c r="AN247" s="34">
        <f t="shared" ref="AN247:AN255" si="183">IFERROR(SUM(+AD247+AF247+AM247),"")</f>
        <v>3</v>
      </c>
      <c r="AO247" s="36" t="str">
        <f t="shared" ref="AO247:AO255" si="184">IF(AND(AC247="ALTA"),"ALTA",IF(AND(AE247="ALTA",AL247="ALTA"),"ALTA",IF(AND(AC247="MEDIA",AE247="ALTA",AL247="MEDIA"),"MEDIA",IF(AND(AC247="MEDIA",AE247="MEDIA",AL247="ALTA"),"MEDIA",IF(AND(AC247="MEDIA",AE247="MEDIA",AL247="BAJA"),"MEDIA",IF(AND(AC247="MEDIA",AE247="MEDIA",AL247="MEDIA"),"MEDIA",IF(AND(AC247="MEDIA",AE247="BAJA",AL247="MEDIA"),"MEDIA",IF(AND(AC247="BAJA",AE247="MEDIA",AL247="MEDIA"),"MEDIA",IF(AND(AC247="BAJA",AE247="BAJA",AL247="MEDIA"),"MEDIA",IF(AND(AC247="BAJA",AE247="MEDIA",AL247="BAJA"),"MEDIA",IF(AND(AC247="MEDIA",AE247="BAJA",AL247="BAJA"),"MEDIA",IF(AND(AC247="BAJA",AE247="ALTA",AL247="BAJA"),"MEDIA",IF(AND(AC247="BAJA",AE247="BAJA",AL247="ALTA"),"MEDIA",IF(AND(AC247="MEDIA",AE247="ALTA",AL247="BAJA"),"MEDIA",IF(AND(AC247="MEDIA",AE247="BAJA",AL247="ALTA"),"MEDIA",IF(AND(AC247="BAJA",AE247="ALTA",AL247="MEDIA"),"MEDIA",IF(AND(AC247="BAJA",AE247="MEDIA",AL247="ALTA"),"MEDIA",IF(AND(AC247="BAJA",AE247="BAJA",AL247="BAJA"),"BAJA","Por Clasificar"))))))))))))))))))</f>
        <v>BAJA</v>
      </c>
    </row>
    <row r="248" spans="1:41" s="32" customFormat="1" ht="195">
      <c r="A248" s="22" t="s">
        <v>1352</v>
      </c>
      <c r="B248" s="22" t="s">
        <v>81</v>
      </c>
      <c r="C248" s="19" t="s">
        <v>135</v>
      </c>
      <c r="D248" s="2" t="s">
        <v>1353</v>
      </c>
      <c r="E248" s="108" t="s">
        <v>1354</v>
      </c>
      <c r="F248" s="111" t="s">
        <v>1355</v>
      </c>
      <c r="G248" s="20" t="s">
        <v>139</v>
      </c>
      <c r="H248" s="20"/>
      <c r="I248" s="20"/>
      <c r="J248" s="20" t="s">
        <v>2</v>
      </c>
      <c r="K248" s="20" t="s">
        <v>153</v>
      </c>
      <c r="L248" s="20" t="s">
        <v>1356</v>
      </c>
      <c r="M248" s="20" t="s">
        <v>142</v>
      </c>
      <c r="N248" s="21" t="s">
        <v>1357</v>
      </c>
      <c r="O248" s="20" t="s">
        <v>3</v>
      </c>
      <c r="P248" s="112" t="s">
        <v>1358</v>
      </c>
      <c r="Q248" s="20" t="s">
        <v>148</v>
      </c>
      <c r="R248" s="112" t="s">
        <v>83</v>
      </c>
      <c r="S248" s="3" t="s">
        <v>155</v>
      </c>
      <c r="T248" s="3" t="s">
        <v>155</v>
      </c>
      <c r="U248" s="3" t="s">
        <v>147</v>
      </c>
      <c r="V248" s="20" t="s">
        <v>64</v>
      </c>
      <c r="W248" s="21" t="s">
        <v>1345</v>
      </c>
      <c r="X248" s="21" t="s">
        <v>1346</v>
      </c>
      <c r="Y248" s="21" t="s">
        <v>1359</v>
      </c>
      <c r="Z248" s="21" t="s">
        <v>819</v>
      </c>
      <c r="AA248" s="178">
        <v>45177</v>
      </c>
      <c r="AB248" s="21" t="s">
        <v>1060</v>
      </c>
      <c r="AC248" s="34" t="str">
        <f t="shared" si="175"/>
        <v>Alta</v>
      </c>
      <c r="AD248" s="34">
        <f t="shared" si="176"/>
        <v>3</v>
      </c>
      <c r="AE248" s="31" t="s">
        <v>156</v>
      </c>
      <c r="AF248" s="34">
        <f t="shared" si="177"/>
        <v>2</v>
      </c>
      <c r="AG248" s="31" t="s">
        <v>156</v>
      </c>
      <c r="AH248" s="35">
        <f t="shared" si="178"/>
        <v>2</v>
      </c>
      <c r="AI248" s="31" t="s">
        <v>156</v>
      </c>
      <c r="AJ248" s="34">
        <f t="shared" si="179"/>
        <v>2</v>
      </c>
      <c r="AK248" s="34">
        <f t="shared" si="180"/>
        <v>4</v>
      </c>
      <c r="AL248" s="34" t="str">
        <f t="shared" si="181"/>
        <v>Media</v>
      </c>
      <c r="AM248" s="34">
        <f t="shared" si="182"/>
        <v>2</v>
      </c>
      <c r="AN248" s="34">
        <f t="shared" si="183"/>
        <v>7</v>
      </c>
      <c r="AO248" s="36" t="str">
        <f t="shared" si="184"/>
        <v>ALTA</v>
      </c>
    </row>
    <row r="249" spans="1:41" s="32" customFormat="1" ht="225">
      <c r="A249" s="22" t="s">
        <v>1360</v>
      </c>
      <c r="B249" s="22" t="s">
        <v>81</v>
      </c>
      <c r="C249" s="19" t="s">
        <v>135</v>
      </c>
      <c r="D249" s="2" t="s">
        <v>1353</v>
      </c>
      <c r="E249" s="108" t="s">
        <v>1361</v>
      </c>
      <c r="F249" s="111" t="s">
        <v>1355</v>
      </c>
      <c r="G249" s="20" t="s">
        <v>139</v>
      </c>
      <c r="H249" s="20"/>
      <c r="I249" s="20"/>
      <c r="J249" s="20" t="s">
        <v>2</v>
      </c>
      <c r="K249" s="20" t="s">
        <v>153</v>
      </c>
      <c r="L249" s="20" t="s">
        <v>605</v>
      </c>
      <c r="M249" s="20" t="s">
        <v>142</v>
      </c>
      <c r="N249" s="21" t="s">
        <v>1362</v>
      </c>
      <c r="O249" s="20" t="s">
        <v>3</v>
      </c>
      <c r="P249" s="112" t="s">
        <v>1363</v>
      </c>
      <c r="Q249" s="20" t="s">
        <v>148</v>
      </c>
      <c r="R249" s="112" t="s">
        <v>83</v>
      </c>
      <c r="S249" s="3" t="s">
        <v>155</v>
      </c>
      <c r="T249" s="3" t="s">
        <v>155</v>
      </c>
      <c r="U249" s="3" t="s">
        <v>147</v>
      </c>
      <c r="V249" s="97" t="s">
        <v>75</v>
      </c>
      <c r="W249" s="21" t="s">
        <v>1364</v>
      </c>
      <c r="X249" s="21" t="s">
        <v>1365</v>
      </c>
      <c r="Y249" s="21" t="s">
        <v>1366</v>
      </c>
      <c r="Z249" s="21" t="s">
        <v>169</v>
      </c>
      <c r="AA249" s="178">
        <v>45545</v>
      </c>
      <c r="AB249" s="21" t="s">
        <v>208</v>
      </c>
      <c r="AC249" s="34" t="str">
        <f t="shared" si="175"/>
        <v>Media</v>
      </c>
      <c r="AD249" s="34">
        <f t="shared" si="176"/>
        <v>2</v>
      </c>
      <c r="AE249" s="31" t="s">
        <v>156</v>
      </c>
      <c r="AF249" s="34">
        <f t="shared" si="177"/>
        <v>2</v>
      </c>
      <c r="AG249" s="31" t="s">
        <v>156</v>
      </c>
      <c r="AH249" s="35">
        <f t="shared" si="178"/>
        <v>2</v>
      </c>
      <c r="AI249" s="31" t="s">
        <v>156</v>
      </c>
      <c r="AJ249" s="34">
        <f t="shared" si="179"/>
        <v>2</v>
      </c>
      <c r="AK249" s="34">
        <f t="shared" si="180"/>
        <v>4</v>
      </c>
      <c r="AL249" s="34" t="str">
        <f t="shared" si="181"/>
        <v>Media</v>
      </c>
      <c r="AM249" s="34">
        <f t="shared" si="182"/>
        <v>2</v>
      </c>
      <c r="AN249" s="34">
        <f t="shared" si="183"/>
        <v>6</v>
      </c>
      <c r="AO249" s="36" t="str">
        <f t="shared" si="184"/>
        <v>MEDIA</v>
      </c>
    </row>
    <row r="250" spans="1:41" s="32" customFormat="1" ht="225">
      <c r="A250" s="22" t="s">
        <v>1367</v>
      </c>
      <c r="B250" s="22" t="s">
        <v>81</v>
      </c>
      <c r="C250" s="19" t="s">
        <v>135</v>
      </c>
      <c r="D250" s="2" t="s">
        <v>1353</v>
      </c>
      <c r="E250" s="108" t="s">
        <v>1368</v>
      </c>
      <c r="F250" s="111" t="s">
        <v>1355</v>
      </c>
      <c r="G250" s="20" t="s">
        <v>139</v>
      </c>
      <c r="H250" s="20"/>
      <c r="I250" s="20"/>
      <c r="J250" s="20" t="s">
        <v>2</v>
      </c>
      <c r="K250" s="20" t="s">
        <v>153</v>
      </c>
      <c r="L250" s="20" t="s">
        <v>605</v>
      </c>
      <c r="M250" s="20" t="s">
        <v>142</v>
      </c>
      <c r="N250" s="21" t="s">
        <v>1362</v>
      </c>
      <c r="O250" s="20" t="s">
        <v>3</v>
      </c>
      <c r="P250" s="112" t="s">
        <v>1369</v>
      </c>
      <c r="Q250" s="20" t="s">
        <v>148</v>
      </c>
      <c r="R250" s="112" t="s">
        <v>83</v>
      </c>
      <c r="S250" s="3" t="s">
        <v>155</v>
      </c>
      <c r="T250" s="3" t="s">
        <v>155</v>
      </c>
      <c r="U250" s="3" t="s">
        <v>147</v>
      </c>
      <c r="V250" s="97" t="s">
        <v>75</v>
      </c>
      <c r="W250" s="21" t="s">
        <v>1364</v>
      </c>
      <c r="X250" s="21" t="s">
        <v>1365</v>
      </c>
      <c r="Y250" s="21" t="s">
        <v>1366</v>
      </c>
      <c r="Z250" s="21" t="s">
        <v>169</v>
      </c>
      <c r="AA250" s="178">
        <v>45545</v>
      </c>
      <c r="AB250" s="21" t="s">
        <v>208</v>
      </c>
      <c r="AC250" s="34" t="str">
        <f t="shared" si="175"/>
        <v>Media</v>
      </c>
      <c r="AD250" s="34"/>
      <c r="AE250" s="31" t="s">
        <v>156</v>
      </c>
      <c r="AF250" s="34">
        <f t="shared" si="177"/>
        <v>2</v>
      </c>
      <c r="AG250" s="31" t="s">
        <v>156</v>
      </c>
      <c r="AH250" s="35">
        <f t="shared" si="178"/>
        <v>2</v>
      </c>
      <c r="AI250" s="31" t="s">
        <v>156</v>
      </c>
      <c r="AJ250" s="34">
        <f t="shared" si="179"/>
        <v>2</v>
      </c>
      <c r="AK250" s="34">
        <f t="shared" si="180"/>
        <v>4</v>
      </c>
      <c r="AL250" s="34" t="str">
        <f t="shared" si="181"/>
        <v>Media</v>
      </c>
      <c r="AM250" s="34">
        <f t="shared" si="182"/>
        <v>2</v>
      </c>
      <c r="AN250" s="34">
        <f t="shared" si="183"/>
        <v>4</v>
      </c>
      <c r="AO250" s="36" t="str">
        <f t="shared" si="184"/>
        <v>MEDIA</v>
      </c>
    </row>
    <row r="251" spans="1:41" s="32" customFormat="1" ht="225">
      <c r="A251" s="22" t="s">
        <v>1370</v>
      </c>
      <c r="B251" s="22" t="s">
        <v>81</v>
      </c>
      <c r="C251" s="19" t="s">
        <v>135</v>
      </c>
      <c r="D251" s="2" t="s">
        <v>1353</v>
      </c>
      <c r="E251" s="108" t="s">
        <v>1371</v>
      </c>
      <c r="F251" s="111" t="s">
        <v>1355</v>
      </c>
      <c r="G251" s="20" t="s">
        <v>139</v>
      </c>
      <c r="H251" s="20"/>
      <c r="I251" s="20"/>
      <c r="J251" s="20" t="s">
        <v>2</v>
      </c>
      <c r="K251" s="20" t="s">
        <v>153</v>
      </c>
      <c r="L251" s="20" t="s">
        <v>605</v>
      </c>
      <c r="M251" s="20" t="s">
        <v>142</v>
      </c>
      <c r="N251" s="21" t="s">
        <v>1372</v>
      </c>
      <c r="O251" s="20" t="s">
        <v>3</v>
      </c>
      <c r="P251" s="112" t="s">
        <v>1373</v>
      </c>
      <c r="Q251" s="20" t="s">
        <v>148</v>
      </c>
      <c r="R251" s="112" t="s">
        <v>83</v>
      </c>
      <c r="S251" s="3" t="s">
        <v>155</v>
      </c>
      <c r="T251" s="3" t="s">
        <v>155</v>
      </c>
      <c r="U251" s="3" t="s">
        <v>147</v>
      </c>
      <c r="V251" s="97" t="s">
        <v>75</v>
      </c>
      <c r="W251" s="21" t="s">
        <v>1364</v>
      </c>
      <c r="X251" s="21" t="s">
        <v>1374</v>
      </c>
      <c r="Y251" s="21" t="s">
        <v>1366</v>
      </c>
      <c r="Z251" s="21" t="s">
        <v>169</v>
      </c>
      <c r="AA251" s="178">
        <v>45545</v>
      </c>
      <c r="AB251" s="21" t="s">
        <v>208</v>
      </c>
      <c r="AC251" s="34" t="str">
        <f t="shared" si="175"/>
        <v>Media</v>
      </c>
      <c r="AD251" s="34"/>
      <c r="AE251" s="31" t="s">
        <v>156</v>
      </c>
      <c r="AF251" s="34">
        <f t="shared" si="177"/>
        <v>2</v>
      </c>
      <c r="AG251" s="31" t="s">
        <v>156</v>
      </c>
      <c r="AH251" s="35">
        <f t="shared" si="178"/>
        <v>2</v>
      </c>
      <c r="AI251" s="31" t="s">
        <v>156</v>
      </c>
      <c r="AJ251" s="34">
        <f t="shared" si="179"/>
        <v>2</v>
      </c>
      <c r="AK251" s="34">
        <f t="shared" si="180"/>
        <v>4</v>
      </c>
      <c r="AL251" s="34" t="str">
        <f t="shared" si="181"/>
        <v>Media</v>
      </c>
      <c r="AM251" s="34">
        <f t="shared" si="182"/>
        <v>2</v>
      </c>
      <c r="AN251" s="34">
        <f t="shared" si="183"/>
        <v>4</v>
      </c>
      <c r="AO251" s="36" t="str">
        <f t="shared" si="184"/>
        <v>MEDIA</v>
      </c>
    </row>
    <row r="252" spans="1:41" s="32" customFormat="1" ht="128.25">
      <c r="A252" s="22" t="s">
        <v>1375</v>
      </c>
      <c r="B252" s="22" t="s">
        <v>81</v>
      </c>
      <c r="C252" s="19" t="s">
        <v>135</v>
      </c>
      <c r="D252" s="2" t="s">
        <v>1376</v>
      </c>
      <c r="E252" s="23" t="s">
        <v>1377</v>
      </c>
      <c r="F252" s="2" t="s">
        <v>1378</v>
      </c>
      <c r="G252" s="20" t="s">
        <v>139</v>
      </c>
      <c r="H252" s="20"/>
      <c r="I252" s="20"/>
      <c r="J252" s="20" t="s">
        <v>2</v>
      </c>
      <c r="K252" s="20" t="s">
        <v>153</v>
      </c>
      <c r="L252" s="20" t="s">
        <v>605</v>
      </c>
      <c r="M252" s="20" t="s">
        <v>142</v>
      </c>
      <c r="N252" s="21" t="s">
        <v>1379</v>
      </c>
      <c r="O252" s="20" t="s">
        <v>144</v>
      </c>
      <c r="P252" s="112" t="s">
        <v>1380</v>
      </c>
      <c r="Q252" s="20" t="s">
        <v>1381</v>
      </c>
      <c r="R252" s="112" t="s">
        <v>83</v>
      </c>
      <c r="S252" s="3" t="s">
        <v>155</v>
      </c>
      <c r="T252" s="3" t="s">
        <v>147</v>
      </c>
      <c r="U252" s="3" t="s">
        <v>147</v>
      </c>
      <c r="V252" s="20" t="s">
        <v>73</v>
      </c>
      <c r="W252" s="21" t="s">
        <v>189</v>
      </c>
      <c r="X252" s="21" t="s">
        <v>189</v>
      </c>
      <c r="Y252" s="21" t="s">
        <v>189</v>
      </c>
      <c r="Z252" s="21" t="s">
        <v>189</v>
      </c>
      <c r="AA252" s="112" t="s">
        <v>189</v>
      </c>
      <c r="AB252" s="21" t="s">
        <v>189</v>
      </c>
      <c r="AC252" s="34" t="str">
        <f t="shared" si="175"/>
        <v>Baja</v>
      </c>
      <c r="AD252" s="34">
        <f t="shared" si="176"/>
        <v>1</v>
      </c>
      <c r="AE252" s="31" t="s">
        <v>149</v>
      </c>
      <c r="AF252" s="34">
        <f t="shared" si="177"/>
        <v>1</v>
      </c>
      <c r="AG252" s="31" t="s">
        <v>149</v>
      </c>
      <c r="AH252" s="35">
        <f t="shared" si="178"/>
        <v>1</v>
      </c>
      <c r="AI252" s="31" t="s">
        <v>156</v>
      </c>
      <c r="AJ252" s="34">
        <f t="shared" si="179"/>
        <v>2</v>
      </c>
      <c r="AK252" s="34">
        <f t="shared" si="180"/>
        <v>3</v>
      </c>
      <c r="AL252" s="34" t="str">
        <f t="shared" si="181"/>
        <v>Baja</v>
      </c>
      <c r="AM252" s="34">
        <f t="shared" si="182"/>
        <v>1</v>
      </c>
      <c r="AN252" s="34">
        <f t="shared" si="183"/>
        <v>3</v>
      </c>
      <c r="AO252" s="36" t="str">
        <f t="shared" si="184"/>
        <v>BAJA</v>
      </c>
    </row>
    <row r="253" spans="1:41" s="32" customFormat="1" ht="71.25">
      <c r="A253" s="22" t="s">
        <v>1382</v>
      </c>
      <c r="B253" s="22" t="s">
        <v>81</v>
      </c>
      <c r="C253" s="19" t="s">
        <v>135</v>
      </c>
      <c r="D253" s="2" t="s">
        <v>456</v>
      </c>
      <c r="E253" s="23" t="s">
        <v>1383</v>
      </c>
      <c r="F253" s="2" t="s">
        <v>1384</v>
      </c>
      <c r="G253" s="20" t="s">
        <v>139</v>
      </c>
      <c r="H253" s="20"/>
      <c r="I253" s="20"/>
      <c r="J253" s="20" t="s">
        <v>2</v>
      </c>
      <c r="K253" s="20" t="s">
        <v>153</v>
      </c>
      <c r="L253" s="20" t="s">
        <v>605</v>
      </c>
      <c r="M253" s="20" t="s">
        <v>142</v>
      </c>
      <c r="N253" s="21" t="s">
        <v>1343</v>
      </c>
      <c r="O253" s="20" t="s">
        <v>3</v>
      </c>
      <c r="P253" s="21" t="s">
        <v>1351</v>
      </c>
      <c r="Q253" s="20" t="s">
        <v>189</v>
      </c>
      <c r="R253" s="21" t="s">
        <v>83</v>
      </c>
      <c r="S253" s="3" t="s">
        <v>155</v>
      </c>
      <c r="T253" s="3" t="s">
        <v>147</v>
      </c>
      <c r="U253" s="3" t="s">
        <v>147</v>
      </c>
      <c r="V253" s="20" t="s">
        <v>73</v>
      </c>
      <c r="W253" s="21" t="s">
        <v>189</v>
      </c>
      <c r="X253" s="21" t="s">
        <v>189</v>
      </c>
      <c r="Y253" s="21" t="s">
        <v>189</v>
      </c>
      <c r="Z253" s="21" t="s">
        <v>189</v>
      </c>
      <c r="AA253" s="112" t="s">
        <v>189</v>
      </c>
      <c r="AB253" s="21" t="s">
        <v>189</v>
      </c>
      <c r="AC253" s="34" t="str">
        <f t="shared" si="175"/>
        <v>Baja</v>
      </c>
      <c r="AD253" s="34">
        <f t="shared" si="176"/>
        <v>1</v>
      </c>
      <c r="AE253" s="31" t="s">
        <v>149</v>
      </c>
      <c r="AF253" s="34">
        <f t="shared" si="177"/>
        <v>1</v>
      </c>
      <c r="AG253" s="31" t="s">
        <v>149</v>
      </c>
      <c r="AH253" s="35">
        <f t="shared" si="178"/>
        <v>1</v>
      </c>
      <c r="AI253" s="31" t="s">
        <v>149</v>
      </c>
      <c r="AJ253" s="34">
        <f t="shared" si="179"/>
        <v>1</v>
      </c>
      <c r="AK253" s="34">
        <f t="shared" si="180"/>
        <v>2</v>
      </c>
      <c r="AL253" s="34" t="str">
        <f t="shared" si="181"/>
        <v>Baja</v>
      </c>
      <c r="AM253" s="34">
        <f t="shared" si="182"/>
        <v>1</v>
      </c>
      <c r="AN253" s="34">
        <f t="shared" si="183"/>
        <v>3</v>
      </c>
      <c r="AO253" s="36" t="str">
        <f t="shared" si="184"/>
        <v>BAJA</v>
      </c>
    </row>
    <row r="254" spans="1:41" s="32" customFormat="1" ht="45">
      <c r="A254" s="22" t="s">
        <v>1385</v>
      </c>
      <c r="B254" s="22" t="s">
        <v>81</v>
      </c>
      <c r="C254" s="19" t="s">
        <v>135</v>
      </c>
      <c r="D254" s="2" t="s">
        <v>1386</v>
      </c>
      <c r="E254" s="108" t="s">
        <v>1387</v>
      </c>
      <c r="F254" s="2" t="s">
        <v>1388</v>
      </c>
      <c r="G254" s="20" t="s">
        <v>139</v>
      </c>
      <c r="H254" s="20"/>
      <c r="I254" s="20"/>
      <c r="J254" s="20" t="s">
        <v>2</v>
      </c>
      <c r="K254" s="20" t="s">
        <v>153</v>
      </c>
      <c r="L254" s="20" t="s">
        <v>605</v>
      </c>
      <c r="M254" s="20" t="s">
        <v>562</v>
      </c>
      <c r="N254" s="21" t="s">
        <v>1343</v>
      </c>
      <c r="O254" s="20" t="s">
        <v>3</v>
      </c>
      <c r="P254" s="21" t="s">
        <v>1351</v>
      </c>
      <c r="Q254" s="20" t="s">
        <v>189</v>
      </c>
      <c r="R254" s="21" t="s">
        <v>83</v>
      </c>
      <c r="S254" s="3" t="s">
        <v>147</v>
      </c>
      <c r="T254" s="3" t="s">
        <v>147</v>
      </c>
      <c r="U254" s="3" t="s">
        <v>147</v>
      </c>
      <c r="V254" s="20" t="s">
        <v>73</v>
      </c>
      <c r="W254" s="21" t="s">
        <v>189</v>
      </c>
      <c r="X254" s="21" t="s">
        <v>189</v>
      </c>
      <c r="Y254" s="21" t="s">
        <v>189</v>
      </c>
      <c r="Z254" s="21" t="s">
        <v>189</v>
      </c>
      <c r="AA254" s="112" t="s">
        <v>189</v>
      </c>
      <c r="AB254" s="21" t="s">
        <v>189</v>
      </c>
      <c r="AC254" s="34" t="str">
        <f t="shared" si="175"/>
        <v>Baja</v>
      </c>
      <c r="AD254" s="34">
        <f t="shared" si="176"/>
        <v>1</v>
      </c>
      <c r="AE254" s="31" t="s">
        <v>149</v>
      </c>
      <c r="AF254" s="34">
        <f t="shared" si="177"/>
        <v>1</v>
      </c>
      <c r="AG254" s="31" t="s">
        <v>149</v>
      </c>
      <c r="AH254" s="35">
        <f t="shared" si="178"/>
        <v>1</v>
      </c>
      <c r="AI254" s="31" t="s">
        <v>149</v>
      </c>
      <c r="AJ254" s="34">
        <f t="shared" si="179"/>
        <v>1</v>
      </c>
      <c r="AK254" s="34">
        <f t="shared" si="180"/>
        <v>2</v>
      </c>
      <c r="AL254" s="34" t="str">
        <f t="shared" si="181"/>
        <v>Baja</v>
      </c>
      <c r="AM254" s="34">
        <f t="shared" si="182"/>
        <v>1</v>
      </c>
      <c r="AN254" s="34">
        <f t="shared" si="183"/>
        <v>3</v>
      </c>
      <c r="AO254" s="36" t="str">
        <f t="shared" si="184"/>
        <v>BAJA</v>
      </c>
    </row>
    <row r="255" spans="1:41" s="32" customFormat="1" ht="195">
      <c r="A255" s="22" t="s">
        <v>1389</v>
      </c>
      <c r="B255" s="22" t="s">
        <v>81</v>
      </c>
      <c r="C255" s="19" t="s">
        <v>135</v>
      </c>
      <c r="D255" s="2" t="s">
        <v>1340</v>
      </c>
      <c r="E255" s="23" t="s">
        <v>1390</v>
      </c>
      <c r="F255" s="2" t="s">
        <v>1391</v>
      </c>
      <c r="G255" s="20" t="s">
        <v>139</v>
      </c>
      <c r="H255" s="20"/>
      <c r="I255" s="20"/>
      <c r="J255" s="20" t="s">
        <v>2</v>
      </c>
      <c r="K255" s="20" t="s">
        <v>153</v>
      </c>
      <c r="L255" s="20" t="s">
        <v>605</v>
      </c>
      <c r="M255" s="20" t="s">
        <v>142</v>
      </c>
      <c r="N255" s="21" t="s">
        <v>1343</v>
      </c>
      <c r="O255" s="20" t="s">
        <v>3</v>
      </c>
      <c r="P255" s="21" t="s">
        <v>1392</v>
      </c>
      <c r="Q255" s="20" t="s">
        <v>189</v>
      </c>
      <c r="R255" s="21" t="s">
        <v>83</v>
      </c>
      <c r="S255" s="3" t="s">
        <v>155</v>
      </c>
      <c r="T255" s="3" t="s">
        <v>147</v>
      </c>
      <c r="U255" s="3" t="s">
        <v>147</v>
      </c>
      <c r="V255" s="20" t="s">
        <v>64</v>
      </c>
      <c r="W255" s="21" t="s">
        <v>1345</v>
      </c>
      <c r="X255" s="21" t="s">
        <v>1393</v>
      </c>
      <c r="Y255" s="21" t="s">
        <v>1394</v>
      </c>
      <c r="Z255" s="21" t="s">
        <v>169</v>
      </c>
      <c r="AA255" s="178">
        <v>44426</v>
      </c>
      <c r="AB255" s="21" t="s">
        <v>1060</v>
      </c>
      <c r="AC255" s="34" t="str">
        <f t="shared" si="175"/>
        <v>Alta</v>
      </c>
      <c r="AD255" s="34">
        <f t="shared" si="176"/>
        <v>3</v>
      </c>
      <c r="AE255" s="31" t="s">
        <v>149</v>
      </c>
      <c r="AF255" s="34">
        <f t="shared" si="177"/>
        <v>1</v>
      </c>
      <c r="AG255" s="31" t="s">
        <v>149</v>
      </c>
      <c r="AH255" s="35">
        <f t="shared" si="178"/>
        <v>1</v>
      </c>
      <c r="AI255" s="31" t="s">
        <v>156</v>
      </c>
      <c r="AJ255" s="34">
        <f t="shared" si="179"/>
        <v>2</v>
      </c>
      <c r="AK255" s="34">
        <f t="shared" si="180"/>
        <v>3</v>
      </c>
      <c r="AL255" s="34" t="str">
        <f t="shared" si="181"/>
        <v>Baja</v>
      </c>
      <c r="AM255" s="34">
        <f t="shared" si="182"/>
        <v>1</v>
      </c>
      <c r="AN255" s="34">
        <f t="shared" si="183"/>
        <v>5</v>
      </c>
      <c r="AO255" s="36" t="str">
        <f t="shared" si="184"/>
        <v>ALTA</v>
      </c>
    </row>
    <row r="260" spans="3:6" ht="27.75" customHeight="1">
      <c r="C260" s="185" t="s">
        <v>1398</v>
      </c>
      <c r="D260" s="236" t="s">
        <v>1399</v>
      </c>
      <c r="E260" s="236"/>
      <c r="F260" s="236"/>
    </row>
    <row r="261" spans="3:6" ht="27.75" customHeight="1">
      <c r="C261" s="185" t="s">
        <v>1400</v>
      </c>
      <c r="D261" s="237" t="s">
        <v>1414</v>
      </c>
      <c r="E261" s="236"/>
      <c r="F261" s="236"/>
    </row>
    <row r="262" spans="3:6" ht="27.75" customHeight="1">
      <c r="C262" s="186"/>
      <c r="D262" s="236" t="s">
        <v>1401</v>
      </c>
      <c r="E262" s="236"/>
      <c r="F262" s="236"/>
    </row>
    <row r="263" spans="3:6" ht="27.75" customHeight="1">
      <c r="C263" s="185" t="s">
        <v>1402</v>
      </c>
      <c r="D263" s="236" t="s">
        <v>1403</v>
      </c>
      <c r="E263" s="236"/>
      <c r="F263" s="236"/>
    </row>
    <row r="264" spans="3:6" ht="27.75" customHeight="1">
      <c r="C264" s="187"/>
      <c r="D264" s="236" t="s">
        <v>1405</v>
      </c>
      <c r="E264" s="236"/>
      <c r="F264" s="236"/>
    </row>
    <row r="265" spans="3:6" ht="27.75" customHeight="1">
      <c r="C265" s="185" t="s">
        <v>1404</v>
      </c>
      <c r="D265" s="236" t="s">
        <v>1415</v>
      </c>
      <c r="E265" s="236"/>
      <c r="F265" s="236"/>
    </row>
  </sheetData>
  <protectedRanges>
    <protectedRange algorithmName="SHA-512" hashValue="lpMy+OTuhcIqYZ/7hMt80GWpWIYVxVUykZGFJCBeoKwIKlAZBnIbXomwFvdz5raSUbuY6a1reyXs1CqtpWSFpw==" saltValue="QWtFNg+CBkwN8MDFxjDrtQ==" spinCount="100000" sqref="AD1:AD15 AF1:AF15 AH1:AH15 AJ1:AK15 AM1:AN15 AD256:AD1048576 AF256:AF1048576 AH256:AH1048576 AJ256:AK1048576 AM256:AN1048576" name="Rango1"/>
    <protectedRange algorithmName="SHA-512" hashValue="lpMy+OTuhcIqYZ/7hMt80GWpWIYVxVUykZGFJCBeoKwIKlAZBnIbXomwFvdz5raSUbuY6a1reyXs1CqtpWSFpw==" saltValue="QWtFNg+CBkwN8MDFxjDrtQ==" spinCount="100000" sqref="AM17:AN20" name="Rango1_3"/>
    <protectedRange algorithmName="SHA-512" hashValue="lpMy+OTuhcIqYZ/7hMt80GWpWIYVxVUykZGFJCBeoKwIKlAZBnIbXomwFvdz5raSUbuY6a1reyXs1CqtpWSFpw==" saltValue="QWtFNg+CBkwN8MDFxjDrtQ==" spinCount="100000" sqref="AD17:AD20 AF17:AF20 AH17:AH20 AJ17:AK20" name="Rango1_2_1"/>
    <protectedRange algorithmName="SHA-512" hashValue="lpMy+OTuhcIqYZ/7hMt80GWpWIYVxVUykZGFJCBeoKwIKlAZBnIbXomwFvdz5raSUbuY6a1reyXs1CqtpWSFpw==" saltValue="QWtFNg+CBkwN8MDFxjDrtQ==" spinCount="100000" sqref="AD16 AF16 AH16 AJ16:AK16 AM16:AN16 AD21 AF21 AH21 AJ21:AK21 AM21:AN21 AD23 AF23 AH23 AJ23:AK23 AM23:AN23 AD47 AF47 AH47 AJ47:AK47 AM47:AN47 AD60 AF60 AH60 AJ60:AK60 AM60:AN60 AD67 AF67 AH67 AJ67:AK67 AM67:AN67 AD73 AF73 AH73 AJ73:AK73 AM73:AN73 AD84 AF84 AH84 AJ84:AK84 AM84:AN84 AD93 AF93 AH93 AJ93:AK93 AM93:AN93 AD114 AF114 AH114 AJ114:AK114 AM114:AN114 AD122 AF122 AH122 AJ122:AK122 AM122:AN122 AD134 AF134 AH134 AJ134:AK134 AM134:AN134 AD139 AF139 AH139 AJ139:AK139 AM139:AN139 AD146 AF146 AH146 AJ146:AK146 AM146:AN146 AD155 AF155 AH155 AJ155:AK155 AM155:AN155 AD187 AF187 AH187 AJ187:AK187 AM187:AN187 AD203 AF203 AH203 AJ203:AK203 AM203:AN203 AD222 AF222 AH222 AJ222:AK222 AM222:AN222 AD226 AF226 AH226 AJ226:AK226 AM226:AN226 AD238 AF238 AH238 AJ238:AK238 AM238:AN238 AD245 AF245 AH245 AJ245:AK245 AM245:AN245" name="Rango1_4"/>
    <protectedRange algorithmName="SHA-512" hashValue="lpMy+OTuhcIqYZ/7hMt80GWpWIYVxVUykZGFJCBeoKwIKlAZBnIbXomwFvdz5raSUbuY6a1reyXs1CqtpWSFpw==" saltValue="QWtFNg+CBkwN8MDFxjDrtQ==" spinCount="100000" sqref="AD22" name="Rango1_1"/>
    <protectedRange algorithmName="SHA-512" hashValue="lpMy+OTuhcIqYZ/7hMt80GWpWIYVxVUykZGFJCBeoKwIKlAZBnIbXomwFvdz5raSUbuY6a1reyXs1CqtpWSFpw==" saltValue="QWtFNg+CBkwN8MDFxjDrtQ==" spinCount="100000" sqref="AF22 AH22 AJ22:AK22 AM22:AN22" name="Rango1_1_1"/>
    <protectedRange algorithmName="SHA-512" hashValue="lpMy+OTuhcIqYZ/7hMt80GWpWIYVxVUykZGFJCBeoKwIKlAZBnIbXomwFvdz5raSUbuY6a1reyXs1CqtpWSFpw==" saltValue="QWtFNg+CBkwN8MDFxjDrtQ==" spinCount="100000" sqref="AF24:AF46 AH24:AH46 AJ24:AK46 AM24:AN46 AD24:AD46" name="Rango1_3_1"/>
    <protectedRange password="CE28" sqref="E38 F39" name="Rango1_1_2"/>
    <protectedRange password="CE28" sqref="F41" name="Rango1_2_1_1"/>
    <protectedRange algorithmName="SHA-512" hashValue="lpMy+OTuhcIqYZ/7hMt80GWpWIYVxVUykZGFJCBeoKwIKlAZBnIbXomwFvdz5raSUbuY6a1reyXs1CqtpWSFpw==" saltValue="QWtFNg+CBkwN8MDFxjDrtQ==" spinCount="100000" sqref="AD48:AD59 AF48:AF59 AH48:AH59 AJ48:AK59 AM48:AN59" name="Rango1_2"/>
    <protectedRange algorithmName="SHA-512" hashValue="lpMy+OTuhcIqYZ/7hMt80GWpWIYVxVUykZGFJCBeoKwIKlAZBnIbXomwFvdz5raSUbuY6a1reyXs1CqtpWSFpw==" saltValue="QWtFNg+CBkwN8MDFxjDrtQ==" spinCount="100000" sqref="AD66 AF66 AH66 AJ66:AK66 AM66:AN66" name="Rango1_4_1"/>
    <protectedRange algorithmName="SHA-512" hashValue="lpMy+OTuhcIqYZ/7hMt80GWpWIYVxVUykZGFJCBeoKwIKlAZBnIbXomwFvdz5raSUbuY6a1reyXs1CqtpWSFpw==" saltValue="QWtFNg+CBkwN8MDFxjDrtQ==" spinCount="100000" sqref="AD61:AD65 AF61:AF65 AH61:AH65 AJ61:AK65 AM61:AN65" name="Rango1_2_2"/>
    <protectedRange algorithmName="SHA-512" hashValue="lpMy+OTuhcIqYZ/7hMt80GWpWIYVxVUykZGFJCBeoKwIKlAZBnIbXomwFvdz5raSUbuY6a1reyXs1CqtpWSFpw==" saltValue="QWtFNg+CBkwN8MDFxjDrtQ==" spinCount="100000" sqref="AD68:AD72" name="Rango1_1_3"/>
    <protectedRange algorithmName="SHA-512" hashValue="lpMy+OTuhcIqYZ/7hMt80GWpWIYVxVUykZGFJCBeoKwIKlAZBnIbXomwFvdz5raSUbuY6a1reyXs1CqtpWSFpw==" saltValue="QWtFNg+CBkwN8MDFxjDrtQ==" spinCount="100000" sqref="AF68:AF72 AH68:AH72 AJ68:AK72 AM68:AN72" name="Rango1_1_1_1"/>
    <protectedRange algorithmName="SHA-512" hashValue="lpMy+OTuhcIqYZ/7hMt80GWpWIYVxVUykZGFJCBeoKwIKlAZBnIbXomwFvdz5raSUbuY6a1reyXs1CqtpWSFpw==" saltValue="QWtFNg+CBkwN8MDFxjDrtQ==" spinCount="100000" sqref="AF74:AF83 AD74:AD83 AH74:AH83 AJ74:AK83 AM74:AN83" name="Rango1_5"/>
    <protectedRange algorithmName="SHA-512" hashValue="lpMy+OTuhcIqYZ/7hMt80GWpWIYVxVUykZGFJCBeoKwIKlAZBnIbXomwFvdz5raSUbuY6a1reyXs1CqtpWSFpw==" saltValue="QWtFNg+CBkwN8MDFxjDrtQ==" spinCount="100000" sqref="AF85:AF92 AD85:AD92 AM85:AN92 AJ85:AK92 AH85:AH92" name="Rango1_1_4"/>
    <protectedRange algorithmName="SHA-512" hashValue="lpMy+OTuhcIqYZ/7hMt80GWpWIYVxVUykZGFJCBeoKwIKlAZBnIbXomwFvdz5raSUbuY6a1reyXs1CqtpWSFpw==" saltValue="QWtFNg+CBkwN8MDFxjDrtQ==" spinCount="100000" sqref="AD94:AD113 AF94:AF113 AH94:AH113 AJ94:AK113 AM94:AN113" name="Rango1_2_3"/>
    <protectedRange algorithmName="SHA-512" hashValue="lpMy+OTuhcIqYZ/7hMt80GWpWIYVxVUykZGFJCBeoKwIKlAZBnIbXomwFvdz5raSUbuY6a1reyXs1CqtpWSFpw==" saltValue="QWtFNg+CBkwN8MDFxjDrtQ==" spinCount="100000" sqref="AD115:AD121 AJ115:AK121 AF115:AF121 AH115:AH121 AM115:AN121" name="Rango1_3_2"/>
    <protectedRange algorithmName="SHA-512" hashValue="lpMy+OTuhcIqYZ/7hMt80GWpWIYVxVUykZGFJCBeoKwIKlAZBnIbXomwFvdz5raSUbuY6a1reyXs1CqtpWSFpw==" saltValue="QWtFNg+CBkwN8MDFxjDrtQ==" spinCount="100000" sqref="AD123:AD133 AJ123:AK133 AH123:AH133 AF123:AF133 AM123:AN133" name="Rango1_2_4"/>
    <protectedRange algorithmName="SHA-512" hashValue="lpMy+OTuhcIqYZ/7hMt80GWpWIYVxVUykZGFJCBeoKwIKlAZBnIbXomwFvdz5raSUbuY6a1reyXs1CqtpWSFpw==" saltValue="QWtFNg+CBkwN8MDFxjDrtQ==" spinCount="100000" sqref="AD135:AD138" name="Rango1_3_3"/>
    <protectedRange algorithmName="SHA-512" hashValue="lpMy+OTuhcIqYZ/7hMt80GWpWIYVxVUykZGFJCBeoKwIKlAZBnIbXomwFvdz5raSUbuY6a1reyXs1CqtpWSFpw==" saltValue="QWtFNg+CBkwN8MDFxjDrtQ==" spinCount="100000" sqref="AF135:AF138 AH135:AH138 AJ135:AK138 AM135:AN138" name="Rango1_1_3_1"/>
    <protectedRange algorithmName="SHA-512" hashValue="lpMy+OTuhcIqYZ/7hMt80GWpWIYVxVUykZGFJCBeoKwIKlAZBnIbXomwFvdz5raSUbuY6a1reyXs1CqtpWSFpw==" saltValue="QWtFNg+CBkwN8MDFxjDrtQ==" spinCount="100000" sqref="AD140:AD145 AM140:AN145" name="Rango1_2_5"/>
    <protectedRange algorithmName="SHA-512" hashValue="lpMy+OTuhcIqYZ/7hMt80GWpWIYVxVUykZGFJCBeoKwIKlAZBnIbXomwFvdz5raSUbuY6a1reyXs1CqtpWSFpw==" saltValue="QWtFNg+CBkwN8MDFxjDrtQ==" spinCount="100000" sqref="AH145 AJ145:AK145 AF145" name="Rango1_1_2_1"/>
    <protectedRange algorithmName="SHA-512" hashValue="lpMy+OTuhcIqYZ/7hMt80GWpWIYVxVUykZGFJCBeoKwIKlAZBnIbXomwFvdz5raSUbuY6a1reyXs1CqtpWSFpw==" saltValue="QWtFNg+CBkwN8MDFxjDrtQ==" spinCount="100000" sqref="AF140:AF144 AH140:AH144 AJ140:AK144" name="Rango1_1_1_2"/>
    <protectedRange algorithmName="SHA-512" hashValue="lpMy+OTuhcIqYZ/7hMt80GWpWIYVxVUykZGFJCBeoKwIKlAZBnIbXomwFvdz5raSUbuY6a1reyXs1CqtpWSFpw==" saltValue="QWtFNg+CBkwN8MDFxjDrtQ==" spinCount="100000" sqref="AD147:AD154" name="Rango1_1_5"/>
    <protectedRange algorithmName="SHA-512" hashValue="lpMy+OTuhcIqYZ/7hMt80GWpWIYVxVUykZGFJCBeoKwIKlAZBnIbXomwFvdz5raSUbuY6a1reyXs1CqtpWSFpw==" saltValue="QWtFNg+CBkwN8MDFxjDrtQ==" spinCount="100000" sqref="AJ147:AK154 AM147:AN154 AF147:AF154 AH147:AH154" name="Rango1_1_1_3"/>
    <protectedRange algorithmName="SHA-512" hashValue="lpMy+OTuhcIqYZ/7hMt80GWpWIYVxVUykZGFJCBeoKwIKlAZBnIbXomwFvdz5raSUbuY6a1reyXs1CqtpWSFpw==" saltValue="QWtFNg+CBkwN8MDFxjDrtQ==" spinCount="100000" sqref="AD156:AD186" name="Rango1_2_6"/>
    <protectedRange algorithmName="SHA-512" hashValue="lpMy+OTuhcIqYZ/7hMt80GWpWIYVxVUykZGFJCBeoKwIKlAZBnIbXomwFvdz5raSUbuY6a1reyXs1CqtpWSFpw==" saltValue="QWtFNg+CBkwN8MDFxjDrtQ==" spinCount="100000" sqref="AM156:AN186 AJ156:AK186 AH156:AH186 AF156:AF186" name="Rango1_1_2_2"/>
    <protectedRange algorithmName="SHA-512" hashValue="lpMy+OTuhcIqYZ/7hMt80GWpWIYVxVUykZGFJCBeoKwIKlAZBnIbXomwFvdz5raSUbuY6a1reyXs1CqtpWSFpw==" saltValue="QWtFNg+CBkwN8MDFxjDrtQ==" spinCount="100000" sqref="AJ188:AK201 AM188:AN201 AD188:AD202 AF188:AF202 AH188:AH202" name="Rango1_2_7"/>
    <protectedRange algorithmName="SHA-512" hashValue="lpMy+OTuhcIqYZ/7hMt80GWpWIYVxVUykZGFJCBeoKwIKlAZBnIbXomwFvdz5raSUbuY6a1reyXs1CqtpWSFpw==" saltValue="QWtFNg+CBkwN8MDFxjDrtQ==" spinCount="100000" sqref="AM204:AN221" name="Rango1_2_8"/>
    <protectedRange algorithmName="SHA-512" hashValue="lpMy+OTuhcIqYZ/7hMt80GWpWIYVxVUykZGFJCBeoKwIKlAZBnIbXomwFvdz5raSUbuY6a1reyXs1CqtpWSFpw==" saltValue="QWtFNg+CBkwN8MDFxjDrtQ==" spinCount="100000" sqref="AJ204:AK221 AH204:AH221 AF204:AF221 AD204:AD221" name="Rango1_1_2_3"/>
    <protectedRange algorithmName="SHA-512" hashValue="lpMy+OTuhcIqYZ/7hMt80GWpWIYVxVUykZGFJCBeoKwIKlAZBnIbXomwFvdz5raSUbuY6a1reyXs1CqtpWSFpw==" saltValue="QWtFNg+CBkwN8MDFxjDrtQ==" spinCount="100000" sqref="AD223:AD225" name="Rango1_1_6"/>
    <protectedRange algorithmName="SHA-512" hashValue="lpMy+OTuhcIqYZ/7hMt80GWpWIYVxVUykZGFJCBeoKwIKlAZBnIbXomwFvdz5raSUbuY6a1reyXs1CqtpWSFpw==" saltValue="QWtFNg+CBkwN8MDFxjDrtQ==" spinCount="100000" sqref="AF223:AF225 AH223:AH225 AJ223:AK225 AM223:AN225" name="Rango1_1_1_4"/>
    <protectedRange algorithmName="SHA-512" hashValue="lpMy+OTuhcIqYZ/7hMt80GWpWIYVxVUykZGFJCBeoKwIKlAZBnIbXomwFvdz5raSUbuY6a1reyXs1CqtpWSFpw==" saltValue="QWtFNg+CBkwN8MDFxjDrtQ==" spinCount="100000" sqref="AF235:AF237 AH235:AH237 AJ235:AK237 AM235:AN237 AD227:AD237" name="Rango1_7"/>
    <protectedRange algorithmName="SHA-512" hashValue="lpMy+OTuhcIqYZ/7hMt80GWpWIYVxVUykZGFJCBeoKwIKlAZBnIbXomwFvdz5raSUbuY6a1reyXs1CqtpWSFpw==" saltValue="QWtFNg+CBkwN8MDFxjDrtQ==" spinCount="100000" sqref="AF227:AF234 AH227:AH234 AJ227:AK234 AM227:AN234" name="Rango1_1_2_4"/>
    <protectedRange algorithmName="SHA-512" hashValue="lpMy+OTuhcIqYZ/7hMt80GWpWIYVxVUykZGFJCBeoKwIKlAZBnIbXomwFvdz5raSUbuY6a1reyXs1CqtpWSFpw==" saltValue="QWtFNg+CBkwN8MDFxjDrtQ==" spinCount="100000" sqref="AM239:AN244" name="Rango1_1_7"/>
    <protectedRange algorithmName="SHA-512" hashValue="lpMy+OTuhcIqYZ/7hMt80GWpWIYVxVUykZGFJCBeoKwIKlAZBnIbXomwFvdz5raSUbuY6a1reyXs1CqtpWSFpw==" saltValue="QWtFNg+CBkwN8MDFxjDrtQ==" spinCount="100000" sqref="AJ239:AK244 AH239:AH244 AF239:AF244 AD239:AD244" name="Rango1_1_1_5"/>
    <protectedRange algorithmName="SHA-512" hashValue="lpMy+OTuhcIqYZ/7hMt80GWpWIYVxVUykZGFJCBeoKwIKlAZBnIbXomwFvdz5raSUbuY6a1reyXs1CqtpWSFpw==" saltValue="QWtFNg+CBkwN8MDFxjDrtQ==" spinCount="100000" sqref="AD246:AD255" name="Rango1_3_4"/>
    <protectedRange algorithmName="SHA-512" hashValue="lpMy+OTuhcIqYZ/7hMt80GWpWIYVxVUykZGFJCBeoKwIKlAZBnIbXomwFvdz5raSUbuY6a1reyXs1CqtpWSFpw==" saltValue="QWtFNg+CBkwN8MDFxjDrtQ==" spinCount="100000" sqref="AM246:AN255 AJ246:AK255 AH246:AH255 AF246:AF255" name="Rango1_1_3_2"/>
  </protectedRanges>
  <sortState ref="A17:AO61">
    <sortCondition ref="Y17:Y61"/>
  </sortState>
  <mergeCells count="51">
    <mergeCell ref="D265:F265"/>
    <mergeCell ref="D260:F260"/>
    <mergeCell ref="D261:F261"/>
    <mergeCell ref="D262:F262"/>
    <mergeCell ref="D263:F263"/>
    <mergeCell ref="D264:F264"/>
    <mergeCell ref="A1:AO2"/>
    <mergeCell ref="V12:AB12"/>
    <mergeCell ref="F5:R5"/>
    <mergeCell ref="A7:R7"/>
    <mergeCell ref="A8:R8"/>
    <mergeCell ref="A9:R9"/>
    <mergeCell ref="A11:R11"/>
    <mergeCell ref="A5:C5"/>
    <mergeCell ref="S12:U12"/>
    <mergeCell ref="AO13:AO15"/>
    <mergeCell ref="O14:O15"/>
    <mergeCell ref="AC12:AO12"/>
    <mergeCell ref="L14:L15"/>
    <mergeCell ref="M14:M15"/>
    <mergeCell ref="H13:L13"/>
    <mergeCell ref="H14:H15"/>
    <mergeCell ref="AG13:AN14"/>
    <mergeCell ref="R14:R15"/>
    <mergeCell ref="N14:N15"/>
    <mergeCell ref="N13:R13"/>
    <mergeCell ref="I14:I15"/>
    <mergeCell ref="Y13:Y15"/>
    <mergeCell ref="T14:T15"/>
    <mergeCell ref="A12:R12"/>
    <mergeCell ref="W13:W15"/>
    <mergeCell ref="AC13:AD15"/>
    <mergeCell ref="AE13:AF15"/>
    <mergeCell ref="S13:U13"/>
    <mergeCell ref="S14:S15"/>
    <mergeCell ref="V14:V15"/>
    <mergeCell ref="X13:X15"/>
    <mergeCell ref="AB13:AB15"/>
    <mergeCell ref="U14:U15"/>
    <mergeCell ref="J14:J15"/>
    <mergeCell ref="K14:K15"/>
    <mergeCell ref="Z13:Z15"/>
    <mergeCell ref="AA13:AA15"/>
    <mergeCell ref="P14:P15"/>
    <mergeCell ref="Q14:Q15"/>
    <mergeCell ref="A13:A15"/>
    <mergeCell ref="D13:G13"/>
    <mergeCell ref="E14:E15"/>
    <mergeCell ref="F14:F15"/>
    <mergeCell ref="G14:G15"/>
    <mergeCell ref="D14:D15"/>
  </mergeCells>
  <phoneticPr fontId="9" type="noConversion"/>
  <conditionalFormatting sqref="V140:V143 Y141:Y145 W143 V144:W145">
    <cfRule type="cellIs" dxfId="754" priority="280" operator="equal">
      <formula>"baja"</formula>
    </cfRule>
  </conditionalFormatting>
  <conditionalFormatting sqref="V156:V179 W170:AB179">
    <cfRule type="cellIs" dxfId="753" priority="216" operator="equal">
      <formula>"baja"</formula>
    </cfRule>
  </conditionalFormatting>
  <conditionalFormatting sqref="V231:V237">
    <cfRule type="cellIs" dxfId="752" priority="81" operator="equal">
      <formula>"baja"</formula>
    </cfRule>
  </conditionalFormatting>
  <conditionalFormatting sqref="V239:V244 W241:AB244">
    <cfRule type="cellIs" dxfId="751" priority="60" operator="equal">
      <formula>"baja"</formula>
    </cfRule>
  </conditionalFormatting>
  <conditionalFormatting sqref="V248:V255">
    <cfRule type="cellIs" dxfId="750" priority="38" operator="equal">
      <formula>"baja"</formula>
    </cfRule>
  </conditionalFormatting>
  <conditionalFormatting sqref="V66:X66">
    <cfRule type="cellIs" dxfId="749" priority="578" operator="equal">
      <formula>"baja"</formula>
    </cfRule>
  </conditionalFormatting>
  <conditionalFormatting sqref="V17:AB20">
    <cfRule type="cellIs" dxfId="748" priority="749" operator="equal">
      <formula>"baja"</formula>
    </cfRule>
  </conditionalFormatting>
  <conditionalFormatting sqref="V22:AB22">
    <cfRule type="cellIs" dxfId="747" priority="706" operator="equal">
      <formula>"baja"</formula>
    </cfRule>
  </conditionalFormatting>
  <conditionalFormatting sqref="V24:AB46">
    <cfRule type="cellIs" dxfId="746" priority="666" operator="equal">
      <formula>"baja"</formula>
    </cfRule>
  </conditionalFormatting>
  <conditionalFormatting sqref="V48:AB59">
    <cfRule type="cellIs" dxfId="745" priority="606" operator="equal">
      <formula>"baja"</formula>
    </cfRule>
  </conditionalFormatting>
  <conditionalFormatting sqref="V61:AB61 V62:V65">
    <cfRule type="cellIs" dxfId="744" priority="535" operator="equal">
      <formula>"baja"</formula>
    </cfRule>
  </conditionalFormatting>
  <conditionalFormatting sqref="V68:AB72">
    <cfRule type="cellIs" dxfId="743" priority="525" operator="equal">
      <formula>"baja"</formula>
    </cfRule>
  </conditionalFormatting>
  <conditionalFormatting sqref="V74:AB83">
    <cfRule type="cellIs" dxfId="742" priority="467" operator="equal">
      <formula>"baja"</formula>
    </cfRule>
  </conditionalFormatting>
  <conditionalFormatting sqref="V85:AB92">
    <cfRule type="cellIs" dxfId="741" priority="446" operator="equal">
      <formula>"baja"</formula>
    </cfRule>
  </conditionalFormatting>
  <conditionalFormatting sqref="V94:AB113">
    <cfRule type="cellIs" dxfId="740" priority="415" operator="equal">
      <formula>"baja"</formula>
    </cfRule>
  </conditionalFormatting>
  <conditionalFormatting sqref="V115:AB121">
    <cfRule type="cellIs" dxfId="739" priority="372" operator="equal">
      <formula>"baja"</formula>
    </cfRule>
  </conditionalFormatting>
  <conditionalFormatting sqref="V123:AB133">
    <cfRule type="cellIs" dxfId="738" priority="350" operator="equal">
      <formula>"baja"</formula>
    </cfRule>
  </conditionalFormatting>
  <conditionalFormatting sqref="V135:AB138">
    <cfRule type="cellIs" dxfId="737" priority="343" operator="equal">
      <formula>"baja"</formula>
    </cfRule>
  </conditionalFormatting>
  <conditionalFormatting sqref="V147:AB154">
    <cfRule type="cellIs" dxfId="736" priority="254" operator="equal">
      <formula>"baja"</formula>
    </cfRule>
  </conditionalFormatting>
  <conditionalFormatting sqref="V180:AB184">
    <cfRule type="cellIs" dxfId="735" priority="204" operator="equal">
      <formula>"baja"</formula>
    </cfRule>
  </conditionalFormatting>
  <conditionalFormatting sqref="V186:AB186">
    <cfRule type="cellIs" dxfId="734" priority="214" operator="equal">
      <formula>"baja"</formula>
    </cfRule>
  </conditionalFormatting>
  <conditionalFormatting sqref="V188:AB202">
    <cfRule type="cellIs" dxfId="733" priority="170" operator="equal">
      <formula>"baja"</formula>
    </cfRule>
  </conditionalFormatting>
  <conditionalFormatting sqref="V204:AB221">
    <cfRule type="cellIs" dxfId="732" priority="148" operator="equal">
      <formula>"baja"</formula>
    </cfRule>
  </conditionalFormatting>
  <conditionalFormatting sqref="V223:AB225">
    <cfRule type="cellIs" dxfId="731" priority="141" operator="equal">
      <formula>"baja"</formula>
    </cfRule>
  </conditionalFormatting>
  <conditionalFormatting sqref="V227:AB227 V228:Z230">
    <cfRule type="cellIs" dxfId="730" priority="104" operator="equal">
      <formula>"baja"</formula>
    </cfRule>
  </conditionalFormatting>
  <conditionalFormatting sqref="V246:AB248">
    <cfRule type="cellIs" dxfId="729" priority="37" operator="equal">
      <formula>"baja"</formula>
    </cfRule>
  </conditionalFormatting>
  <conditionalFormatting sqref="V252:AB255">
    <cfRule type="cellIs" dxfId="728" priority="1" operator="equal">
      <formula>"baja"</formula>
    </cfRule>
  </conditionalFormatting>
  <conditionalFormatting sqref="W65:X65">
    <cfRule type="cellIs" dxfId="727" priority="533" operator="equal">
      <formula>"baja"</formula>
    </cfRule>
  </conditionalFormatting>
  <conditionalFormatting sqref="W141:X141">
    <cfRule type="cellIs" dxfId="726" priority="278" operator="equal">
      <formula>"baja"</formula>
    </cfRule>
  </conditionalFormatting>
  <conditionalFormatting sqref="W140:AA140">
    <cfRule type="cellIs" dxfId="725" priority="293" operator="equal">
      <formula>"baja"</formula>
    </cfRule>
  </conditionalFormatting>
  <conditionalFormatting sqref="W62:AB64">
    <cfRule type="cellIs" dxfId="724" priority="534" operator="equal">
      <formula>"baja"</formula>
    </cfRule>
  </conditionalFormatting>
  <conditionalFormatting sqref="W142:AB142">
    <cfRule type="cellIs" dxfId="723" priority="294" operator="equal">
      <formula>"baja"</formula>
    </cfRule>
  </conditionalFormatting>
  <conditionalFormatting sqref="W156:AB164">
    <cfRule type="cellIs" dxfId="722" priority="253" operator="equal">
      <formula>"baja"</formula>
    </cfRule>
  </conditionalFormatting>
  <conditionalFormatting sqref="W167:AB167">
    <cfRule type="cellIs" dxfId="721" priority="215" operator="equal">
      <formula>"baja"</formula>
    </cfRule>
  </conditionalFormatting>
  <conditionalFormatting sqref="W232:AB237">
    <cfRule type="cellIs" dxfId="720" priority="80" operator="equal">
      <formula>"baja"</formula>
    </cfRule>
  </conditionalFormatting>
  <conditionalFormatting sqref="W239:AB239 AA240:AB240">
    <cfRule type="cellIs" dxfId="719" priority="76" operator="equal">
      <formula>"baja"</formula>
    </cfRule>
  </conditionalFormatting>
  <conditionalFormatting sqref="W248:AB252">
    <cfRule type="cellIs" dxfId="718" priority="2" operator="equal">
      <formula>"baja"</formula>
    </cfRule>
  </conditionalFormatting>
  <conditionalFormatting sqref="X143:X145">
    <cfRule type="cellIs" dxfId="717" priority="277" operator="equal">
      <formula>"baja"</formula>
    </cfRule>
  </conditionalFormatting>
  <conditionalFormatting sqref="Y143:Z144">
    <cfRule type="cellIs" dxfId="716" priority="291" operator="equal">
      <formula>"baja"</formula>
    </cfRule>
  </conditionalFormatting>
  <conditionalFormatting sqref="Y65:AB66">
    <cfRule type="cellIs" dxfId="715" priority="532" operator="equal">
      <formula>"baja"</formula>
    </cfRule>
  </conditionalFormatting>
  <conditionalFormatting sqref="Z145">
    <cfRule type="cellIs" dxfId="714" priority="290" operator="equal">
      <formula>"baja"</formula>
    </cfRule>
  </conditionalFormatting>
  <conditionalFormatting sqref="Z141:AA141">
    <cfRule type="cellIs" dxfId="713" priority="292" operator="equal">
      <formula>"baja"</formula>
    </cfRule>
  </conditionalFormatting>
  <conditionalFormatting sqref="Z249:AB251">
    <cfRule type="cellIs" dxfId="712" priority="3" operator="equal">
      <formula>"baja"</formula>
    </cfRule>
  </conditionalFormatting>
  <conditionalFormatting sqref="AA143:AB145">
    <cfRule type="cellIs" dxfId="711" priority="276" operator="equal">
      <formula>"baja"</formula>
    </cfRule>
  </conditionalFormatting>
  <conditionalFormatting sqref="AA228:AB231 W231:Z231">
    <cfRule type="cellIs" dxfId="710" priority="103" operator="equal">
      <formula>"baja"</formula>
    </cfRule>
  </conditionalFormatting>
  <conditionalFormatting sqref="AB140:AB141">
    <cfRule type="cellIs" dxfId="709" priority="279" operator="equal">
      <formula>"baja"</formula>
    </cfRule>
  </conditionalFormatting>
  <conditionalFormatting sqref="AC17:AC20">
    <cfRule type="containsText" dxfId="708" priority="748" operator="containsText" text="Pública">
      <formula>NOT(ISERROR(SEARCH("Pública",AC17)))</formula>
    </cfRule>
    <cfRule type="containsText" dxfId="707" priority="747" operator="containsText" text="Pública Clasificada">
      <formula>NOT(ISERROR(SEARCH("Pública Clasificada",AC17)))</formula>
    </cfRule>
    <cfRule type="cellIs" dxfId="706" priority="735" operator="equal">
      <formula>"media"</formula>
    </cfRule>
    <cfRule type="cellIs" dxfId="705" priority="736" operator="equal">
      <formula>"alta"</formula>
    </cfRule>
    <cfRule type="cellIs" dxfId="704" priority="734" operator="equal">
      <formula>"Baja"</formula>
    </cfRule>
    <cfRule type="containsText" dxfId="703" priority="746" operator="containsText" text="Pública Reservada">
      <formula>NOT(ISERROR(SEARCH("Pública Reservada",AC17)))</formula>
    </cfRule>
  </conditionalFormatting>
  <conditionalFormatting sqref="AC22">
    <cfRule type="containsText" dxfId="702" priority="712" operator="containsText" text="Pública">
      <formula>NOT(ISERROR(SEARCH("Pública",AC22)))</formula>
    </cfRule>
    <cfRule type="containsText" dxfId="701" priority="711" operator="containsText" text="Pública Clasificada">
      <formula>NOT(ISERROR(SEARCH("Pública Clasificada",AC22)))</formula>
    </cfRule>
    <cfRule type="containsText" dxfId="700" priority="710" operator="containsText" text="Pública Reservada">
      <formula>NOT(ISERROR(SEARCH("Pública Reservada",AC22)))</formula>
    </cfRule>
    <cfRule type="cellIs" dxfId="699" priority="709" operator="equal">
      <formula>"alta"</formula>
    </cfRule>
    <cfRule type="cellIs" dxfId="698" priority="708" operator="equal">
      <formula>"media"</formula>
    </cfRule>
    <cfRule type="cellIs" dxfId="697" priority="707" operator="equal">
      <formula>"Baja"</formula>
    </cfRule>
  </conditionalFormatting>
  <conditionalFormatting sqref="AC24:AC27">
    <cfRule type="cellIs" dxfId="696" priority="632" operator="equal">
      <formula>"Media"</formula>
    </cfRule>
    <cfRule type="cellIs" dxfId="695" priority="633" operator="equal">
      <formula>"Alta"</formula>
    </cfRule>
    <cfRule type="containsText" dxfId="694" priority="638" operator="containsText" text="Importante">
      <formula>NOT(ISERROR(SEARCH("Importante",AC24)))</formula>
    </cfRule>
    <cfRule type="containsText" dxfId="693" priority="639" operator="containsText" text="Grave">
      <formula>NOT(ISERROR(SEARCH("Grave",AC24)))</formula>
    </cfRule>
    <cfRule type="containsText" dxfId="692" priority="635" operator="containsText" text="Medio">
      <formula>NOT(ISERROR(SEARCH("Medio",AC24)))</formula>
    </cfRule>
    <cfRule type="containsText" dxfId="691" priority="636" operator="containsText" text="Bajo">
      <formula>NOT(ISERROR(SEARCH("Bajo",AC24)))</formula>
    </cfRule>
    <cfRule type="containsText" dxfId="690" priority="634" operator="containsText" text="Alto">
      <formula>NOT(ISERROR(SEARCH("Alto",AC24)))</formula>
    </cfRule>
    <cfRule type="containsText" dxfId="689" priority="637" operator="containsText" text="Leve">
      <formula>NOT(ISERROR(SEARCH("Leve",AC24)))</formula>
    </cfRule>
  </conditionalFormatting>
  <conditionalFormatting sqref="AC24:AC46">
    <cfRule type="cellIs" dxfId="688" priority="631" operator="equal">
      <formula>"Baja"</formula>
    </cfRule>
  </conditionalFormatting>
  <conditionalFormatting sqref="AC27:AC46">
    <cfRule type="cellIs" dxfId="687" priority="662" operator="equal">
      <formula>"alta"</formula>
    </cfRule>
    <cfRule type="cellIs" dxfId="686" priority="661" operator="equal">
      <formula>"media"</formula>
    </cfRule>
    <cfRule type="containsText" dxfId="685" priority="663" operator="containsText" text="Pública Reservada">
      <formula>NOT(ISERROR(SEARCH("Pública Reservada",AC27)))</formula>
    </cfRule>
    <cfRule type="containsText" dxfId="684" priority="664" operator="containsText" text="Pública Clasificada">
      <formula>NOT(ISERROR(SEARCH("Pública Clasificada",AC27)))</formula>
    </cfRule>
    <cfRule type="containsText" dxfId="683" priority="665" operator="containsText" text="Pública">
      <formula>NOT(ISERROR(SEARCH("Pública",AC27)))</formula>
    </cfRule>
  </conditionalFormatting>
  <conditionalFormatting sqref="AC48:AC59">
    <cfRule type="containsText" dxfId="682" priority="618" operator="containsText" text="Pública">
      <formula>NOT(ISERROR(SEARCH("Pública",AC48)))</formula>
    </cfRule>
    <cfRule type="containsText" dxfId="681" priority="617" operator="containsText" text="Pública Clasificada">
      <formula>NOT(ISERROR(SEARCH("Pública Clasificada",AC48)))</formula>
    </cfRule>
    <cfRule type="containsText" dxfId="680" priority="616" operator="containsText" text="Pública Reservada">
      <formula>NOT(ISERROR(SEARCH("Pública Reservada",AC48)))</formula>
    </cfRule>
    <cfRule type="cellIs" dxfId="679" priority="610" operator="equal">
      <formula>"Baja"</formula>
    </cfRule>
    <cfRule type="cellIs" dxfId="678" priority="612" operator="equal">
      <formula>"alta"</formula>
    </cfRule>
    <cfRule type="cellIs" dxfId="677" priority="611" operator="equal">
      <formula>"media"</formula>
    </cfRule>
  </conditionalFormatting>
  <conditionalFormatting sqref="AC61:AC66">
    <cfRule type="containsText" dxfId="676" priority="572" operator="containsText" text="Pública Reservada">
      <formula>NOT(ISERROR(SEARCH("Pública Reservada",AC61)))</formula>
    </cfRule>
    <cfRule type="cellIs" dxfId="675" priority="562" operator="equal">
      <formula>"alta"</formula>
    </cfRule>
    <cfRule type="cellIs" dxfId="674" priority="560" operator="equal">
      <formula>"Baja"</formula>
    </cfRule>
    <cfRule type="cellIs" dxfId="673" priority="561" operator="equal">
      <formula>"media"</formula>
    </cfRule>
    <cfRule type="containsText" dxfId="672" priority="574" operator="containsText" text="Pública">
      <formula>NOT(ISERROR(SEARCH("Pública",AC61)))</formula>
    </cfRule>
    <cfRule type="containsText" dxfId="671" priority="573" operator="containsText" text="Pública Clasificada">
      <formula>NOT(ISERROR(SEARCH("Pública Clasificada",AC61)))</formula>
    </cfRule>
  </conditionalFormatting>
  <conditionalFormatting sqref="AC68:AC72">
    <cfRule type="cellIs" dxfId="670" priority="527" operator="equal">
      <formula>"media"</formula>
    </cfRule>
    <cfRule type="cellIs" dxfId="669" priority="528" operator="equal">
      <formula>"alta"</formula>
    </cfRule>
    <cfRule type="containsText" dxfId="668" priority="529" operator="containsText" text="Pública Reservada">
      <formula>NOT(ISERROR(SEARCH("Pública Reservada",AC68)))</formula>
    </cfRule>
    <cfRule type="containsText" dxfId="667" priority="530" operator="containsText" text="Pública Clasificada">
      <formula>NOT(ISERROR(SEARCH("Pública Clasificada",AC68)))</formula>
    </cfRule>
    <cfRule type="containsText" dxfId="666" priority="531" operator="containsText" text="Pública">
      <formula>NOT(ISERROR(SEARCH("Pública",AC68)))</formula>
    </cfRule>
    <cfRule type="cellIs" dxfId="665" priority="526" operator="equal">
      <formula>"Baja"</formula>
    </cfRule>
  </conditionalFormatting>
  <conditionalFormatting sqref="AC74:AC83">
    <cfRule type="containsText" dxfId="664" priority="488" operator="containsText" text="Pública">
      <formula>NOT(ISERROR(SEARCH("Pública",AC74)))</formula>
    </cfRule>
    <cfRule type="containsText" dxfId="663" priority="487" operator="containsText" text="Pública Clasificada">
      <formula>NOT(ISERROR(SEARCH("Pública Clasificada",AC74)))</formula>
    </cfRule>
    <cfRule type="containsText" dxfId="662" priority="486" operator="containsText" text="Pública Reservada">
      <formula>NOT(ISERROR(SEARCH("Pública Reservada",AC74)))</formula>
    </cfRule>
    <cfRule type="cellIs" dxfId="661" priority="476" operator="equal">
      <formula>"alta"</formula>
    </cfRule>
    <cfRule type="cellIs" dxfId="660" priority="474" operator="equal">
      <formula>"Baja"</formula>
    </cfRule>
    <cfRule type="cellIs" dxfId="659" priority="475" operator="equal">
      <formula>"media"</formula>
    </cfRule>
  </conditionalFormatting>
  <conditionalFormatting sqref="AC85:AC88 AC90:AC92">
    <cfRule type="containsText" dxfId="658" priority="465" operator="containsText" text="Pública Clasificada">
      <formula>NOT(ISERROR(SEARCH("Pública Clasificada",AC85)))</formula>
    </cfRule>
    <cfRule type="cellIs" dxfId="657" priority="453" operator="equal">
      <formula>"media"</formula>
    </cfRule>
    <cfRule type="cellIs" dxfId="656" priority="454" operator="equal">
      <formula>"alta"</formula>
    </cfRule>
    <cfRule type="containsText" dxfId="655" priority="464" operator="containsText" text="Pública Reservada">
      <formula>NOT(ISERROR(SEARCH("Pública Reservada",AC85)))</formula>
    </cfRule>
    <cfRule type="containsText" dxfId="654" priority="466" operator="containsText" text="Pública">
      <formula>NOT(ISERROR(SEARCH("Pública",AC85)))</formula>
    </cfRule>
  </conditionalFormatting>
  <conditionalFormatting sqref="AC85:AC92">
    <cfRule type="cellIs" dxfId="653" priority="437" operator="equal">
      <formula>"Baja"</formula>
    </cfRule>
  </conditionalFormatting>
  <conditionalFormatting sqref="AC89">
    <cfRule type="cellIs" dxfId="652" priority="438" operator="equal">
      <formula>"Media"</formula>
    </cfRule>
    <cfRule type="containsText" dxfId="651" priority="445" operator="containsText" text="Grave">
      <formula>NOT(ISERROR(SEARCH("Grave",AC89)))</formula>
    </cfRule>
    <cfRule type="containsText" dxfId="650" priority="444" operator="containsText" text="Importante">
      <formula>NOT(ISERROR(SEARCH("Importante",AC89)))</formula>
    </cfRule>
    <cfRule type="containsText" dxfId="649" priority="443" operator="containsText" text="Leve">
      <formula>NOT(ISERROR(SEARCH("Leve",AC89)))</formula>
    </cfRule>
    <cfRule type="containsText" dxfId="648" priority="442" operator="containsText" text="Bajo">
      <formula>NOT(ISERROR(SEARCH("Bajo",AC89)))</formula>
    </cfRule>
    <cfRule type="containsText" dxfId="647" priority="441" operator="containsText" text="Medio">
      <formula>NOT(ISERROR(SEARCH("Medio",AC89)))</formula>
    </cfRule>
    <cfRule type="containsText" dxfId="646" priority="440" operator="containsText" text="Alto">
      <formula>NOT(ISERROR(SEARCH("Alto",AC89)))</formula>
    </cfRule>
    <cfRule type="cellIs" dxfId="645" priority="439" operator="equal">
      <formula>"Alta"</formula>
    </cfRule>
  </conditionalFormatting>
  <conditionalFormatting sqref="AC94:AC113">
    <cfRule type="containsText" dxfId="644" priority="436" operator="containsText" text="Pública">
      <formula>NOT(ISERROR(SEARCH("Pública",AC94)))</formula>
    </cfRule>
    <cfRule type="containsText" dxfId="643" priority="435" operator="containsText" text="Pública Clasificada">
      <formula>NOT(ISERROR(SEARCH("Pública Clasificada",AC94)))</formula>
    </cfRule>
    <cfRule type="containsText" dxfId="642" priority="434" operator="containsText" text="Pública Reservada">
      <formula>NOT(ISERROR(SEARCH("Pública Reservada",AC94)))</formula>
    </cfRule>
    <cfRule type="cellIs" dxfId="641" priority="424" operator="equal">
      <formula>"alta"</formula>
    </cfRule>
    <cfRule type="cellIs" dxfId="640" priority="423" operator="equal">
      <formula>"media"</formula>
    </cfRule>
    <cfRule type="cellIs" dxfId="639" priority="422" operator="equal">
      <formula>"Baja"</formula>
    </cfRule>
  </conditionalFormatting>
  <conditionalFormatting sqref="AC115:AC121">
    <cfRule type="cellIs" dxfId="638" priority="399" operator="equal">
      <formula>"alta"</formula>
    </cfRule>
    <cfRule type="containsText" dxfId="637" priority="409" operator="containsText" text="Pública Reservada">
      <formula>NOT(ISERROR(SEARCH("Pública Reservada",AC115)))</formula>
    </cfRule>
    <cfRule type="containsText" dxfId="636" priority="410" operator="containsText" text="Pública Clasificada">
      <formula>NOT(ISERROR(SEARCH("Pública Clasificada",AC115)))</formula>
    </cfRule>
    <cfRule type="containsText" dxfId="635" priority="411" operator="containsText" text="Pública">
      <formula>NOT(ISERROR(SEARCH("Pública",AC115)))</formula>
    </cfRule>
    <cfRule type="cellIs" dxfId="634" priority="398" operator="equal">
      <formula>"media"</formula>
    </cfRule>
    <cfRule type="cellIs" dxfId="633" priority="397" operator="equal">
      <formula>"Baja"</formula>
    </cfRule>
  </conditionalFormatting>
  <conditionalFormatting sqref="AC123:AC133">
    <cfRule type="cellIs" dxfId="632" priority="358" operator="equal">
      <formula>"media"</formula>
    </cfRule>
    <cfRule type="containsText" dxfId="631" priority="370" operator="containsText" text="Pública Clasificada">
      <formula>NOT(ISERROR(SEARCH("Pública Clasificada",AC123)))</formula>
    </cfRule>
    <cfRule type="cellIs" dxfId="630" priority="359" operator="equal">
      <formula>"alta"</formula>
    </cfRule>
    <cfRule type="containsText" dxfId="629" priority="371" operator="containsText" text="Pública">
      <formula>NOT(ISERROR(SEARCH("Pública",AC123)))</formula>
    </cfRule>
    <cfRule type="containsText" dxfId="628" priority="369" operator="containsText" text="Pública Reservada">
      <formula>NOT(ISERROR(SEARCH("Pública Reservada",AC123)))</formula>
    </cfRule>
    <cfRule type="cellIs" dxfId="627" priority="357" operator="equal">
      <formula>"Baja"</formula>
    </cfRule>
  </conditionalFormatting>
  <conditionalFormatting sqref="AC135:AC138">
    <cfRule type="cellIs" dxfId="626" priority="344" operator="equal">
      <formula>"Baja"</formula>
    </cfRule>
    <cfRule type="cellIs" dxfId="625" priority="345" operator="equal">
      <formula>"media"</formula>
    </cfRule>
    <cfRule type="containsText" dxfId="624" priority="348" operator="containsText" text="Pública Clasificada">
      <formula>NOT(ISERROR(SEARCH("Pública Clasificada",AC135)))</formula>
    </cfRule>
    <cfRule type="containsText" dxfId="623" priority="349" operator="containsText" text="Pública">
      <formula>NOT(ISERROR(SEARCH("Pública",AC135)))</formula>
    </cfRule>
    <cfRule type="cellIs" dxfId="622" priority="346" operator="equal">
      <formula>"alta"</formula>
    </cfRule>
    <cfRule type="containsText" dxfId="621" priority="347" operator="containsText" text="Pública Reservada">
      <formula>NOT(ISERROR(SEARCH("Pública Reservada",AC135)))</formula>
    </cfRule>
  </conditionalFormatting>
  <conditionalFormatting sqref="AC140:AC145">
    <cfRule type="cellIs" dxfId="620" priority="298" operator="equal">
      <formula>"Baja"</formula>
    </cfRule>
    <cfRule type="cellIs" dxfId="619" priority="299" operator="equal">
      <formula>"media"</formula>
    </cfRule>
    <cfRule type="cellIs" dxfId="618" priority="300" operator="equal">
      <formula>"alta"</formula>
    </cfRule>
    <cfRule type="containsText" dxfId="617" priority="304" operator="containsText" text="Pública Reservada">
      <formula>NOT(ISERROR(SEARCH("Pública Reservada",AC140)))</formula>
    </cfRule>
    <cfRule type="containsText" dxfId="616" priority="305" operator="containsText" text="Pública Clasificada">
      <formula>NOT(ISERROR(SEARCH("Pública Clasificada",AC140)))</formula>
    </cfRule>
    <cfRule type="containsText" dxfId="615" priority="306" operator="containsText" text="Pública">
      <formula>NOT(ISERROR(SEARCH("Pública",AC140)))</formula>
    </cfRule>
  </conditionalFormatting>
  <conditionalFormatting sqref="AC147:AC154">
    <cfRule type="cellIs" dxfId="614" priority="270" operator="equal">
      <formula>"Baja"</formula>
    </cfRule>
    <cfRule type="containsText" dxfId="613" priority="273" operator="containsText" text="Pública Reservada">
      <formula>NOT(ISERROR(SEARCH("Pública Reservada",AC147)))</formula>
    </cfRule>
    <cfRule type="containsText" dxfId="612" priority="275" operator="containsText" text="Pública">
      <formula>NOT(ISERROR(SEARCH("Pública",AC147)))</formula>
    </cfRule>
    <cfRule type="containsText" dxfId="611" priority="274" operator="containsText" text="Pública Clasificada">
      <formula>NOT(ISERROR(SEARCH("Pública Clasificada",AC147)))</formula>
    </cfRule>
    <cfRule type="cellIs" dxfId="610" priority="272" operator="equal">
      <formula>"alta"</formula>
    </cfRule>
    <cfRule type="cellIs" dxfId="609" priority="271" operator="equal">
      <formula>"media"</formula>
    </cfRule>
  </conditionalFormatting>
  <conditionalFormatting sqref="AC156:AC186">
    <cfRule type="containsText" dxfId="608" priority="203" operator="containsText" text="Pública">
      <formula>NOT(ISERROR(SEARCH("Pública",AC156)))</formula>
    </cfRule>
    <cfRule type="containsText" dxfId="607" priority="202" operator="containsText" text="Pública Clasificada">
      <formula>NOT(ISERROR(SEARCH("Pública Clasificada",AC156)))</formula>
    </cfRule>
    <cfRule type="cellIs" dxfId="606" priority="197" operator="equal">
      <formula>"alta"</formula>
    </cfRule>
    <cfRule type="containsText" dxfId="605" priority="201" operator="containsText" text="Pública Reservada">
      <formula>NOT(ISERROR(SEARCH("Pública Reservada",AC156)))</formula>
    </cfRule>
    <cfRule type="cellIs" dxfId="604" priority="196" operator="equal">
      <formula>"media"</formula>
    </cfRule>
    <cfRule type="cellIs" dxfId="603" priority="195" operator="equal">
      <formula>"Baja"</formula>
    </cfRule>
  </conditionalFormatting>
  <conditionalFormatting sqref="AC188:AC202">
    <cfRule type="cellIs" dxfId="602" priority="184" operator="equal">
      <formula>"media"</formula>
    </cfRule>
    <cfRule type="containsText" dxfId="601" priority="191" operator="containsText" text="Pública">
      <formula>NOT(ISERROR(SEARCH("Pública",AC188)))</formula>
    </cfRule>
    <cfRule type="containsText" dxfId="600" priority="190" operator="containsText" text="Pública Clasificada">
      <formula>NOT(ISERROR(SEARCH("Pública Clasificada",AC188)))</formula>
    </cfRule>
    <cfRule type="containsText" dxfId="599" priority="189" operator="containsText" text="Pública Reservada">
      <formula>NOT(ISERROR(SEARCH("Pública Reservada",AC188)))</formula>
    </cfRule>
    <cfRule type="cellIs" dxfId="598" priority="185" operator="equal">
      <formula>"alta"</formula>
    </cfRule>
    <cfRule type="cellIs" dxfId="597" priority="183" operator="equal">
      <formula>"Baja"</formula>
    </cfRule>
  </conditionalFormatting>
  <conditionalFormatting sqref="AC204:AC221">
    <cfRule type="containsText" dxfId="596" priority="166" operator="containsText" text="Pública">
      <formula>NOT(ISERROR(SEARCH("Pública",AC204)))</formula>
    </cfRule>
    <cfRule type="containsText" dxfId="595" priority="165" operator="containsText" text="Pública Clasificada">
      <formula>NOT(ISERROR(SEARCH("Pública Clasificada",AC204)))</formula>
    </cfRule>
    <cfRule type="containsText" dxfId="594" priority="164" operator="containsText" text="Pública Reservada">
      <formula>NOT(ISERROR(SEARCH("Pública Reservada",AC204)))</formula>
    </cfRule>
    <cfRule type="cellIs" dxfId="593" priority="152" operator="equal">
      <formula>"Baja"</formula>
    </cfRule>
    <cfRule type="cellIs" dxfId="592" priority="153" operator="equal">
      <formula>"media"</formula>
    </cfRule>
    <cfRule type="cellIs" dxfId="591" priority="154" operator="equal">
      <formula>"alta"</formula>
    </cfRule>
  </conditionalFormatting>
  <conditionalFormatting sqref="AC223:AC225">
    <cfRule type="containsText" dxfId="590" priority="145" operator="containsText" text="Pública Reservada">
      <formula>NOT(ISERROR(SEARCH("Pública Reservada",AC223)))</formula>
    </cfRule>
    <cfRule type="containsText" dxfId="589" priority="146" operator="containsText" text="Pública Clasificada">
      <formula>NOT(ISERROR(SEARCH("Pública Clasificada",AC223)))</formula>
    </cfRule>
    <cfRule type="containsText" dxfId="588" priority="147" operator="containsText" text="Pública">
      <formula>NOT(ISERROR(SEARCH("Pública",AC223)))</formula>
    </cfRule>
    <cfRule type="cellIs" dxfId="587" priority="143" operator="equal">
      <formula>"media"</formula>
    </cfRule>
    <cfRule type="cellIs" dxfId="586" priority="144" operator="equal">
      <formula>"alta"</formula>
    </cfRule>
    <cfRule type="cellIs" dxfId="585" priority="142" operator="equal">
      <formula>"Baja"</formula>
    </cfRule>
  </conditionalFormatting>
  <conditionalFormatting sqref="AC227:AC237">
    <cfRule type="containsText" dxfId="584" priority="100" operator="containsText" text="Pública Reservada">
      <formula>NOT(ISERROR(SEARCH("Pública Reservada",AC227)))</formula>
    </cfRule>
    <cfRule type="containsText" dxfId="583" priority="101" operator="containsText" text="Pública Clasificada">
      <formula>NOT(ISERROR(SEARCH("Pública Clasificada",AC227)))</formula>
    </cfRule>
    <cfRule type="cellIs" dxfId="582" priority="98" operator="equal">
      <formula>"media"</formula>
    </cfRule>
    <cfRule type="cellIs" dxfId="581" priority="97" operator="equal">
      <formula>"Baja"</formula>
    </cfRule>
    <cfRule type="containsText" dxfId="580" priority="102" operator="containsText" text="Pública">
      <formula>NOT(ISERROR(SEARCH("Pública",AC227)))</formula>
    </cfRule>
    <cfRule type="cellIs" dxfId="579" priority="99" operator="equal">
      <formula>"alta"</formula>
    </cfRule>
  </conditionalFormatting>
  <conditionalFormatting sqref="AC239:AC244">
    <cfRule type="containsText" dxfId="578" priority="74" operator="containsText" text="Pública Clasificada">
      <formula>NOT(ISERROR(SEARCH("Pública Clasificada",AC239)))</formula>
    </cfRule>
    <cfRule type="cellIs" dxfId="577" priority="65" operator="equal">
      <formula>"media"</formula>
    </cfRule>
    <cfRule type="containsText" dxfId="576" priority="73" operator="containsText" text="Pública Reservada">
      <formula>NOT(ISERROR(SEARCH("Pública Reservada",AC239)))</formula>
    </cfRule>
    <cfRule type="cellIs" dxfId="575" priority="66" operator="equal">
      <formula>"alta"</formula>
    </cfRule>
    <cfRule type="cellIs" dxfId="574" priority="64" operator="equal">
      <formula>"Baja"</formula>
    </cfRule>
    <cfRule type="containsText" dxfId="573" priority="75" operator="containsText" text="Pública">
      <formula>NOT(ISERROR(SEARCH("Pública",AC239)))</formula>
    </cfRule>
  </conditionalFormatting>
  <conditionalFormatting sqref="AC246:AC255">
    <cfRule type="cellIs" dxfId="572" priority="39" operator="equal">
      <formula>"Baja"</formula>
    </cfRule>
    <cfRule type="cellIs" dxfId="571" priority="40" operator="equal">
      <formula>"media"</formula>
    </cfRule>
    <cfRule type="containsText" dxfId="570" priority="42" operator="containsText" text="Pública Reservada">
      <formula>NOT(ISERROR(SEARCH("Pública Reservada",AC246)))</formula>
    </cfRule>
    <cfRule type="containsText" dxfId="569" priority="43" operator="containsText" text="Pública Clasificada">
      <formula>NOT(ISERROR(SEARCH("Pública Clasificada",AC246)))</formula>
    </cfRule>
    <cfRule type="containsText" dxfId="568" priority="44" operator="containsText" text="Pública">
      <formula>NOT(ISERROR(SEARCH("Pública",AC246)))</formula>
    </cfRule>
    <cfRule type="cellIs" dxfId="567" priority="41" operator="equal">
      <formula>"alta"</formula>
    </cfRule>
  </conditionalFormatting>
  <conditionalFormatting sqref="AE17:AE20">
    <cfRule type="containsText" dxfId="566" priority="738" operator="containsText" text="Medio">
      <formula>NOT(ISERROR(SEARCH("Medio",AE17)))</formula>
    </cfRule>
    <cfRule type="containsText" dxfId="565" priority="739" operator="containsText" text="Bajo">
      <formula>NOT(ISERROR(SEARCH("Bajo",AE17)))</formula>
    </cfRule>
    <cfRule type="containsText" dxfId="564" priority="743" operator="containsText" text="Leve">
      <formula>NOT(ISERROR(SEARCH("Leve",AE17)))</formula>
    </cfRule>
    <cfRule type="cellIs" dxfId="563" priority="732" operator="equal">
      <formula>"Media"</formula>
    </cfRule>
    <cfRule type="cellIs" dxfId="562" priority="731" operator="equal">
      <formula>"Baja"</formula>
    </cfRule>
    <cfRule type="cellIs" dxfId="561" priority="733" operator="equal">
      <formula>"Alta"</formula>
    </cfRule>
    <cfRule type="containsText" dxfId="560" priority="737" operator="containsText" text="Alto">
      <formula>NOT(ISERROR(SEARCH("Alto",AE17)))</formula>
    </cfRule>
    <cfRule type="containsText" dxfId="559" priority="744" operator="containsText" text="Importante">
      <formula>NOT(ISERROR(SEARCH("Importante",AE17)))</formula>
    </cfRule>
    <cfRule type="containsText" dxfId="558" priority="745" operator="containsText" text="Grave">
      <formula>NOT(ISERROR(SEARCH("Grave",AE17)))</formula>
    </cfRule>
  </conditionalFormatting>
  <conditionalFormatting sqref="AE22">
    <cfRule type="containsText" dxfId="557" priority="694" operator="containsText" text="Alto">
      <formula>NOT(ISERROR(SEARCH("Alto",AE22)))</formula>
    </cfRule>
    <cfRule type="cellIs" dxfId="556" priority="693" operator="equal">
      <formula>"Alta"</formula>
    </cfRule>
    <cfRule type="containsText" dxfId="555" priority="700" operator="containsText" text="Leve">
      <formula>NOT(ISERROR(SEARCH("Leve",AE22)))</formula>
    </cfRule>
    <cfRule type="containsText" dxfId="554" priority="701" operator="containsText" text="Importante">
      <formula>NOT(ISERROR(SEARCH("Importante",AE22)))</formula>
    </cfRule>
    <cfRule type="containsText" dxfId="553" priority="702" operator="containsText" text="Grave">
      <formula>NOT(ISERROR(SEARCH("Grave",AE22)))</formula>
    </cfRule>
    <cfRule type="containsText" dxfId="552" priority="696" operator="containsText" text="Bajo">
      <formula>NOT(ISERROR(SEARCH("Bajo",AE22)))</formula>
    </cfRule>
    <cfRule type="containsText" dxfId="551" priority="695" operator="containsText" text="Medio">
      <formula>NOT(ISERROR(SEARCH("Medio",AE22)))</formula>
    </cfRule>
    <cfRule type="cellIs" dxfId="550" priority="692" operator="equal">
      <formula>"Media"</formula>
    </cfRule>
    <cfRule type="cellIs" dxfId="549" priority="691" operator="equal">
      <formula>"Baja"</formula>
    </cfRule>
  </conditionalFormatting>
  <conditionalFormatting sqref="AE48:AE59">
    <cfRule type="containsText" dxfId="548" priority="602" operator="containsText" text="Bajo">
      <formula>NOT(ISERROR(SEARCH("Bajo",AE48)))</formula>
    </cfRule>
    <cfRule type="containsText" dxfId="547" priority="605" operator="containsText" text="Grave">
      <formula>NOT(ISERROR(SEARCH("Grave",AE48)))</formula>
    </cfRule>
    <cfRule type="containsText" dxfId="546" priority="603" operator="containsText" text="Leve">
      <formula>NOT(ISERROR(SEARCH("Leve",AE48)))</formula>
    </cfRule>
    <cfRule type="containsText" dxfId="545" priority="600" operator="containsText" text="Alto">
      <formula>NOT(ISERROR(SEARCH("Alto",AE48)))</formula>
    </cfRule>
    <cfRule type="cellIs" dxfId="544" priority="599" operator="equal">
      <formula>"Alta"</formula>
    </cfRule>
    <cfRule type="containsText" dxfId="543" priority="601" operator="containsText" text="Medio">
      <formula>NOT(ISERROR(SEARCH("Medio",AE48)))</formula>
    </cfRule>
    <cfRule type="cellIs" dxfId="542" priority="598" operator="equal">
      <formula>"Media"</formula>
    </cfRule>
    <cfRule type="cellIs" dxfId="541" priority="597" operator="equal">
      <formula>"Baja"</formula>
    </cfRule>
    <cfRule type="containsText" dxfId="540" priority="604" operator="containsText" text="Importante">
      <formula>NOT(ISERROR(SEARCH("Importante",AE48)))</formula>
    </cfRule>
  </conditionalFormatting>
  <conditionalFormatting sqref="AE61:AE66">
    <cfRule type="cellIs" dxfId="539" priority="557" operator="equal">
      <formula>"Baja"</formula>
    </cfRule>
    <cfRule type="cellIs" dxfId="538" priority="558" operator="equal">
      <formula>"Media"</formula>
    </cfRule>
    <cfRule type="cellIs" dxfId="537" priority="559" operator="equal">
      <formula>"Alta"</formula>
    </cfRule>
    <cfRule type="containsText" dxfId="536" priority="571" operator="containsText" text="Grave">
      <formula>NOT(ISERROR(SEARCH("Grave",AE61)))</formula>
    </cfRule>
    <cfRule type="containsText" dxfId="535" priority="570" operator="containsText" text="Importante">
      <formula>NOT(ISERROR(SEARCH("Importante",AE61)))</formula>
    </cfRule>
    <cfRule type="containsText" dxfId="534" priority="569" operator="containsText" text="Leve">
      <formula>NOT(ISERROR(SEARCH("Leve",AE61)))</formula>
    </cfRule>
    <cfRule type="containsText" dxfId="533" priority="565" operator="containsText" text="Bajo">
      <formula>NOT(ISERROR(SEARCH("Bajo",AE61)))</formula>
    </cfRule>
    <cfRule type="containsText" dxfId="532" priority="563" operator="containsText" text="Alto">
      <formula>NOT(ISERROR(SEARCH("Alto",AE61)))</formula>
    </cfRule>
    <cfRule type="containsText" dxfId="531" priority="564" operator="containsText" text="Medio">
      <formula>NOT(ISERROR(SEARCH("Medio",AE61)))</formula>
    </cfRule>
  </conditionalFormatting>
  <conditionalFormatting sqref="AE68:AE72">
    <cfRule type="containsText" dxfId="530" priority="520" operator="containsText" text="Importante">
      <formula>NOT(ISERROR(SEARCH("Importante",AE68)))</formula>
    </cfRule>
    <cfRule type="cellIs" dxfId="529" priority="511" operator="equal">
      <formula>"Media"</formula>
    </cfRule>
    <cfRule type="cellIs" dxfId="528" priority="512" operator="equal">
      <formula>"Alta"</formula>
    </cfRule>
    <cfRule type="containsText" dxfId="527" priority="513" operator="containsText" text="Alto">
      <formula>NOT(ISERROR(SEARCH("Alto",AE68)))</formula>
    </cfRule>
    <cfRule type="containsText" dxfId="526" priority="514" operator="containsText" text="Medio">
      <formula>NOT(ISERROR(SEARCH("Medio",AE68)))</formula>
    </cfRule>
    <cfRule type="containsText" dxfId="525" priority="515" operator="containsText" text="Bajo">
      <formula>NOT(ISERROR(SEARCH("Bajo",AE68)))</formula>
    </cfRule>
    <cfRule type="containsText" dxfId="524" priority="519" operator="containsText" text="Leve">
      <formula>NOT(ISERROR(SEARCH("Leve",AE68)))</formula>
    </cfRule>
    <cfRule type="containsText" dxfId="523" priority="521" operator="containsText" text="Grave">
      <formula>NOT(ISERROR(SEARCH("Grave",AE68)))</formula>
    </cfRule>
    <cfRule type="cellIs" dxfId="522" priority="510" operator="equal">
      <formula>"Baja"</formula>
    </cfRule>
  </conditionalFormatting>
  <conditionalFormatting sqref="AE74:AE83 AG74:AG83 AI74:AI83">
    <cfRule type="cellIs" dxfId="521" priority="473" operator="equal">
      <formula>"Alta"</formula>
    </cfRule>
    <cfRule type="cellIs" dxfId="520" priority="471" operator="equal">
      <formula>"Baja"</formula>
    </cfRule>
    <cfRule type="containsText" dxfId="519" priority="484" operator="containsText" text="Importante">
      <formula>NOT(ISERROR(SEARCH("Importante",AE74)))</formula>
    </cfRule>
    <cfRule type="containsText" dxfId="518" priority="483" operator="containsText" text="Leve">
      <formula>NOT(ISERROR(SEARCH("Leve",AE74)))</formula>
    </cfRule>
    <cfRule type="containsText" dxfId="517" priority="478" operator="containsText" text="Medio">
      <formula>NOT(ISERROR(SEARCH("Medio",AE74)))</formula>
    </cfRule>
    <cfRule type="containsText" dxfId="516" priority="477" operator="containsText" text="Alto">
      <formula>NOT(ISERROR(SEARCH("Alto",AE74)))</formula>
    </cfRule>
    <cfRule type="cellIs" dxfId="515" priority="472" operator="equal">
      <formula>"Media"</formula>
    </cfRule>
    <cfRule type="containsText" dxfId="514" priority="485" operator="containsText" text="Grave">
      <formula>NOT(ISERROR(SEARCH("Grave",AE74)))</formula>
    </cfRule>
    <cfRule type="containsText" dxfId="513" priority="479" operator="containsText" text="Bajo">
      <formula>NOT(ISERROR(SEARCH("Bajo",AE74)))</formula>
    </cfRule>
  </conditionalFormatting>
  <conditionalFormatting sqref="AE85:AE92 AG85:AG92 AI85:AI92">
    <cfRule type="containsText" dxfId="512" priority="455" operator="containsText" text="Alto">
      <formula>NOT(ISERROR(SEARCH("Alto",AE85)))</formula>
    </cfRule>
    <cfRule type="cellIs" dxfId="511" priority="451" operator="equal">
      <formula>"Media"</formula>
    </cfRule>
    <cfRule type="cellIs" dxfId="510" priority="450" operator="equal">
      <formula>"Baja"</formula>
    </cfRule>
    <cfRule type="containsText" dxfId="509" priority="461" operator="containsText" text="Leve">
      <formula>NOT(ISERROR(SEARCH("Leve",AE85)))</formula>
    </cfRule>
    <cfRule type="cellIs" dxfId="508" priority="452" operator="equal">
      <formula>"Alta"</formula>
    </cfRule>
    <cfRule type="containsText" dxfId="507" priority="463" operator="containsText" text="Grave">
      <formula>NOT(ISERROR(SEARCH("Grave",AE85)))</formula>
    </cfRule>
    <cfRule type="containsText" dxfId="506" priority="462" operator="containsText" text="Importante">
      <formula>NOT(ISERROR(SEARCH("Importante",AE85)))</formula>
    </cfRule>
    <cfRule type="containsText" dxfId="505" priority="457" operator="containsText" text="Bajo">
      <formula>NOT(ISERROR(SEARCH("Bajo",AE85)))</formula>
    </cfRule>
    <cfRule type="containsText" dxfId="504" priority="456" operator="containsText" text="Medio">
      <formula>NOT(ISERROR(SEARCH("Medio",AE85)))</formula>
    </cfRule>
  </conditionalFormatting>
  <conditionalFormatting sqref="AE94:AE113 AG94:AG113 AI94:AI113">
    <cfRule type="containsText" dxfId="503" priority="433" operator="containsText" text="Grave">
      <formula>NOT(ISERROR(SEARCH("Grave",AE94)))</formula>
    </cfRule>
    <cfRule type="containsText" dxfId="502" priority="425" operator="containsText" text="Alto">
      <formula>NOT(ISERROR(SEARCH("Alto",AE94)))</formula>
    </cfRule>
    <cfRule type="cellIs" dxfId="501" priority="421" operator="equal">
      <formula>"Alta"</formula>
    </cfRule>
    <cfRule type="cellIs" dxfId="500" priority="419" operator="equal">
      <formula>"Baja"</formula>
    </cfRule>
    <cfRule type="cellIs" dxfId="499" priority="420" operator="equal">
      <formula>"Media"</formula>
    </cfRule>
    <cfRule type="containsText" dxfId="498" priority="427" operator="containsText" text="Bajo">
      <formula>NOT(ISERROR(SEARCH("Bajo",AE94)))</formula>
    </cfRule>
    <cfRule type="containsText" dxfId="497" priority="426" operator="containsText" text="Medio">
      <formula>NOT(ISERROR(SEARCH("Medio",AE94)))</formula>
    </cfRule>
    <cfRule type="containsText" dxfId="496" priority="431" operator="containsText" text="Leve">
      <formula>NOT(ISERROR(SEARCH("Leve",AE94)))</formula>
    </cfRule>
    <cfRule type="containsText" dxfId="495" priority="432" operator="containsText" text="Importante">
      <formula>NOT(ISERROR(SEARCH("Importante",AE94)))</formula>
    </cfRule>
  </conditionalFormatting>
  <conditionalFormatting sqref="AE115:AE121">
    <cfRule type="cellIs" dxfId="494" priority="396" operator="equal">
      <formula>"Alta"</formula>
    </cfRule>
    <cfRule type="containsText" dxfId="493" priority="400" operator="containsText" text="Alto">
      <formula>NOT(ISERROR(SEARCH("Alto",AE115)))</formula>
    </cfRule>
    <cfRule type="cellIs" dxfId="492" priority="395" operator="equal">
      <formula>"Media"</formula>
    </cfRule>
    <cfRule type="containsText" dxfId="491" priority="402" operator="containsText" text="Bajo">
      <formula>NOT(ISERROR(SEARCH("Bajo",AE115)))</formula>
    </cfRule>
    <cfRule type="containsText" dxfId="490" priority="406" operator="containsText" text="Leve">
      <formula>NOT(ISERROR(SEARCH("Leve",AE115)))</formula>
    </cfRule>
    <cfRule type="containsText" dxfId="489" priority="407" operator="containsText" text="Importante">
      <formula>NOT(ISERROR(SEARCH("Importante",AE115)))</formula>
    </cfRule>
    <cfRule type="containsText" dxfId="488" priority="408" operator="containsText" text="Grave">
      <formula>NOT(ISERROR(SEARCH("Grave",AE115)))</formula>
    </cfRule>
    <cfRule type="cellIs" dxfId="487" priority="394" operator="equal">
      <formula>"Baja"</formula>
    </cfRule>
    <cfRule type="containsText" dxfId="486" priority="401" operator="containsText" text="Medio">
      <formula>NOT(ISERROR(SEARCH("Medio",AE115)))</formula>
    </cfRule>
  </conditionalFormatting>
  <conditionalFormatting sqref="AE123:AE133 AG123:AG133 AI123:AI133">
    <cfRule type="containsText" dxfId="485" priority="366" operator="containsText" text="Leve">
      <formula>NOT(ISERROR(SEARCH("Leve",AE123)))</formula>
    </cfRule>
    <cfRule type="containsText" dxfId="484" priority="367" operator="containsText" text="Importante">
      <formula>NOT(ISERROR(SEARCH("Importante",AE123)))</formula>
    </cfRule>
    <cfRule type="cellIs" dxfId="483" priority="356" operator="equal">
      <formula>"Alta"</formula>
    </cfRule>
    <cfRule type="containsText" dxfId="482" priority="361" operator="containsText" text="Medio">
      <formula>NOT(ISERROR(SEARCH("Medio",AE123)))</formula>
    </cfRule>
    <cfRule type="cellIs" dxfId="481" priority="355" operator="equal">
      <formula>"Media"</formula>
    </cfRule>
    <cfRule type="containsText" dxfId="480" priority="360" operator="containsText" text="Alto">
      <formula>NOT(ISERROR(SEARCH("Alto",AE123)))</formula>
    </cfRule>
    <cfRule type="cellIs" dxfId="479" priority="354" operator="equal">
      <formula>"Baja"</formula>
    </cfRule>
    <cfRule type="containsText" dxfId="478" priority="368" operator="containsText" text="Grave">
      <formula>NOT(ISERROR(SEARCH("Grave",AE123)))</formula>
    </cfRule>
    <cfRule type="containsText" dxfId="477" priority="362" operator="containsText" text="Bajo">
      <formula>NOT(ISERROR(SEARCH("Bajo",AE123)))</formula>
    </cfRule>
  </conditionalFormatting>
  <conditionalFormatting sqref="AE135:AE138">
    <cfRule type="containsText" dxfId="476" priority="331" operator="containsText" text="Alto">
      <formula>NOT(ISERROR(SEARCH("Alto",AE135)))</formula>
    </cfRule>
    <cfRule type="cellIs" dxfId="475" priority="330" operator="equal">
      <formula>"Alta"</formula>
    </cfRule>
    <cfRule type="cellIs" dxfId="474" priority="329" operator="equal">
      <formula>"Media"</formula>
    </cfRule>
    <cfRule type="cellIs" dxfId="473" priority="328" operator="equal">
      <formula>"Baja"</formula>
    </cfRule>
    <cfRule type="containsText" dxfId="472" priority="333" operator="containsText" text="Bajo">
      <formula>NOT(ISERROR(SEARCH("Bajo",AE135)))</formula>
    </cfRule>
    <cfRule type="containsText" dxfId="471" priority="337" operator="containsText" text="Leve">
      <formula>NOT(ISERROR(SEARCH("Leve",AE135)))</formula>
    </cfRule>
    <cfRule type="containsText" dxfId="470" priority="338" operator="containsText" text="Importante">
      <formula>NOT(ISERROR(SEARCH("Importante",AE135)))</formula>
    </cfRule>
    <cfRule type="containsText" dxfId="469" priority="339" operator="containsText" text="Grave">
      <formula>NOT(ISERROR(SEARCH("Grave",AE135)))</formula>
    </cfRule>
    <cfRule type="containsText" dxfId="468" priority="332" operator="containsText" text="Medio">
      <formula>NOT(ISERROR(SEARCH("Medio",AE135)))</formula>
    </cfRule>
  </conditionalFormatting>
  <conditionalFormatting sqref="AE140:AE145 AG140:AG145 AI140:AI145">
    <cfRule type="containsText" dxfId="467" priority="284" operator="containsText" text="Alto">
      <formula>NOT(ISERROR(SEARCH("Alto",AE140)))</formula>
    </cfRule>
    <cfRule type="cellIs" dxfId="466" priority="281" operator="equal">
      <formula>"Baja"</formula>
    </cfRule>
    <cfRule type="cellIs" dxfId="465" priority="282" operator="equal">
      <formula>"Media"</formula>
    </cfRule>
    <cfRule type="cellIs" dxfId="464" priority="283" operator="equal">
      <formula>"Alta"</formula>
    </cfRule>
    <cfRule type="containsText" dxfId="463" priority="285" operator="containsText" text="Medio">
      <formula>NOT(ISERROR(SEARCH("Medio",AE140)))</formula>
    </cfRule>
    <cfRule type="containsText" dxfId="462" priority="286" operator="containsText" text="Bajo">
      <formula>NOT(ISERROR(SEARCH("Bajo",AE140)))</formula>
    </cfRule>
    <cfRule type="containsText" dxfId="461" priority="287" operator="containsText" text="Leve">
      <formula>NOT(ISERROR(SEARCH("Leve",AE140)))</formula>
    </cfRule>
    <cfRule type="containsText" dxfId="460" priority="288" operator="containsText" text="Importante">
      <formula>NOT(ISERROR(SEARCH("Importante",AE140)))</formula>
    </cfRule>
    <cfRule type="containsText" dxfId="459" priority="289" operator="containsText" text="Grave">
      <formula>NOT(ISERROR(SEARCH("Grave",AE140)))</formula>
    </cfRule>
  </conditionalFormatting>
  <conditionalFormatting sqref="AE147:AE154 AG147:AG154 AI147:AI154">
    <cfRule type="containsText" dxfId="458" priority="263" operator="containsText" text="Bajo">
      <formula>NOT(ISERROR(SEARCH("Bajo",AE147)))</formula>
    </cfRule>
    <cfRule type="cellIs" dxfId="457" priority="258" operator="equal">
      <formula>"Baja"</formula>
    </cfRule>
    <cfRule type="cellIs" dxfId="456" priority="259" operator="equal">
      <formula>"Media"</formula>
    </cfRule>
    <cfRule type="cellIs" dxfId="455" priority="260" operator="equal">
      <formula>"Alta"</formula>
    </cfRule>
    <cfRule type="containsText" dxfId="454" priority="261" operator="containsText" text="Alto">
      <formula>NOT(ISERROR(SEARCH("Alto",AE147)))</formula>
    </cfRule>
    <cfRule type="containsText" dxfId="453" priority="262" operator="containsText" text="Medio">
      <formula>NOT(ISERROR(SEARCH("Medio",AE147)))</formula>
    </cfRule>
    <cfRule type="containsText" dxfId="452" priority="267" operator="containsText" text="Leve">
      <formula>NOT(ISERROR(SEARCH("Leve",AE147)))</formula>
    </cfRule>
    <cfRule type="containsText" dxfId="451" priority="268" operator="containsText" text="Importante">
      <formula>NOT(ISERROR(SEARCH("Importante",AE147)))</formula>
    </cfRule>
    <cfRule type="containsText" dxfId="450" priority="269" operator="containsText" text="Grave">
      <formula>NOT(ISERROR(SEARCH("Grave",AE147)))</formula>
    </cfRule>
  </conditionalFormatting>
  <conditionalFormatting sqref="AE156:AE186 AG180:AG186 AI180:AI186">
    <cfRule type="containsText" dxfId="449" priority="211" operator="containsText" text="Leve">
      <formula>NOT(ISERROR(SEARCH("Leve",AE156)))</formula>
    </cfRule>
    <cfRule type="containsText" dxfId="448" priority="212" operator="containsText" text="Importante">
      <formula>NOT(ISERROR(SEARCH("Importante",AE156)))</formula>
    </cfRule>
    <cfRule type="containsText" dxfId="447" priority="213" operator="containsText" text="Grave">
      <formula>NOT(ISERROR(SEARCH("Grave",AE156)))</formula>
    </cfRule>
    <cfRule type="cellIs" dxfId="446" priority="206" operator="equal">
      <formula>"Media"</formula>
    </cfRule>
    <cfRule type="cellIs" dxfId="445" priority="205" operator="equal">
      <formula>"Baja"</formula>
    </cfRule>
    <cfRule type="containsText" dxfId="444" priority="210" operator="containsText" text="Bajo">
      <formula>NOT(ISERROR(SEARCH("Bajo",AE156)))</formula>
    </cfRule>
    <cfRule type="containsText" dxfId="443" priority="209" operator="containsText" text="Medio">
      <formula>NOT(ISERROR(SEARCH("Medio",AE156)))</formula>
    </cfRule>
    <cfRule type="containsText" dxfId="442" priority="208" operator="containsText" text="Alto">
      <formula>NOT(ISERROR(SEARCH("Alto",AE156)))</formula>
    </cfRule>
    <cfRule type="cellIs" dxfId="441" priority="207" operator="equal">
      <formula>"Alta"</formula>
    </cfRule>
  </conditionalFormatting>
  <conditionalFormatting sqref="AE165:AE166 AE168:AE169">
    <cfRule type="containsText" dxfId="440" priority="248" operator="containsText" text="Medio">
      <formula>NOT(ISERROR(SEARCH("Medio",AE165)))</formula>
    </cfRule>
    <cfRule type="containsText" dxfId="439" priority="249" operator="containsText" text="Bajo">
      <formula>NOT(ISERROR(SEARCH("Bajo",AE165)))</formula>
    </cfRule>
    <cfRule type="containsText" dxfId="438" priority="250" operator="containsText" text="Leve">
      <formula>NOT(ISERROR(SEARCH("Leve",AE165)))</formula>
    </cfRule>
    <cfRule type="containsText" dxfId="437" priority="251" operator="containsText" text="Importante">
      <formula>NOT(ISERROR(SEARCH("Importante",AE165)))</formula>
    </cfRule>
    <cfRule type="containsText" dxfId="436" priority="252" operator="containsText" text="Grave">
      <formula>NOT(ISERROR(SEARCH("Grave",AE165)))</formula>
    </cfRule>
    <cfRule type="cellIs" dxfId="435" priority="246" operator="equal">
      <formula>"Alta"</formula>
    </cfRule>
    <cfRule type="containsText" dxfId="434" priority="247" operator="containsText" text="Alto">
      <formula>NOT(ISERROR(SEARCH("Alto",AE165)))</formula>
    </cfRule>
    <cfRule type="cellIs" dxfId="433" priority="245" operator="equal">
      <formula>"Media"</formula>
    </cfRule>
    <cfRule type="cellIs" dxfId="432" priority="244" operator="equal">
      <formula>"Baja"</formula>
    </cfRule>
  </conditionalFormatting>
  <conditionalFormatting sqref="AE188:AE202 AG188:AG202 AI188:AI202 AJ202:AN202">
    <cfRule type="containsText" dxfId="431" priority="180" operator="containsText" text="Leve">
      <formula>NOT(ISERROR(SEARCH("Leve",AE188)))</formula>
    </cfRule>
    <cfRule type="containsText" dxfId="430" priority="181" operator="containsText" text="Importante">
      <formula>NOT(ISERROR(SEARCH("Importante",AE188)))</formula>
    </cfRule>
    <cfRule type="cellIs" dxfId="429" priority="176" operator="equal">
      <formula>"Alta"</formula>
    </cfRule>
    <cfRule type="cellIs" dxfId="428" priority="175" operator="equal">
      <formula>"Media"</formula>
    </cfRule>
    <cfRule type="containsText" dxfId="427" priority="182" operator="containsText" text="Grave">
      <formula>NOT(ISERROR(SEARCH("Grave",AE188)))</formula>
    </cfRule>
    <cfRule type="containsText" dxfId="426" priority="177" operator="containsText" text="Alto">
      <formula>NOT(ISERROR(SEARCH("Alto",AE188)))</formula>
    </cfRule>
    <cfRule type="cellIs" dxfId="425" priority="174" operator="equal">
      <formula>"Baja"</formula>
    </cfRule>
    <cfRule type="containsText" dxfId="424" priority="179" operator="containsText" text="Bajo">
      <formula>NOT(ISERROR(SEARCH("Bajo",AE188)))</formula>
    </cfRule>
    <cfRule type="containsText" dxfId="423" priority="178" operator="containsText" text="Medio">
      <formula>NOT(ISERROR(SEARCH("Medio",AE188)))</formula>
    </cfRule>
  </conditionalFormatting>
  <conditionalFormatting sqref="AE204:AE221 AG204:AG221 AI204:AI221">
    <cfRule type="cellIs" dxfId="422" priority="151" operator="equal">
      <formula>"Alta"</formula>
    </cfRule>
    <cfRule type="cellIs" dxfId="421" priority="149" operator="equal">
      <formula>"Baja"</formula>
    </cfRule>
    <cfRule type="cellIs" dxfId="420" priority="150" operator="equal">
      <formula>"Media"</formula>
    </cfRule>
    <cfRule type="containsText" dxfId="419" priority="155" operator="containsText" text="Alto">
      <formula>NOT(ISERROR(SEARCH("Alto",AE204)))</formula>
    </cfRule>
    <cfRule type="containsText" dxfId="418" priority="156" operator="containsText" text="Medio">
      <formula>NOT(ISERROR(SEARCH("Medio",AE204)))</formula>
    </cfRule>
    <cfRule type="containsText" dxfId="417" priority="157" operator="containsText" text="Bajo">
      <formula>NOT(ISERROR(SEARCH("Bajo",AE204)))</formula>
    </cfRule>
    <cfRule type="containsText" dxfId="416" priority="161" operator="containsText" text="Leve">
      <formula>NOT(ISERROR(SEARCH("Leve",AE204)))</formula>
    </cfRule>
    <cfRule type="containsText" dxfId="415" priority="162" operator="containsText" text="Importante">
      <formula>NOT(ISERROR(SEARCH("Importante",AE204)))</formula>
    </cfRule>
    <cfRule type="containsText" dxfId="414" priority="163" operator="containsText" text="Grave">
      <formula>NOT(ISERROR(SEARCH("Grave",AE204)))</formula>
    </cfRule>
  </conditionalFormatting>
  <conditionalFormatting sqref="AE223:AE225">
    <cfRule type="containsText" dxfId="413" priority="130" operator="containsText" text="Medio">
      <formula>NOT(ISERROR(SEARCH("Medio",AE223)))</formula>
    </cfRule>
    <cfRule type="containsText" dxfId="412" priority="131" operator="containsText" text="Bajo">
      <formula>NOT(ISERROR(SEARCH("Bajo",AE223)))</formula>
    </cfRule>
    <cfRule type="cellIs" dxfId="411" priority="128" operator="equal">
      <formula>"Alta"</formula>
    </cfRule>
    <cfRule type="cellIs" dxfId="410" priority="127" operator="equal">
      <formula>"Media"</formula>
    </cfRule>
    <cfRule type="containsText" dxfId="409" priority="135" operator="containsText" text="Leve">
      <formula>NOT(ISERROR(SEARCH("Leve",AE223)))</formula>
    </cfRule>
    <cfRule type="containsText" dxfId="408" priority="136" operator="containsText" text="Importante">
      <formula>NOT(ISERROR(SEARCH("Importante",AE223)))</formula>
    </cfRule>
    <cfRule type="containsText" dxfId="407" priority="137" operator="containsText" text="Grave">
      <formula>NOT(ISERROR(SEARCH("Grave",AE223)))</formula>
    </cfRule>
    <cfRule type="containsText" dxfId="406" priority="129" operator="containsText" text="Alto">
      <formula>NOT(ISERROR(SEARCH("Alto",AE223)))</formula>
    </cfRule>
    <cfRule type="cellIs" dxfId="405" priority="126" operator="equal">
      <formula>"Baja"</formula>
    </cfRule>
  </conditionalFormatting>
  <conditionalFormatting sqref="AE227:AE237 AG227:AG237 AI227:AI237">
    <cfRule type="containsText" dxfId="404" priority="95" operator="containsText" text="Importante">
      <formula>NOT(ISERROR(SEARCH("Importante",AE227)))</formula>
    </cfRule>
    <cfRule type="containsText" dxfId="403" priority="89" operator="containsText" text="Medio">
      <formula>NOT(ISERROR(SEARCH("Medio",AE227)))</formula>
    </cfRule>
    <cfRule type="containsText" dxfId="402" priority="94" operator="containsText" text="Leve">
      <formula>NOT(ISERROR(SEARCH("Leve",AE227)))</formula>
    </cfRule>
    <cfRule type="cellIs" dxfId="401" priority="85" operator="equal">
      <formula>"Baja"</formula>
    </cfRule>
    <cfRule type="cellIs" dxfId="400" priority="86" operator="equal">
      <formula>"Media"</formula>
    </cfRule>
    <cfRule type="cellIs" dxfId="399" priority="87" operator="equal">
      <formula>"Alta"</formula>
    </cfRule>
    <cfRule type="containsText" dxfId="398" priority="88" operator="containsText" text="Alto">
      <formula>NOT(ISERROR(SEARCH("Alto",AE227)))</formula>
    </cfRule>
    <cfRule type="containsText" dxfId="397" priority="96" operator="containsText" text="Grave">
      <formula>NOT(ISERROR(SEARCH("Grave",AE227)))</formula>
    </cfRule>
    <cfRule type="containsText" dxfId="396" priority="90" operator="containsText" text="Bajo">
      <formula>NOT(ISERROR(SEARCH("Bajo",AE227)))</formula>
    </cfRule>
  </conditionalFormatting>
  <conditionalFormatting sqref="AE239:AE244 AG239:AG244 AI239:AI244">
    <cfRule type="containsText" dxfId="395" priority="67" operator="containsText" text="Alto">
      <formula>NOT(ISERROR(SEARCH("Alto",AE239)))</formula>
    </cfRule>
    <cfRule type="containsText" dxfId="394" priority="68" operator="containsText" text="Medio">
      <formula>NOT(ISERROR(SEARCH("Medio",AE239)))</formula>
    </cfRule>
    <cfRule type="containsText" dxfId="393" priority="69" operator="containsText" text="Bajo">
      <formula>NOT(ISERROR(SEARCH("Bajo",AE239)))</formula>
    </cfRule>
    <cfRule type="containsText" dxfId="392" priority="70" operator="containsText" text="Leve">
      <formula>NOT(ISERROR(SEARCH("Leve",AE239)))</formula>
    </cfRule>
    <cfRule type="cellIs" dxfId="391" priority="61" operator="equal">
      <formula>"Baja"</formula>
    </cfRule>
    <cfRule type="containsText" dxfId="390" priority="72" operator="containsText" text="Grave">
      <formula>NOT(ISERROR(SEARCH("Grave",AE239)))</formula>
    </cfRule>
    <cfRule type="cellIs" dxfId="389" priority="62" operator="equal">
      <formula>"Media"</formula>
    </cfRule>
    <cfRule type="cellIs" dxfId="388" priority="63" operator="equal">
      <formula>"Alta"</formula>
    </cfRule>
    <cfRule type="containsText" dxfId="387" priority="71" operator="containsText" text="Importante">
      <formula>NOT(ISERROR(SEARCH("Importante",AE239)))</formula>
    </cfRule>
  </conditionalFormatting>
  <conditionalFormatting sqref="AE246:AE247">
    <cfRule type="containsText" dxfId="386" priority="29" operator="containsText" text="Medio">
      <formula>NOT(ISERROR(SEARCH("Medio",AE246)))</formula>
    </cfRule>
    <cfRule type="containsText" dxfId="385" priority="28" operator="containsText" text="Alto">
      <formula>NOT(ISERROR(SEARCH("Alto",AE246)))</formula>
    </cfRule>
    <cfRule type="cellIs" dxfId="384" priority="27" operator="equal">
      <formula>"Alta"</formula>
    </cfRule>
    <cfRule type="cellIs" dxfId="383" priority="26" operator="equal">
      <formula>"Media"</formula>
    </cfRule>
    <cfRule type="cellIs" dxfId="382" priority="25" operator="equal">
      <formula>"Baja"</formula>
    </cfRule>
    <cfRule type="containsText" dxfId="381" priority="35" operator="containsText" text="Importante">
      <formula>NOT(ISERROR(SEARCH("Importante",AE246)))</formula>
    </cfRule>
    <cfRule type="containsText" dxfId="380" priority="34" operator="containsText" text="Leve">
      <formula>NOT(ISERROR(SEARCH("Leve",AE246)))</formula>
    </cfRule>
    <cfRule type="containsText" dxfId="379" priority="30" operator="containsText" text="Bajo">
      <formula>NOT(ISERROR(SEARCH("Bajo",AE246)))</formula>
    </cfRule>
    <cfRule type="containsText" dxfId="378" priority="36" operator="containsText" text="Grave">
      <formula>NOT(ISERROR(SEARCH("Grave",AE246)))</formula>
    </cfRule>
  </conditionalFormatting>
  <conditionalFormatting sqref="AE247:AE255 AG247:AG255">
    <cfRule type="containsText" dxfId="377" priority="54" operator="containsText" text="Leve">
      <formula>NOT(ISERROR(SEARCH("Leve",AE247)))</formula>
    </cfRule>
    <cfRule type="containsText" dxfId="376" priority="48" operator="containsText" text="Alto">
      <formula>NOT(ISERROR(SEARCH("Alto",AE247)))</formula>
    </cfRule>
    <cfRule type="cellIs" dxfId="375" priority="47" operator="equal">
      <formula>"Alta"</formula>
    </cfRule>
    <cfRule type="containsText" dxfId="374" priority="56" operator="containsText" text="Grave">
      <formula>NOT(ISERROR(SEARCH("Grave",AE247)))</formula>
    </cfRule>
    <cfRule type="cellIs" dxfId="373" priority="46" operator="equal">
      <formula>"Media"</formula>
    </cfRule>
    <cfRule type="containsText" dxfId="372" priority="50" operator="containsText" text="Bajo">
      <formula>NOT(ISERROR(SEARCH("Bajo",AE247)))</formula>
    </cfRule>
    <cfRule type="cellIs" dxfId="371" priority="45" operator="equal">
      <formula>"Baja"</formula>
    </cfRule>
    <cfRule type="containsText" dxfId="370" priority="55" operator="containsText" text="Importante">
      <formula>NOT(ISERROR(SEARCH("Importante",AE247)))</formula>
    </cfRule>
    <cfRule type="containsText" dxfId="369" priority="49" operator="containsText" text="Medio">
      <formula>NOT(ISERROR(SEARCH("Medio",AE247)))</formula>
    </cfRule>
  </conditionalFormatting>
  <conditionalFormatting sqref="AE24:AI46">
    <cfRule type="cellIs" dxfId="368" priority="654" operator="equal">
      <formula>"Alta"</formula>
    </cfRule>
    <cfRule type="cellIs" dxfId="367" priority="653" operator="equal">
      <formula>"Media"</formula>
    </cfRule>
    <cfRule type="containsText" dxfId="366" priority="658" operator="containsText" text="Leve">
      <formula>NOT(ISERROR(SEARCH("Leve",AE24)))</formula>
    </cfRule>
    <cfRule type="containsText" dxfId="365" priority="659" operator="containsText" text="Importante">
      <formula>NOT(ISERROR(SEARCH("Importante",AE24)))</formula>
    </cfRule>
    <cfRule type="containsText" dxfId="364" priority="660" operator="containsText" text="Grave">
      <formula>NOT(ISERROR(SEARCH("Grave",AE24)))</formula>
    </cfRule>
    <cfRule type="containsText" dxfId="363" priority="655" operator="containsText" text="Alto">
      <formula>NOT(ISERROR(SEARCH("Alto",AE24)))</formula>
    </cfRule>
    <cfRule type="cellIs" dxfId="362" priority="652" operator="equal">
      <formula>"Baja"</formula>
    </cfRule>
    <cfRule type="containsText" dxfId="361" priority="656" operator="containsText" text="Medio">
      <formula>NOT(ISERROR(SEARCH("Medio",AE24)))</formula>
    </cfRule>
    <cfRule type="containsText" dxfId="360" priority="657" operator="containsText" text="Bajo">
      <formula>NOT(ISERROR(SEARCH("Bajo",AE24)))</formula>
    </cfRule>
  </conditionalFormatting>
  <conditionalFormatting sqref="AG17:AG20">
    <cfRule type="cellIs" dxfId="359" priority="724" operator="equal">
      <formula>"Alta"</formula>
    </cfRule>
    <cfRule type="containsText" dxfId="358" priority="730" operator="containsText" text="Grave">
      <formula>NOT(ISERROR(SEARCH("Grave",AG17)))</formula>
    </cfRule>
    <cfRule type="containsText" dxfId="357" priority="729" operator="containsText" text="Importante">
      <formula>NOT(ISERROR(SEARCH("Importante",AG17)))</formula>
    </cfRule>
    <cfRule type="containsText" dxfId="356" priority="728" operator="containsText" text="Leve">
      <formula>NOT(ISERROR(SEARCH("Leve",AG17)))</formula>
    </cfRule>
    <cfRule type="containsText" dxfId="355" priority="726" operator="containsText" text="Medio">
      <formula>NOT(ISERROR(SEARCH("Medio",AG17)))</formula>
    </cfRule>
    <cfRule type="containsText" dxfId="354" priority="725" operator="containsText" text="Alto">
      <formula>NOT(ISERROR(SEARCH("Alto",AG17)))</formula>
    </cfRule>
    <cfRule type="cellIs" dxfId="353" priority="723" operator="equal">
      <formula>"Media"</formula>
    </cfRule>
    <cfRule type="cellIs" dxfId="352" priority="722" operator="equal">
      <formula>"Baja"</formula>
    </cfRule>
    <cfRule type="containsText" dxfId="351" priority="727" operator="containsText" text="Bajo">
      <formula>NOT(ISERROR(SEARCH("Bajo",AG17)))</formula>
    </cfRule>
  </conditionalFormatting>
  <conditionalFormatting sqref="AG22">
    <cfRule type="containsText" dxfId="350" priority="690" operator="containsText" text="Grave">
      <formula>NOT(ISERROR(SEARCH("Grave",AG22)))</formula>
    </cfRule>
    <cfRule type="containsText" dxfId="349" priority="688" operator="containsText" text="Leve">
      <formula>NOT(ISERROR(SEARCH("Leve",AG22)))</formula>
    </cfRule>
    <cfRule type="containsText" dxfId="348" priority="687" operator="containsText" text="Bajo">
      <formula>NOT(ISERROR(SEARCH("Bajo",AG22)))</formula>
    </cfRule>
    <cfRule type="containsText" dxfId="347" priority="686" operator="containsText" text="Medio">
      <formula>NOT(ISERROR(SEARCH("Medio",AG22)))</formula>
    </cfRule>
    <cfRule type="containsText" dxfId="346" priority="685" operator="containsText" text="Alto">
      <formula>NOT(ISERROR(SEARCH("Alto",AG22)))</formula>
    </cfRule>
    <cfRule type="cellIs" dxfId="345" priority="684" operator="equal">
      <formula>"Alta"</formula>
    </cfRule>
    <cfRule type="containsText" dxfId="344" priority="689" operator="containsText" text="Importante">
      <formula>NOT(ISERROR(SEARCH("Importante",AG22)))</formula>
    </cfRule>
    <cfRule type="cellIs" dxfId="343" priority="683" operator="equal">
      <formula>"Media"</formula>
    </cfRule>
    <cfRule type="cellIs" dxfId="342" priority="682" operator="equal">
      <formula>"Baja"</formula>
    </cfRule>
  </conditionalFormatting>
  <conditionalFormatting sqref="AG48:AG59">
    <cfRule type="cellIs" dxfId="341" priority="588" operator="equal">
      <formula>"Baja"</formula>
    </cfRule>
    <cfRule type="containsText" dxfId="340" priority="595" operator="containsText" text="Importante">
      <formula>NOT(ISERROR(SEARCH("Importante",AG48)))</formula>
    </cfRule>
    <cfRule type="containsText" dxfId="339" priority="596" operator="containsText" text="Grave">
      <formula>NOT(ISERROR(SEARCH("Grave",AG48)))</formula>
    </cfRule>
    <cfRule type="containsText" dxfId="338" priority="592" operator="containsText" text="Medio">
      <formula>NOT(ISERROR(SEARCH("Medio",AG48)))</formula>
    </cfRule>
    <cfRule type="containsText" dxfId="337" priority="594" operator="containsText" text="Leve">
      <formula>NOT(ISERROR(SEARCH("Leve",AG48)))</formula>
    </cfRule>
    <cfRule type="containsText" dxfId="336" priority="593" operator="containsText" text="Bajo">
      <formula>NOT(ISERROR(SEARCH("Bajo",AG48)))</formula>
    </cfRule>
    <cfRule type="containsText" dxfId="335" priority="591" operator="containsText" text="Alto">
      <formula>NOT(ISERROR(SEARCH("Alto",AG48)))</formula>
    </cfRule>
    <cfRule type="cellIs" dxfId="334" priority="590" operator="equal">
      <formula>"Alta"</formula>
    </cfRule>
    <cfRule type="cellIs" dxfId="333" priority="589" operator="equal">
      <formula>"Media"</formula>
    </cfRule>
  </conditionalFormatting>
  <conditionalFormatting sqref="AG61:AG66">
    <cfRule type="containsText" dxfId="332" priority="553" operator="containsText" text="Bajo">
      <formula>NOT(ISERROR(SEARCH("Bajo",AG61)))</formula>
    </cfRule>
    <cfRule type="containsText" dxfId="331" priority="556" operator="containsText" text="Grave">
      <formula>NOT(ISERROR(SEARCH("Grave",AG61)))</formula>
    </cfRule>
    <cfRule type="cellIs" dxfId="330" priority="548" operator="equal">
      <formula>"Baja"</formula>
    </cfRule>
    <cfRule type="containsText" dxfId="329" priority="555" operator="containsText" text="Importante">
      <formula>NOT(ISERROR(SEARCH("Importante",AG61)))</formula>
    </cfRule>
    <cfRule type="cellIs" dxfId="328" priority="549" operator="equal">
      <formula>"Media"</formula>
    </cfRule>
    <cfRule type="containsText" dxfId="327" priority="554" operator="containsText" text="Leve">
      <formula>NOT(ISERROR(SEARCH("Leve",AG61)))</formula>
    </cfRule>
    <cfRule type="containsText" dxfId="326" priority="552" operator="containsText" text="Medio">
      <formula>NOT(ISERROR(SEARCH("Medio",AG61)))</formula>
    </cfRule>
    <cfRule type="containsText" dxfId="325" priority="551" operator="containsText" text="Alto">
      <formula>NOT(ISERROR(SEARCH("Alto",AG61)))</formula>
    </cfRule>
    <cfRule type="cellIs" dxfId="324" priority="550" operator="equal">
      <formula>"Alta"</formula>
    </cfRule>
  </conditionalFormatting>
  <conditionalFormatting sqref="AG68:AG72">
    <cfRule type="cellIs" dxfId="323" priority="501" operator="equal">
      <formula>"Baja"</formula>
    </cfRule>
    <cfRule type="cellIs" dxfId="322" priority="502" operator="equal">
      <formula>"Media"</formula>
    </cfRule>
    <cfRule type="containsText" dxfId="321" priority="504" operator="containsText" text="Alto">
      <formula>NOT(ISERROR(SEARCH("Alto",AG68)))</formula>
    </cfRule>
    <cfRule type="cellIs" dxfId="320" priority="503" operator="equal">
      <formula>"Alta"</formula>
    </cfRule>
    <cfRule type="containsText" dxfId="319" priority="509" operator="containsText" text="Grave">
      <formula>NOT(ISERROR(SEARCH("Grave",AG68)))</formula>
    </cfRule>
    <cfRule type="containsText" dxfId="318" priority="505" operator="containsText" text="Medio">
      <formula>NOT(ISERROR(SEARCH("Medio",AG68)))</formula>
    </cfRule>
    <cfRule type="containsText" dxfId="317" priority="506" operator="containsText" text="Bajo">
      <formula>NOT(ISERROR(SEARCH("Bajo",AG68)))</formula>
    </cfRule>
    <cfRule type="containsText" dxfId="316" priority="507" operator="containsText" text="Leve">
      <formula>NOT(ISERROR(SEARCH("Leve",AG68)))</formula>
    </cfRule>
    <cfRule type="containsText" dxfId="315" priority="508" operator="containsText" text="Importante">
      <formula>NOT(ISERROR(SEARCH("Importante",AG68)))</formula>
    </cfRule>
  </conditionalFormatting>
  <conditionalFormatting sqref="AG115:AG121">
    <cfRule type="containsText" dxfId="314" priority="390" operator="containsText" text="Bajo">
      <formula>NOT(ISERROR(SEARCH("Bajo",AG115)))</formula>
    </cfRule>
    <cfRule type="containsText" dxfId="313" priority="391" operator="containsText" text="Leve">
      <formula>NOT(ISERROR(SEARCH("Leve",AG115)))</formula>
    </cfRule>
    <cfRule type="containsText" dxfId="312" priority="392" operator="containsText" text="Importante">
      <formula>NOT(ISERROR(SEARCH("Importante",AG115)))</formula>
    </cfRule>
    <cfRule type="containsText" dxfId="311" priority="393" operator="containsText" text="Grave">
      <formula>NOT(ISERROR(SEARCH("Grave",AG115)))</formula>
    </cfRule>
    <cfRule type="cellIs" dxfId="310" priority="385" operator="equal">
      <formula>"Baja"</formula>
    </cfRule>
    <cfRule type="cellIs" dxfId="309" priority="386" operator="equal">
      <formula>"Media"</formula>
    </cfRule>
    <cfRule type="cellIs" dxfId="308" priority="387" operator="equal">
      <formula>"Alta"</formula>
    </cfRule>
    <cfRule type="containsText" dxfId="307" priority="388" operator="containsText" text="Alto">
      <formula>NOT(ISERROR(SEARCH("Alto",AG115)))</formula>
    </cfRule>
    <cfRule type="containsText" dxfId="306" priority="389" operator="containsText" text="Medio">
      <formula>NOT(ISERROR(SEARCH("Medio",AG115)))</formula>
    </cfRule>
  </conditionalFormatting>
  <conditionalFormatting sqref="AG135:AG138">
    <cfRule type="cellIs" dxfId="305" priority="321" operator="equal">
      <formula>"Alta"</formula>
    </cfRule>
    <cfRule type="containsText" dxfId="304" priority="325" operator="containsText" text="Leve">
      <formula>NOT(ISERROR(SEARCH("Leve",AG135)))</formula>
    </cfRule>
    <cfRule type="containsText" dxfId="303" priority="326" operator="containsText" text="Importante">
      <formula>NOT(ISERROR(SEARCH("Importante",AG135)))</formula>
    </cfRule>
    <cfRule type="containsText" dxfId="302" priority="327" operator="containsText" text="Grave">
      <formula>NOT(ISERROR(SEARCH("Grave",AG135)))</formula>
    </cfRule>
    <cfRule type="cellIs" dxfId="301" priority="319" operator="equal">
      <formula>"Baja"</formula>
    </cfRule>
    <cfRule type="containsText" dxfId="300" priority="324" operator="containsText" text="Bajo">
      <formula>NOT(ISERROR(SEARCH("Bajo",AG135)))</formula>
    </cfRule>
    <cfRule type="containsText" dxfId="299" priority="323" operator="containsText" text="Medio">
      <formula>NOT(ISERROR(SEARCH("Medio",AG135)))</formula>
    </cfRule>
    <cfRule type="cellIs" dxfId="298" priority="320" operator="equal">
      <formula>"Media"</formula>
    </cfRule>
    <cfRule type="containsText" dxfId="297" priority="322" operator="containsText" text="Alto">
      <formula>NOT(ISERROR(SEARCH("Alto",AG135)))</formula>
    </cfRule>
  </conditionalFormatting>
  <conditionalFormatting sqref="AG156:AG179 AI156:AI179">
    <cfRule type="containsText" dxfId="296" priority="242" operator="containsText" text="Importante">
      <formula>NOT(ISERROR(SEARCH("Importante",AG156)))</formula>
    </cfRule>
    <cfRule type="cellIs" dxfId="295" priority="235" operator="equal">
      <formula>"Baja"</formula>
    </cfRule>
    <cfRule type="cellIs" dxfId="294" priority="236" operator="equal">
      <formula>"Media"</formula>
    </cfRule>
    <cfRule type="cellIs" dxfId="293" priority="237" operator="equal">
      <formula>"Alta"</formula>
    </cfRule>
    <cfRule type="containsText" dxfId="292" priority="238" operator="containsText" text="Alto">
      <formula>NOT(ISERROR(SEARCH("Alto",AG156)))</formula>
    </cfRule>
    <cfRule type="containsText" dxfId="291" priority="239" operator="containsText" text="Medio">
      <formula>NOT(ISERROR(SEARCH("Medio",AG156)))</formula>
    </cfRule>
    <cfRule type="containsText" dxfId="290" priority="240" operator="containsText" text="Bajo">
      <formula>NOT(ISERROR(SEARCH("Bajo",AG156)))</formula>
    </cfRule>
    <cfRule type="containsText" dxfId="289" priority="243" operator="containsText" text="Grave">
      <formula>NOT(ISERROR(SEARCH("Grave",AG156)))</formula>
    </cfRule>
    <cfRule type="containsText" dxfId="288" priority="241" operator="containsText" text="Leve">
      <formula>NOT(ISERROR(SEARCH("Leve",AG156)))</formula>
    </cfRule>
  </conditionalFormatting>
  <conditionalFormatting sqref="AG165:AG166 AG168:AG169">
    <cfRule type="containsText" dxfId="287" priority="230" operator="containsText" text="Medio">
      <formula>NOT(ISERROR(SEARCH("Medio",AG165)))</formula>
    </cfRule>
    <cfRule type="containsText" dxfId="286" priority="231" operator="containsText" text="Bajo">
      <formula>NOT(ISERROR(SEARCH("Bajo",AG165)))</formula>
    </cfRule>
    <cfRule type="cellIs" dxfId="285" priority="227" operator="equal">
      <formula>"Media"</formula>
    </cfRule>
    <cfRule type="cellIs" dxfId="284" priority="226" operator="equal">
      <formula>"Baja"</formula>
    </cfRule>
    <cfRule type="containsText" dxfId="283" priority="232" operator="containsText" text="Leve">
      <formula>NOT(ISERROR(SEARCH("Leve",AG165)))</formula>
    </cfRule>
    <cfRule type="containsText" dxfId="282" priority="229" operator="containsText" text="Alto">
      <formula>NOT(ISERROR(SEARCH("Alto",AG165)))</formula>
    </cfRule>
    <cfRule type="cellIs" dxfId="281" priority="228" operator="equal">
      <formula>"Alta"</formula>
    </cfRule>
    <cfRule type="containsText" dxfId="280" priority="233" operator="containsText" text="Importante">
      <formula>NOT(ISERROR(SEARCH("Importante",AG165)))</formula>
    </cfRule>
    <cfRule type="containsText" dxfId="279" priority="234" operator="containsText" text="Grave">
      <formula>NOT(ISERROR(SEARCH("Grave",AG165)))</formula>
    </cfRule>
  </conditionalFormatting>
  <conditionalFormatting sqref="AG223:AG225">
    <cfRule type="containsText" dxfId="278" priority="121" operator="containsText" text="Medio">
      <formula>NOT(ISERROR(SEARCH("Medio",AG223)))</formula>
    </cfRule>
    <cfRule type="containsText" dxfId="277" priority="122" operator="containsText" text="Bajo">
      <formula>NOT(ISERROR(SEARCH("Bajo",AG223)))</formula>
    </cfRule>
    <cfRule type="containsText" dxfId="276" priority="124" operator="containsText" text="Importante">
      <formula>NOT(ISERROR(SEARCH("Importante",AG223)))</formula>
    </cfRule>
    <cfRule type="cellIs" dxfId="275" priority="117" operator="equal">
      <formula>"Baja"</formula>
    </cfRule>
    <cfRule type="containsText" dxfId="274" priority="125" operator="containsText" text="Grave">
      <formula>NOT(ISERROR(SEARCH("Grave",AG223)))</formula>
    </cfRule>
    <cfRule type="containsText" dxfId="273" priority="123" operator="containsText" text="Leve">
      <formula>NOT(ISERROR(SEARCH("Leve",AG223)))</formula>
    </cfRule>
    <cfRule type="containsText" dxfId="272" priority="120" operator="containsText" text="Alto">
      <formula>NOT(ISERROR(SEARCH("Alto",AG223)))</formula>
    </cfRule>
    <cfRule type="cellIs" dxfId="271" priority="119" operator="equal">
      <formula>"Alta"</formula>
    </cfRule>
    <cfRule type="cellIs" dxfId="270" priority="118" operator="equal">
      <formula>"Media"</formula>
    </cfRule>
  </conditionalFormatting>
  <conditionalFormatting sqref="AG246:AG247">
    <cfRule type="containsText" dxfId="269" priority="22" operator="containsText" text="Leve">
      <formula>NOT(ISERROR(SEARCH("Leve",AG246)))</formula>
    </cfRule>
    <cfRule type="cellIs" dxfId="268" priority="16" operator="equal">
      <formula>"Baja"</formula>
    </cfRule>
    <cfRule type="cellIs" dxfId="267" priority="17" operator="equal">
      <formula>"Media"</formula>
    </cfRule>
    <cfRule type="containsText" dxfId="266" priority="24" operator="containsText" text="Grave">
      <formula>NOT(ISERROR(SEARCH("Grave",AG246)))</formula>
    </cfRule>
    <cfRule type="containsText" dxfId="265" priority="23" operator="containsText" text="Importante">
      <formula>NOT(ISERROR(SEARCH("Importante",AG246)))</formula>
    </cfRule>
    <cfRule type="cellIs" dxfId="264" priority="18" operator="equal">
      <formula>"Alta"</formula>
    </cfRule>
    <cfRule type="containsText" dxfId="263" priority="19" operator="containsText" text="Alto">
      <formula>NOT(ISERROR(SEARCH("Alto",AG246)))</formula>
    </cfRule>
    <cfRule type="containsText" dxfId="262" priority="21" operator="containsText" text="Bajo">
      <formula>NOT(ISERROR(SEARCH("Bajo",AG246)))</formula>
    </cfRule>
    <cfRule type="containsText" dxfId="261" priority="20" operator="containsText" text="Medio">
      <formula>NOT(ISERROR(SEARCH("Medio",AG246)))</formula>
    </cfRule>
  </conditionalFormatting>
  <conditionalFormatting sqref="AI17:AI20">
    <cfRule type="containsText" dxfId="260" priority="721" operator="containsText" text="Grave">
      <formula>NOT(ISERROR(SEARCH("Grave",AI17)))</formula>
    </cfRule>
    <cfRule type="containsText" dxfId="259" priority="716" operator="containsText" text="Alto">
      <formula>NOT(ISERROR(SEARCH("Alto",AI17)))</formula>
    </cfRule>
    <cfRule type="containsText" dxfId="258" priority="717" operator="containsText" text="Medio">
      <formula>NOT(ISERROR(SEARCH("Medio",AI17)))</formula>
    </cfRule>
    <cfRule type="containsText" dxfId="257" priority="718" operator="containsText" text="Bajo">
      <formula>NOT(ISERROR(SEARCH("Bajo",AI17)))</formula>
    </cfRule>
    <cfRule type="containsText" dxfId="256" priority="719" operator="containsText" text="Leve">
      <formula>NOT(ISERROR(SEARCH("Leve",AI17)))</formula>
    </cfRule>
    <cfRule type="containsText" dxfId="255" priority="720" operator="containsText" text="Importante">
      <formula>NOT(ISERROR(SEARCH("Importante",AI17)))</formula>
    </cfRule>
    <cfRule type="cellIs" dxfId="254" priority="715" operator="equal">
      <formula>"Alta"</formula>
    </cfRule>
    <cfRule type="cellIs" dxfId="253" priority="713" operator="equal">
      <formula>"Baja"</formula>
    </cfRule>
    <cfRule type="cellIs" dxfId="252" priority="714" operator="equal">
      <formula>"Media"</formula>
    </cfRule>
  </conditionalFormatting>
  <conditionalFormatting sqref="AI22">
    <cfRule type="containsText" dxfId="251" priority="681" operator="containsText" text="Grave">
      <formula>NOT(ISERROR(SEARCH("Grave",AI22)))</formula>
    </cfRule>
    <cfRule type="containsText" dxfId="250" priority="680" operator="containsText" text="Importante">
      <formula>NOT(ISERROR(SEARCH("Importante",AI22)))</formula>
    </cfRule>
    <cfRule type="containsText" dxfId="249" priority="679" operator="containsText" text="Leve">
      <formula>NOT(ISERROR(SEARCH("Leve",AI22)))</formula>
    </cfRule>
    <cfRule type="cellIs" dxfId="248" priority="674" operator="equal">
      <formula>"Media"</formula>
    </cfRule>
    <cfRule type="containsText" dxfId="247" priority="678" operator="containsText" text="Bajo">
      <formula>NOT(ISERROR(SEARCH("Bajo",AI22)))</formula>
    </cfRule>
    <cfRule type="cellIs" dxfId="246" priority="675" operator="equal">
      <formula>"Alta"</formula>
    </cfRule>
    <cfRule type="containsText" dxfId="245" priority="677" operator="containsText" text="Medio">
      <formula>NOT(ISERROR(SEARCH("Medio",AI22)))</formula>
    </cfRule>
    <cfRule type="containsText" dxfId="244" priority="676" operator="containsText" text="Alto">
      <formula>NOT(ISERROR(SEARCH("Alto",AI22)))</formula>
    </cfRule>
    <cfRule type="cellIs" dxfId="243" priority="673" operator="equal">
      <formula>"Baja"</formula>
    </cfRule>
  </conditionalFormatting>
  <conditionalFormatting sqref="AI48:AI59">
    <cfRule type="containsText" dxfId="242" priority="583" operator="containsText" text="Medio">
      <formula>NOT(ISERROR(SEARCH("Medio",AI48)))</formula>
    </cfRule>
    <cfRule type="cellIs" dxfId="241" priority="579" operator="equal">
      <formula>"Baja"</formula>
    </cfRule>
    <cfRule type="cellIs" dxfId="240" priority="580" operator="equal">
      <formula>"Media"</formula>
    </cfRule>
    <cfRule type="containsText" dxfId="239" priority="586" operator="containsText" text="Importante">
      <formula>NOT(ISERROR(SEARCH("Importante",AI48)))</formula>
    </cfRule>
    <cfRule type="containsText" dxfId="238" priority="587" operator="containsText" text="Grave">
      <formula>NOT(ISERROR(SEARCH("Grave",AI48)))</formula>
    </cfRule>
    <cfRule type="containsText" dxfId="237" priority="582" operator="containsText" text="Alto">
      <formula>NOT(ISERROR(SEARCH("Alto",AI48)))</formula>
    </cfRule>
    <cfRule type="containsText" dxfId="236" priority="585" operator="containsText" text="Leve">
      <formula>NOT(ISERROR(SEARCH("Leve",AI48)))</formula>
    </cfRule>
    <cfRule type="containsText" dxfId="235" priority="584" operator="containsText" text="Bajo">
      <formula>NOT(ISERROR(SEARCH("Bajo",AI48)))</formula>
    </cfRule>
    <cfRule type="cellIs" dxfId="234" priority="581" operator="equal">
      <formula>"Alta"</formula>
    </cfRule>
  </conditionalFormatting>
  <conditionalFormatting sqref="AI61:AI66">
    <cfRule type="containsText" dxfId="233" priority="543" operator="containsText" text="Medio">
      <formula>NOT(ISERROR(SEARCH("Medio",AI61)))</formula>
    </cfRule>
    <cfRule type="cellIs" dxfId="232" priority="541" operator="equal">
      <formula>"Alta"</formula>
    </cfRule>
    <cfRule type="cellIs" dxfId="231" priority="540" operator="equal">
      <formula>"Media"</formula>
    </cfRule>
    <cfRule type="cellIs" dxfId="230" priority="539" operator="equal">
      <formula>"Baja"</formula>
    </cfRule>
    <cfRule type="containsText" dxfId="229" priority="542" operator="containsText" text="Alto">
      <formula>NOT(ISERROR(SEARCH("Alto",AI61)))</formula>
    </cfRule>
    <cfRule type="containsText" dxfId="228" priority="547" operator="containsText" text="Grave">
      <formula>NOT(ISERROR(SEARCH("Grave",AI61)))</formula>
    </cfRule>
    <cfRule type="containsText" dxfId="227" priority="546" operator="containsText" text="Importante">
      <formula>NOT(ISERROR(SEARCH("Importante",AI61)))</formula>
    </cfRule>
    <cfRule type="containsText" dxfId="226" priority="545" operator="containsText" text="Leve">
      <formula>NOT(ISERROR(SEARCH("Leve",AI61)))</formula>
    </cfRule>
    <cfRule type="containsText" dxfId="225" priority="544" operator="containsText" text="Bajo">
      <formula>NOT(ISERROR(SEARCH("Bajo",AI61)))</formula>
    </cfRule>
  </conditionalFormatting>
  <conditionalFormatting sqref="AI68:AI72">
    <cfRule type="cellIs" dxfId="224" priority="493" operator="equal">
      <formula>"Media"</formula>
    </cfRule>
    <cfRule type="containsText" dxfId="223" priority="499" operator="containsText" text="Importante">
      <formula>NOT(ISERROR(SEARCH("Importante",AI68)))</formula>
    </cfRule>
    <cfRule type="cellIs" dxfId="222" priority="492" operator="equal">
      <formula>"Baja"</formula>
    </cfRule>
    <cfRule type="containsText" dxfId="221" priority="500" operator="containsText" text="Grave">
      <formula>NOT(ISERROR(SEARCH("Grave",AI68)))</formula>
    </cfRule>
    <cfRule type="containsText" dxfId="220" priority="498" operator="containsText" text="Leve">
      <formula>NOT(ISERROR(SEARCH("Leve",AI68)))</formula>
    </cfRule>
    <cfRule type="containsText" dxfId="219" priority="497" operator="containsText" text="Bajo">
      <formula>NOT(ISERROR(SEARCH("Bajo",AI68)))</formula>
    </cfRule>
    <cfRule type="containsText" dxfId="218" priority="496" operator="containsText" text="Medio">
      <formula>NOT(ISERROR(SEARCH("Medio",AI68)))</formula>
    </cfRule>
    <cfRule type="cellIs" dxfId="217" priority="494" operator="equal">
      <formula>"Alta"</formula>
    </cfRule>
    <cfRule type="containsText" dxfId="216" priority="495" operator="containsText" text="Alto">
      <formula>NOT(ISERROR(SEARCH("Alto",AI68)))</formula>
    </cfRule>
  </conditionalFormatting>
  <conditionalFormatting sqref="AI115:AI121">
    <cfRule type="containsText" dxfId="215" priority="383" operator="containsText" text="Importante">
      <formula>NOT(ISERROR(SEARCH("Importante",AI115)))</formula>
    </cfRule>
    <cfRule type="containsText" dxfId="214" priority="382" operator="containsText" text="Leve">
      <formula>NOT(ISERROR(SEARCH("Leve",AI115)))</formula>
    </cfRule>
    <cfRule type="containsText" dxfId="213" priority="381" operator="containsText" text="Bajo">
      <formula>NOT(ISERROR(SEARCH("Bajo",AI115)))</formula>
    </cfRule>
    <cfRule type="containsText" dxfId="212" priority="380" operator="containsText" text="Medio">
      <formula>NOT(ISERROR(SEARCH("Medio",AI115)))</formula>
    </cfRule>
    <cfRule type="containsText" dxfId="211" priority="379" operator="containsText" text="Alto">
      <formula>NOT(ISERROR(SEARCH("Alto",AI115)))</formula>
    </cfRule>
    <cfRule type="cellIs" dxfId="210" priority="376" operator="equal">
      <formula>"Baja"</formula>
    </cfRule>
    <cfRule type="cellIs" dxfId="209" priority="378" operator="equal">
      <formula>"Alta"</formula>
    </cfRule>
    <cfRule type="cellIs" dxfId="208" priority="377" operator="equal">
      <formula>"Media"</formula>
    </cfRule>
    <cfRule type="containsText" dxfId="207" priority="384" operator="containsText" text="Grave">
      <formula>NOT(ISERROR(SEARCH("Grave",AI115)))</formula>
    </cfRule>
  </conditionalFormatting>
  <conditionalFormatting sqref="AI135:AI138">
    <cfRule type="containsText" dxfId="206" priority="313" operator="containsText" text="Alto">
      <formula>NOT(ISERROR(SEARCH("Alto",AI135)))</formula>
    </cfRule>
    <cfRule type="containsText" dxfId="205" priority="314" operator="containsText" text="Medio">
      <formula>NOT(ISERROR(SEARCH("Medio",AI135)))</formula>
    </cfRule>
    <cfRule type="containsText" dxfId="204" priority="315" operator="containsText" text="Bajo">
      <formula>NOT(ISERROR(SEARCH("Bajo",AI135)))</formula>
    </cfRule>
    <cfRule type="containsText" dxfId="203" priority="316" operator="containsText" text="Leve">
      <formula>NOT(ISERROR(SEARCH("Leve",AI135)))</formula>
    </cfRule>
    <cfRule type="containsText" dxfId="202" priority="318" operator="containsText" text="Grave">
      <formula>NOT(ISERROR(SEARCH("Grave",AI135)))</formula>
    </cfRule>
    <cfRule type="containsText" dxfId="201" priority="317" operator="containsText" text="Importante">
      <formula>NOT(ISERROR(SEARCH("Importante",AI135)))</formula>
    </cfRule>
    <cfRule type="cellIs" dxfId="200" priority="310" operator="equal">
      <formula>"Baja"</formula>
    </cfRule>
    <cfRule type="cellIs" dxfId="199" priority="311" operator="equal">
      <formula>"Media"</formula>
    </cfRule>
    <cfRule type="cellIs" dxfId="198" priority="312" operator="equal">
      <formula>"Alta"</formula>
    </cfRule>
  </conditionalFormatting>
  <conditionalFormatting sqref="AI165:AI166 AI168:AI169">
    <cfRule type="cellIs" dxfId="197" priority="217" operator="equal">
      <formula>"Baja"</formula>
    </cfRule>
    <cfRule type="cellIs" dxfId="196" priority="218" operator="equal">
      <formula>"Media"</formula>
    </cfRule>
    <cfRule type="cellIs" dxfId="195" priority="219" operator="equal">
      <formula>"Alta"</formula>
    </cfRule>
    <cfRule type="containsText" dxfId="194" priority="225" operator="containsText" text="Grave">
      <formula>NOT(ISERROR(SEARCH("Grave",AI165)))</formula>
    </cfRule>
    <cfRule type="containsText" dxfId="193" priority="222" operator="containsText" text="Bajo">
      <formula>NOT(ISERROR(SEARCH("Bajo",AI165)))</formula>
    </cfRule>
    <cfRule type="containsText" dxfId="192" priority="220" operator="containsText" text="Alto">
      <formula>NOT(ISERROR(SEARCH("Alto",AI165)))</formula>
    </cfRule>
    <cfRule type="containsText" dxfId="191" priority="223" operator="containsText" text="Leve">
      <formula>NOT(ISERROR(SEARCH("Leve",AI165)))</formula>
    </cfRule>
    <cfRule type="containsText" dxfId="190" priority="224" operator="containsText" text="Importante">
      <formula>NOT(ISERROR(SEARCH("Importante",AI165)))</formula>
    </cfRule>
    <cfRule type="containsText" dxfId="189" priority="221" operator="containsText" text="Medio">
      <formula>NOT(ISERROR(SEARCH("Medio",AI165)))</formula>
    </cfRule>
  </conditionalFormatting>
  <conditionalFormatting sqref="AI223:AI225">
    <cfRule type="containsText" dxfId="188" priority="111" operator="containsText" text="Alto">
      <formula>NOT(ISERROR(SEARCH("Alto",AI223)))</formula>
    </cfRule>
    <cfRule type="containsText" dxfId="187" priority="112" operator="containsText" text="Medio">
      <formula>NOT(ISERROR(SEARCH("Medio",AI223)))</formula>
    </cfRule>
    <cfRule type="containsText" dxfId="186" priority="113" operator="containsText" text="Bajo">
      <formula>NOT(ISERROR(SEARCH("Bajo",AI223)))</formula>
    </cfRule>
    <cfRule type="cellIs" dxfId="185" priority="110" operator="equal">
      <formula>"Alta"</formula>
    </cfRule>
    <cfRule type="cellIs" dxfId="184" priority="109" operator="equal">
      <formula>"Media"</formula>
    </cfRule>
    <cfRule type="cellIs" dxfId="183" priority="108" operator="equal">
      <formula>"Baja"</formula>
    </cfRule>
    <cfRule type="containsText" dxfId="182" priority="116" operator="containsText" text="Grave">
      <formula>NOT(ISERROR(SEARCH("Grave",AI223)))</formula>
    </cfRule>
    <cfRule type="containsText" dxfId="181" priority="115" operator="containsText" text="Importante">
      <formula>NOT(ISERROR(SEARCH("Importante",AI223)))</formula>
    </cfRule>
    <cfRule type="containsText" dxfId="180" priority="114" operator="containsText" text="Leve">
      <formula>NOT(ISERROR(SEARCH("Leve",AI223)))</formula>
    </cfRule>
  </conditionalFormatting>
  <conditionalFormatting sqref="AI246:AI255">
    <cfRule type="cellIs" dxfId="179" priority="7" operator="equal">
      <formula>"Baja"</formula>
    </cfRule>
    <cfRule type="containsText" dxfId="178" priority="15" operator="containsText" text="Grave">
      <formula>NOT(ISERROR(SEARCH("Grave",AI246)))</formula>
    </cfRule>
    <cfRule type="cellIs" dxfId="177" priority="8" operator="equal">
      <formula>"Media"</formula>
    </cfRule>
    <cfRule type="cellIs" dxfId="176" priority="9" operator="equal">
      <formula>"Alta"</formula>
    </cfRule>
    <cfRule type="containsText" dxfId="175" priority="10" operator="containsText" text="Alto">
      <formula>NOT(ISERROR(SEARCH("Alto",AI246)))</formula>
    </cfRule>
    <cfRule type="containsText" dxfId="174" priority="11" operator="containsText" text="Medio">
      <formula>NOT(ISERROR(SEARCH("Medio",AI246)))</formula>
    </cfRule>
    <cfRule type="containsText" dxfId="173" priority="12" operator="containsText" text="Bajo">
      <formula>NOT(ISERROR(SEARCH("Bajo",AI246)))</formula>
    </cfRule>
    <cfRule type="containsText" dxfId="172" priority="13" operator="containsText" text="Leve">
      <formula>NOT(ISERROR(SEARCH("Leve",AI246)))</formula>
    </cfRule>
    <cfRule type="containsText" dxfId="171" priority="14" operator="containsText" text="Importante">
      <formula>NOT(ISERROR(SEARCH("Importante",AI246)))</formula>
    </cfRule>
  </conditionalFormatting>
  <conditionalFormatting sqref="AL17:AL20">
    <cfRule type="containsText" dxfId="170" priority="741" operator="containsText" text="Media">
      <formula>NOT(ISERROR(SEARCH("Media",AL17)))</formula>
    </cfRule>
    <cfRule type="containsText" dxfId="169" priority="742" operator="containsText" text="Alta">
      <formula>NOT(ISERROR(SEARCH("Alta",AL17)))</formula>
    </cfRule>
    <cfRule type="containsText" dxfId="168" priority="740" operator="containsText" text="Baja">
      <formula>NOT(ISERROR(SEARCH("Baja",AL17)))</formula>
    </cfRule>
  </conditionalFormatting>
  <conditionalFormatting sqref="AL22">
    <cfRule type="containsText" dxfId="167" priority="697" operator="containsText" text="Baja">
      <formula>NOT(ISERROR(SEARCH("Baja",AL22)))</formula>
    </cfRule>
    <cfRule type="containsText" dxfId="166" priority="698" operator="containsText" text="Media">
      <formula>NOT(ISERROR(SEARCH("Media",AL22)))</formula>
    </cfRule>
    <cfRule type="containsText" dxfId="165" priority="699" operator="containsText" text="Alta">
      <formula>NOT(ISERROR(SEARCH("Alta",AL22)))</formula>
    </cfRule>
  </conditionalFormatting>
  <conditionalFormatting sqref="AL24 AN24:AN46 AL27:AL30 AL36:AL46">
    <cfRule type="containsText" dxfId="164" priority="669" operator="containsText" text="Alta">
      <formula>NOT(ISERROR(SEARCH("Alta",AL24)))</formula>
    </cfRule>
    <cfRule type="containsText" dxfId="163" priority="668" operator="containsText" text="Media">
      <formula>NOT(ISERROR(SEARCH("Media",AL24)))</formula>
    </cfRule>
  </conditionalFormatting>
  <conditionalFormatting sqref="AL25:AL27">
    <cfRule type="containsText" dxfId="162" priority="630" operator="containsText" text="Grave">
      <formula>NOT(ISERROR(SEARCH("Grave",AL25)))</formula>
    </cfRule>
    <cfRule type="containsText" dxfId="161" priority="629" operator="containsText" text="Importante">
      <formula>NOT(ISERROR(SEARCH("Importante",AL25)))</formula>
    </cfRule>
    <cfRule type="containsText" dxfId="160" priority="628" operator="containsText" text="Leve">
      <formula>NOT(ISERROR(SEARCH("Leve",AL25)))</formula>
    </cfRule>
    <cfRule type="containsText" dxfId="159" priority="627" operator="containsText" text="Bajo">
      <formula>NOT(ISERROR(SEARCH("Bajo",AL25)))</formula>
    </cfRule>
    <cfRule type="containsText" dxfId="158" priority="626" operator="containsText" text="Medio">
      <formula>NOT(ISERROR(SEARCH("Medio",AL25)))</formula>
    </cfRule>
    <cfRule type="cellIs" dxfId="157" priority="624" operator="equal">
      <formula>"Alta"</formula>
    </cfRule>
    <cfRule type="cellIs" dxfId="156" priority="623" operator="equal">
      <formula>"Media"</formula>
    </cfRule>
    <cfRule type="cellIs" dxfId="155" priority="622" operator="equal">
      <formula>"Baja"</formula>
    </cfRule>
    <cfRule type="containsText" dxfId="154" priority="625" operator="containsText" text="Alto">
      <formula>NOT(ISERROR(SEARCH("Alto",AL25)))</formula>
    </cfRule>
  </conditionalFormatting>
  <conditionalFormatting sqref="AL27:AL30 AL24 AN24:AN46 AL36:AL46">
    <cfRule type="containsText" dxfId="153" priority="667" operator="containsText" text="Baja">
      <formula>NOT(ISERROR(SEARCH("Baja",AL24)))</formula>
    </cfRule>
  </conditionalFormatting>
  <conditionalFormatting sqref="AL31:AL35">
    <cfRule type="containsText" dxfId="152" priority="645" operator="containsText" text="Bajo">
      <formula>NOT(ISERROR(SEARCH("Bajo",AL31)))</formula>
    </cfRule>
    <cfRule type="containsText" dxfId="151" priority="646" operator="containsText" text="Leve">
      <formula>NOT(ISERROR(SEARCH("Leve",AL31)))</formula>
    </cfRule>
    <cfRule type="containsText" dxfId="150" priority="647" operator="containsText" text="Importante">
      <formula>NOT(ISERROR(SEARCH("Importante",AL31)))</formula>
    </cfRule>
    <cfRule type="containsText" dxfId="149" priority="648" operator="containsText" text="Grave">
      <formula>NOT(ISERROR(SEARCH("Grave",AL31)))</formula>
    </cfRule>
    <cfRule type="cellIs" dxfId="148" priority="641" operator="equal">
      <formula>"Media"</formula>
    </cfRule>
    <cfRule type="cellIs" dxfId="147" priority="640" operator="equal">
      <formula>"Baja"</formula>
    </cfRule>
    <cfRule type="cellIs" dxfId="146" priority="642" operator="equal">
      <formula>"Alta"</formula>
    </cfRule>
    <cfRule type="containsText" dxfId="145" priority="643" operator="containsText" text="Alto">
      <formula>NOT(ISERROR(SEARCH("Alto",AL31)))</formula>
    </cfRule>
    <cfRule type="containsText" dxfId="144" priority="644" operator="containsText" text="Medio">
      <formula>NOT(ISERROR(SEARCH("Medio",AL31)))</formula>
    </cfRule>
  </conditionalFormatting>
  <conditionalFormatting sqref="AL48:AL59">
    <cfRule type="containsText" dxfId="143" priority="613" operator="containsText" text="Baja">
      <formula>NOT(ISERROR(SEARCH("Baja",AL48)))</formula>
    </cfRule>
    <cfRule type="containsText" dxfId="142" priority="614" operator="containsText" text="Media">
      <formula>NOT(ISERROR(SEARCH("Media",AL48)))</formula>
    </cfRule>
    <cfRule type="containsText" dxfId="141" priority="615" operator="containsText" text="Alta">
      <formula>NOT(ISERROR(SEARCH("Alta",AL48)))</formula>
    </cfRule>
  </conditionalFormatting>
  <conditionalFormatting sqref="AL61:AL66">
    <cfRule type="containsText" dxfId="140" priority="566" operator="containsText" text="Baja">
      <formula>NOT(ISERROR(SEARCH("Baja",AL61)))</formula>
    </cfRule>
    <cfRule type="containsText" dxfId="139" priority="568" operator="containsText" text="Alta">
      <formula>NOT(ISERROR(SEARCH("Alta",AL61)))</formula>
    </cfRule>
    <cfRule type="containsText" dxfId="138" priority="567" operator="containsText" text="Media">
      <formula>NOT(ISERROR(SEARCH("Media",AL61)))</formula>
    </cfRule>
  </conditionalFormatting>
  <conditionalFormatting sqref="AL68:AL72">
    <cfRule type="containsText" dxfId="137" priority="518" operator="containsText" text="Alta">
      <formula>NOT(ISERROR(SEARCH("Alta",AL68)))</formula>
    </cfRule>
    <cfRule type="containsText" dxfId="136" priority="517" operator="containsText" text="Media">
      <formula>NOT(ISERROR(SEARCH("Media",AL68)))</formula>
    </cfRule>
    <cfRule type="containsText" dxfId="135" priority="516" operator="containsText" text="Baja">
      <formula>NOT(ISERROR(SEARCH("Baja",AL68)))</formula>
    </cfRule>
  </conditionalFormatting>
  <conditionalFormatting sqref="AL74:AL83 AN74:AN83">
    <cfRule type="containsText" dxfId="134" priority="480" operator="containsText" text="Baja">
      <formula>NOT(ISERROR(SEARCH("Baja",AL74)))</formula>
    </cfRule>
    <cfRule type="containsText" dxfId="133" priority="481" operator="containsText" text="Media">
      <formula>NOT(ISERROR(SEARCH("Media",AL74)))</formula>
    </cfRule>
    <cfRule type="containsText" dxfId="132" priority="482" operator="containsText" text="Alta">
      <formula>NOT(ISERROR(SEARCH("Alta",AL74)))</formula>
    </cfRule>
  </conditionalFormatting>
  <conditionalFormatting sqref="AL85:AL92 AN85:AN92">
    <cfRule type="containsText" dxfId="131" priority="458" operator="containsText" text="Baja">
      <formula>NOT(ISERROR(SEARCH("Baja",AL85)))</formula>
    </cfRule>
    <cfRule type="containsText" dxfId="130" priority="459" operator="containsText" text="Media">
      <formula>NOT(ISERROR(SEARCH("Media",AL85)))</formula>
    </cfRule>
    <cfRule type="containsText" dxfId="129" priority="460" operator="containsText" text="Alta">
      <formula>NOT(ISERROR(SEARCH("Alta",AL85)))</formula>
    </cfRule>
  </conditionalFormatting>
  <conditionalFormatting sqref="AL94:AL113 AN94:AN113">
    <cfRule type="containsText" dxfId="128" priority="430" operator="containsText" text="Alta">
      <formula>NOT(ISERROR(SEARCH("Alta",AL94)))</formula>
    </cfRule>
    <cfRule type="containsText" dxfId="127" priority="428" operator="containsText" text="Baja">
      <formula>NOT(ISERROR(SEARCH("Baja",AL94)))</formula>
    </cfRule>
    <cfRule type="containsText" dxfId="126" priority="429" operator="containsText" text="Media">
      <formula>NOT(ISERROR(SEARCH("Media",AL94)))</formula>
    </cfRule>
  </conditionalFormatting>
  <conditionalFormatting sqref="AL115:AL121">
    <cfRule type="containsText" dxfId="125" priority="405" operator="containsText" text="Alta">
      <formula>NOT(ISERROR(SEARCH("Alta",AL115)))</formula>
    </cfRule>
    <cfRule type="containsText" dxfId="124" priority="403" operator="containsText" text="Baja">
      <formula>NOT(ISERROR(SEARCH("Baja",AL115)))</formula>
    </cfRule>
    <cfRule type="containsText" dxfId="123" priority="404" operator="containsText" text="Media">
      <formula>NOT(ISERROR(SEARCH("Media",AL115)))</formula>
    </cfRule>
  </conditionalFormatting>
  <conditionalFormatting sqref="AL123:AL133 AN123:AN133">
    <cfRule type="containsText" dxfId="122" priority="365" operator="containsText" text="Alta">
      <formula>NOT(ISERROR(SEARCH("Alta",AL123)))</formula>
    </cfRule>
    <cfRule type="containsText" dxfId="121" priority="364" operator="containsText" text="Media">
      <formula>NOT(ISERROR(SEARCH("Media",AL123)))</formula>
    </cfRule>
    <cfRule type="containsText" dxfId="120" priority="363" operator="containsText" text="Baja">
      <formula>NOT(ISERROR(SEARCH("Baja",AL123)))</formula>
    </cfRule>
  </conditionalFormatting>
  <conditionalFormatting sqref="AL135:AL138">
    <cfRule type="containsText" dxfId="119" priority="336" operator="containsText" text="Alta">
      <formula>NOT(ISERROR(SEARCH("Alta",AL135)))</formula>
    </cfRule>
    <cfRule type="containsText" dxfId="118" priority="335" operator="containsText" text="Media">
      <formula>NOT(ISERROR(SEARCH("Media",AL135)))</formula>
    </cfRule>
    <cfRule type="containsText" dxfId="117" priority="334" operator="containsText" text="Baja">
      <formula>NOT(ISERROR(SEARCH("Baja",AL135)))</formula>
    </cfRule>
  </conditionalFormatting>
  <conditionalFormatting sqref="AL140:AL145 AN140:AN145">
    <cfRule type="containsText" dxfId="116" priority="303" operator="containsText" text="Alta">
      <formula>NOT(ISERROR(SEARCH("Alta",AL140)))</formula>
    </cfRule>
    <cfRule type="containsText" dxfId="115" priority="302" operator="containsText" text="Media">
      <formula>NOT(ISERROR(SEARCH("Media",AL140)))</formula>
    </cfRule>
    <cfRule type="containsText" dxfId="114" priority="301" operator="containsText" text="Baja">
      <formula>NOT(ISERROR(SEARCH("Baja",AL140)))</formula>
    </cfRule>
  </conditionalFormatting>
  <conditionalFormatting sqref="AL147:AL154 AN147:AN154">
    <cfRule type="containsText" dxfId="113" priority="265" operator="containsText" text="Media">
      <formula>NOT(ISERROR(SEARCH("Media",AL147)))</formula>
    </cfRule>
    <cfRule type="containsText" dxfId="112" priority="266" operator="containsText" text="Alta">
      <formula>NOT(ISERROR(SEARCH("Alta",AL147)))</formula>
    </cfRule>
    <cfRule type="containsText" dxfId="111" priority="264" operator="containsText" text="Baja">
      <formula>NOT(ISERROR(SEARCH("Baja",AL147)))</formula>
    </cfRule>
  </conditionalFormatting>
  <conditionalFormatting sqref="AL156:AL186 AN156:AN186">
    <cfRule type="containsText" dxfId="110" priority="200" operator="containsText" text="Alta">
      <formula>NOT(ISERROR(SEARCH("Alta",AL156)))</formula>
    </cfRule>
    <cfRule type="containsText" dxfId="109" priority="199" operator="containsText" text="Media">
      <formula>NOT(ISERROR(SEARCH("Media",AL156)))</formula>
    </cfRule>
    <cfRule type="containsText" dxfId="108" priority="198" operator="containsText" text="Baja">
      <formula>NOT(ISERROR(SEARCH("Baja",AL156)))</formula>
    </cfRule>
  </conditionalFormatting>
  <conditionalFormatting sqref="AL188:AL201 AN188:AN201">
    <cfRule type="containsText" dxfId="107" priority="187" operator="containsText" text="Media">
      <formula>NOT(ISERROR(SEARCH("Media",AL188)))</formula>
    </cfRule>
    <cfRule type="containsText" dxfId="106" priority="188" operator="containsText" text="Alta">
      <formula>NOT(ISERROR(SEARCH("Alta",AL188)))</formula>
    </cfRule>
    <cfRule type="containsText" dxfId="105" priority="186" operator="containsText" text="Baja">
      <formula>NOT(ISERROR(SEARCH("Baja",AL188)))</formula>
    </cfRule>
  </conditionalFormatting>
  <conditionalFormatting sqref="AL204:AL221 AN204:AN221">
    <cfRule type="containsText" dxfId="104" priority="159" operator="containsText" text="Media">
      <formula>NOT(ISERROR(SEARCH("Media",AL204)))</formula>
    </cfRule>
    <cfRule type="containsText" dxfId="103" priority="160" operator="containsText" text="Alta">
      <formula>NOT(ISERROR(SEARCH("Alta",AL204)))</formula>
    </cfRule>
    <cfRule type="containsText" dxfId="102" priority="158" operator="containsText" text="Baja">
      <formula>NOT(ISERROR(SEARCH("Baja",AL204)))</formula>
    </cfRule>
  </conditionalFormatting>
  <conditionalFormatting sqref="AL223:AL225">
    <cfRule type="containsText" dxfId="101" priority="132" operator="containsText" text="Baja">
      <formula>NOT(ISERROR(SEARCH("Baja",AL223)))</formula>
    </cfRule>
    <cfRule type="containsText" dxfId="100" priority="133" operator="containsText" text="Media">
      <formula>NOT(ISERROR(SEARCH("Media",AL223)))</formula>
    </cfRule>
    <cfRule type="containsText" dxfId="99" priority="134" operator="containsText" text="Alta">
      <formula>NOT(ISERROR(SEARCH("Alta",AL223)))</formula>
    </cfRule>
  </conditionalFormatting>
  <conditionalFormatting sqref="AL227:AL237 AN227:AN237">
    <cfRule type="containsText" dxfId="98" priority="92" operator="containsText" text="Media">
      <formula>NOT(ISERROR(SEARCH("Media",AL227)))</formula>
    </cfRule>
    <cfRule type="containsText" dxfId="97" priority="91" operator="containsText" text="Baja">
      <formula>NOT(ISERROR(SEARCH("Baja",AL227)))</formula>
    </cfRule>
    <cfRule type="containsText" dxfId="96" priority="93" operator="containsText" text="Alta">
      <formula>NOT(ISERROR(SEARCH("Alta",AL227)))</formula>
    </cfRule>
  </conditionalFormatting>
  <conditionalFormatting sqref="AL239:AL244 AN239:AN244">
    <cfRule type="containsText" dxfId="95" priority="57" operator="containsText" text="Baja">
      <formula>NOT(ISERROR(SEARCH("Baja",AL239)))</formula>
    </cfRule>
    <cfRule type="containsText" dxfId="94" priority="58" operator="containsText" text="Media">
      <formula>NOT(ISERROR(SEARCH("Media",AL239)))</formula>
    </cfRule>
    <cfRule type="containsText" dxfId="93" priority="59" operator="containsText" text="Alta">
      <formula>NOT(ISERROR(SEARCH("Alta",AL239)))</formula>
    </cfRule>
  </conditionalFormatting>
  <conditionalFormatting sqref="AL246:AL255">
    <cfRule type="containsText" dxfId="92" priority="31" operator="containsText" text="Baja">
      <formula>NOT(ISERROR(SEARCH("Baja",AL246)))</formula>
    </cfRule>
    <cfRule type="containsText" dxfId="91" priority="33" operator="containsText" text="Alta">
      <formula>NOT(ISERROR(SEARCH("Alta",AL246)))</formula>
    </cfRule>
    <cfRule type="containsText" dxfId="90" priority="32" operator="containsText" text="Media">
      <formula>NOT(ISERROR(SEARCH("Media",AL246)))</formula>
    </cfRule>
  </conditionalFormatting>
  <conditionalFormatting sqref="AN17:AN20">
    <cfRule type="containsText" dxfId="89" priority="755" operator="containsText" text="Alta">
      <formula>NOT(ISERROR(SEARCH("Alta",AN17)))</formula>
    </cfRule>
    <cfRule type="containsText" dxfId="88" priority="753" operator="containsText" text="Baja">
      <formula>NOT(ISERROR(SEARCH("Baja",AN17)))</formula>
    </cfRule>
    <cfRule type="containsText" dxfId="87" priority="754" operator="containsText" text="Media">
      <formula>NOT(ISERROR(SEARCH("Media",AN17)))</formula>
    </cfRule>
  </conditionalFormatting>
  <conditionalFormatting sqref="AN22">
    <cfRule type="containsText" dxfId="86" priority="705" operator="containsText" text="Alta">
      <formula>NOT(ISERROR(SEARCH("Alta",AN22)))</formula>
    </cfRule>
    <cfRule type="containsText" dxfId="85" priority="704" operator="containsText" text="Media">
      <formula>NOT(ISERROR(SEARCH("Media",AN22)))</formula>
    </cfRule>
    <cfRule type="containsText" dxfId="84" priority="703" operator="containsText" text="Baja">
      <formula>NOT(ISERROR(SEARCH("Baja",AN22)))</formula>
    </cfRule>
  </conditionalFormatting>
  <conditionalFormatting sqref="AN48:AN59">
    <cfRule type="containsText" dxfId="83" priority="619" operator="containsText" text="Baja">
      <formula>NOT(ISERROR(SEARCH("Baja",AN48)))</formula>
    </cfRule>
    <cfRule type="containsText" dxfId="82" priority="620" operator="containsText" text="Media">
      <formula>NOT(ISERROR(SEARCH("Media",AN48)))</formula>
    </cfRule>
    <cfRule type="containsText" dxfId="81" priority="621" operator="containsText" text="Alta">
      <formula>NOT(ISERROR(SEARCH("Alta",AN48)))</formula>
    </cfRule>
  </conditionalFormatting>
  <conditionalFormatting sqref="AN61:AN66">
    <cfRule type="containsText" dxfId="80" priority="577" operator="containsText" text="Alta">
      <formula>NOT(ISERROR(SEARCH("Alta",AN61)))</formula>
    </cfRule>
    <cfRule type="containsText" dxfId="79" priority="576" operator="containsText" text="Media">
      <formula>NOT(ISERROR(SEARCH("Media",AN61)))</formula>
    </cfRule>
    <cfRule type="containsText" dxfId="78" priority="575" operator="containsText" text="Baja">
      <formula>NOT(ISERROR(SEARCH("Baja",AN61)))</formula>
    </cfRule>
  </conditionalFormatting>
  <conditionalFormatting sqref="AN68:AN72">
    <cfRule type="containsText" dxfId="77" priority="523" operator="containsText" text="Media">
      <formula>NOT(ISERROR(SEARCH("Media",AN68)))</formula>
    </cfRule>
    <cfRule type="containsText" dxfId="76" priority="524" operator="containsText" text="Alta">
      <formula>NOT(ISERROR(SEARCH("Alta",AN68)))</formula>
    </cfRule>
    <cfRule type="containsText" dxfId="75" priority="522" operator="containsText" text="Baja">
      <formula>NOT(ISERROR(SEARCH("Baja",AN68)))</formula>
    </cfRule>
  </conditionalFormatting>
  <conditionalFormatting sqref="AN115:AN121">
    <cfRule type="containsText" dxfId="74" priority="414" operator="containsText" text="Alta">
      <formula>NOT(ISERROR(SEARCH("Alta",AN115)))</formula>
    </cfRule>
    <cfRule type="containsText" dxfId="73" priority="413" operator="containsText" text="Media">
      <formula>NOT(ISERROR(SEARCH("Media",AN115)))</formula>
    </cfRule>
    <cfRule type="containsText" dxfId="72" priority="412" operator="containsText" text="Baja">
      <formula>NOT(ISERROR(SEARCH("Baja",AN115)))</formula>
    </cfRule>
  </conditionalFormatting>
  <conditionalFormatting sqref="AN135:AN138">
    <cfRule type="containsText" dxfId="71" priority="342" operator="containsText" text="Alta">
      <formula>NOT(ISERROR(SEARCH("Alta",AN135)))</formula>
    </cfRule>
    <cfRule type="containsText" dxfId="70" priority="341" operator="containsText" text="Media">
      <formula>NOT(ISERROR(SEARCH("Media",AN135)))</formula>
    </cfRule>
    <cfRule type="containsText" dxfId="69" priority="340" operator="containsText" text="Baja">
      <formula>NOT(ISERROR(SEARCH("Baja",AN135)))</formula>
    </cfRule>
  </conditionalFormatting>
  <conditionalFormatting sqref="AN223:AN225">
    <cfRule type="containsText" dxfId="68" priority="140" operator="containsText" text="Alta">
      <formula>NOT(ISERROR(SEARCH("Alta",AN223)))</formula>
    </cfRule>
    <cfRule type="containsText" dxfId="67" priority="139" operator="containsText" text="Media">
      <formula>NOT(ISERROR(SEARCH("Media",AN223)))</formula>
    </cfRule>
    <cfRule type="containsText" dxfId="66" priority="138" operator="containsText" text="Baja">
      <formula>NOT(ISERROR(SEARCH("Baja",AN223)))</formula>
    </cfRule>
  </conditionalFormatting>
  <conditionalFormatting sqref="AN246:AN255">
    <cfRule type="containsText" dxfId="65" priority="53" operator="containsText" text="Alta">
      <formula>NOT(ISERROR(SEARCH("Alta",AN246)))</formula>
    </cfRule>
    <cfRule type="containsText" dxfId="64" priority="51" operator="containsText" text="Baja">
      <formula>NOT(ISERROR(SEARCH("Baja",AN246)))</formula>
    </cfRule>
    <cfRule type="containsText" dxfId="63" priority="52" operator="containsText" text="Media">
      <formula>NOT(ISERROR(SEARCH("Media",AN246)))</formula>
    </cfRule>
  </conditionalFormatting>
  <conditionalFormatting sqref="AO17:AO20">
    <cfRule type="cellIs" dxfId="62" priority="752" operator="equal">
      <formula>"ALTA"</formula>
    </cfRule>
    <cfRule type="cellIs" dxfId="61" priority="751" operator="equal">
      <formula>"MEDIA"</formula>
    </cfRule>
    <cfRule type="cellIs" dxfId="60" priority="750" operator="equal">
      <formula>"BAJA"</formula>
    </cfRule>
  </conditionalFormatting>
  <conditionalFormatting sqref="AO22">
    <cfRule type="cellIs" dxfId="59" priority="672" operator="equal">
      <formula>"ALTA"</formula>
    </cfRule>
    <cfRule type="cellIs" dxfId="58" priority="671" operator="equal">
      <formula>"MEDIA"</formula>
    </cfRule>
    <cfRule type="cellIs" dxfId="57" priority="670" operator="equal">
      <formula>"BAJA"</formula>
    </cfRule>
  </conditionalFormatting>
  <conditionalFormatting sqref="AO24:AO46">
    <cfRule type="cellIs" dxfId="56" priority="651" operator="equal">
      <formula>"ALTA"</formula>
    </cfRule>
    <cfRule type="cellIs" dxfId="55" priority="650" operator="equal">
      <formula>"MEDIA"</formula>
    </cfRule>
    <cfRule type="cellIs" dxfId="54" priority="649" operator="equal">
      <formula>"BAJA"</formula>
    </cfRule>
  </conditionalFormatting>
  <conditionalFormatting sqref="AO48:AO59">
    <cfRule type="cellIs" dxfId="53" priority="608" operator="equal">
      <formula>"MEDIA"</formula>
    </cfRule>
    <cfRule type="cellIs" dxfId="52" priority="609" operator="equal">
      <formula>"ALTA"</formula>
    </cfRule>
    <cfRule type="cellIs" dxfId="51" priority="607" operator="equal">
      <formula>"BAJA"</formula>
    </cfRule>
  </conditionalFormatting>
  <conditionalFormatting sqref="AO61:AO66">
    <cfRule type="cellIs" dxfId="50" priority="537" operator="equal">
      <formula>"MEDIA"</formula>
    </cfRule>
    <cfRule type="cellIs" dxfId="49" priority="536" operator="equal">
      <formula>"BAJA"</formula>
    </cfRule>
    <cfRule type="cellIs" dxfId="48" priority="538" operator="equal">
      <formula>"ALTA"</formula>
    </cfRule>
  </conditionalFormatting>
  <conditionalFormatting sqref="AO68:AO72">
    <cfRule type="cellIs" dxfId="47" priority="491" operator="equal">
      <formula>"ALTA"</formula>
    </cfRule>
    <cfRule type="cellIs" dxfId="46" priority="490" operator="equal">
      <formula>"MEDIA"</formula>
    </cfRule>
    <cfRule type="cellIs" dxfId="45" priority="489" operator="equal">
      <formula>"BAJA"</formula>
    </cfRule>
  </conditionalFormatting>
  <conditionalFormatting sqref="AO74:AO83">
    <cfRule type="cellIs" dxfId="44" priority="469" operator="equal">
      <formula>"MEDIA"</formula>
    </cfRule>
    <cfRule type="cellIs" dxfId="43" priority="470" operator="equal">
      <formula>"ALTA"</formula>
    </cfRule>
    <cfRule type="cellIs" dxfId="42" priority="468" operator="equal">
      <formula>"BAJA"</formula>
    </cfRule>
  </conditionalFormatting>
  <conditionalFormatting sqref="AO85:AO92">
    <cfRule type="cellIs" dxfId="41" priority="449" operator="equal">
      <formula>"ALTA"</formula>
    </cfRule>
    <cfRule type="cellIs" dxfId="40" priority="447" operator="equal">
      <formula>"BAJA"</formula>
    </cfRule>
    <cfRule type="cellIs" dxfId="39" priority="448" operator="equal">
      <formula>"MEDIA"</formula>
    </cfRule>
  </conditionalFormatting>
  <conditionalFormatting sqref="AO94:AO113">
    <cfRule type="cellIs" dxfId="38" priority="418" operator="equal">
      <formula>"ALTA"</formula>
    </cfRule>
    <cfRule type="cellIs" dxfId="37" priority="416" operator="equal">
      <formula>"BAJA"</formula>
    </cfRule>
    <cfRule type="cellIs" dxfId="36" priority="417" operator="equal">
      <formula>"MEDIA"</formula>
    </cfRule>
  </conditionalFormatting>
  <conditionalFormatting sqref="AO115:AO121">
    <cfRule type="cellIs" dxfId="35" priority="375" operator="equal">
      <formula>"ALTA"</formula>
    </cfRule>
    <cfRule type="cellIs" dxfId="34" priority="374" operator="equal">
      <formula>"MEDIA"</formula>
    </cfRule>
    <cfRule type="cellIs" dxfId="33" priority="373" operator="equal">
      <formula>"BAJA"</formula>
    </cfRule>
  </conditionalFormatting>
  <conditionalFormatting sqref="AO123:AO133">
    <cfRule type="cellIs" dxfId="32" priority="353" operator="equal">
      <formula>"ALTA"</formula>
    </cfRule>
    <cfRule type="cellIs" dxfId="31" priority="351" operator="equal">
      <formula>"BAJA"</formula>
    </cfRule>
    <cfRule type="cellIs" dxfId="30" priority="352" operator="equal">
      <formula>"MEDIA"</formula>
    </cfRule>
  </conditionalFormatting>
  <conditionalFormatting sqref="AO135:AO138">
    <cfRule type="cellIs" dxfId="29" priority="307" operator="equal">
      <formula>"BAJA"</formula>
    </cfRule>
    <cfRule type="cellIs" dxfId="28" priority="308" operator="equal">
      <formula>"MEDIA"</formula>
    </cfRule>
    <cfRule type="cellIs" dxfId="27" priority="309" operator="equal">
      <formula>"ALTA"</formula>
    </cfRule>
  </conditionalFormatting>
  <conditionalFormatting sqref="AO140:AO145">
    <cfRule type="cellIs" dxfId="26" priority="297" operator="equal">
      <formula>"ALTA"</formula>
    </cfRule>
    <cfRule type="cellIs" dxfId="25" priority="296" operator="equal">
      <formula>"MEDIA"</formula>
    </cfRule>
    <cfRule type="cellIs" dxfId="24" priority="295" operator="equal">
      <formula>"BAJA"</formula>
    </cfRule>
  </conditionalFormatting>
  <conditionalFormatting sqref="AO147:AO154">
    <cfRule type="cellIs" dxfId="23" priority="257" operator="equal">
      <formula>"ALTA"</formula>
    </cfRule>
    <cfRule type="cellIs" dxfId="22" priority="256" operator="equal">
      <formula>"MEDIA"</formula>
    </cfRule>
    <cfRule type="cellIs" dxfId="21" priority="255" operator="equal">
      <formula>"BAJA"</formula>
    </cfRule>
  </conditionalFormatting>
  <conditionalFormatting sqref="AO156:AO186">
    <cfRule type="cellIs" dxfId="20" priority="193" operator="equal">
      <formula>"MEDIA"</formula>
    </cfRule>
    <cfRule type="cellIs" dxfId="19" priority="194" operator="equal">
      <formula>"ALTA"</formula>
    </cfRule>
    <cfRule type="cellIs" dxfId="18" priority="192" operator="equal">
      <formula>"BAJA"</formula>
    </cfRule>
  </conditionalFormatting>
  <conditionalFormatting sqref="AO188:AO202">
    <cfRule type="cellIs" dxfId="17" priority="172" operator="equal">
      <formula>"MEDIA"</formula>
    </cfRule>
    <cfRule type="cellIs" dxfId="16" priority="173" operator="equal">
      <formula>"ALTA"</formula>
    </cfRule>
    <cfRule type="cellIs" dxfId="15" priority="171" operator="equal">
      <formula>"BAJA"</formula>
    </cfRule>
  </conditionalFormatting>
  <conditionalFormatting sqref="AO204:AO221">
    <cfRule type="cellIs" dxfId="14" priority="167" operator="equal">
      <formula>"BAJA"</formula>
    </cfRule>
    <cfRule type="cellIs" dxfId="13" priority="168" operator="equal">
      <formula>"MEDIA"</formula>
    </cfRule>
    <cfRule type="cellIs" dxfId="12" priority="169" operator="equal">
      <formula>"ALTA"</formula>
    </cfRule>
  </conditionalFormatting>
  <conditionalFormatting sqref="AO223:AO225">
    <cfRule type="cellIs" dxfId="11" priority="105" operator="equal">
      <formula>"BAJA"</formula>
    </cfRule>
    <cfRule type="cellIs" dxfId="10" priority="107" operator="equal">
      <formula>"ALTA"</formula>
    </cfRule>
    <cfRule type="cellIs" dxfId="9" priority="106" operator="equal">
      <formula>"MEDIA"</formula>
    </cfRule>
  </conditionalFormatting>
  <conditionalFormatting sqref="AO227:AO237">
    <cfRule type="cellIs" dxfId="8" priority="83" operator="equal">
      <formula>"MEDIA"</formula>
    </cfRule>
    <cfRule type="cellIs" dxfId="7" priority="84" operator="equal">
      <formula>"ALTA"</formula>
    </cfRule>
    <cfRule type="cellIs" dxfId="6" priority="82" operator="equal">
      <formula>"BAJA"</formula>
    </cfRule>
  </conditionalFormatting>
  <conditionalFormatting sqref="AO239:AO244">
    <cfRule type="cellIs" dxfId="5" priority="78" operator="equal">
      <formula>"MEDIA"</formula>
    </cfRule>
    <cfRule type="cellIs" dxfId="4" priority="77" operator="equal">
      <formula>"BAJA"</formula>
    </cfRule>
    <cfRule type="cellIs" dxfId="3" priority="79" operator="equal">
      <formula>"ALTA"</formula>
    </cfRule>
  </conditionalFormatting>
  <conditionalFormatting sqref="AO246:AO255">
    <cfRule type="cellIs" dxfId="2" priority="5" operator="equal">
      <formula>"MEDIA"</formula>
    </cfRule>
    <cfRule type="cellIs" dxfId="1" priority="6" operator="equal">
      <formula>"ALTA"</formula>
    </cfRule>
    <cfRule type="cellIs" dxfId="0" priority="4" operator="equal">
      <formula>"BAJA"</formula>
    </cfRule>
  </conditionalFormatting>
  <dataValidations count="10">
    <dataValidation type="list" allowBlank="1" showInputMessage="1" showErrorMessage="1" sqref="O17:O20 O22 O24:O46 O48:O59 O61:O66 O68:O72 O74:O83 O85:O92 O94:O113 O115:O121 O123:O133 O135:O138 O140:O145 O147:O154 O156:O185 O188:O202 O204:O221 O223:O225 O227:O237 O239:O244 O246:O255" xr:uid="{00000000-0002-0000-0000-000000000000}">
      <formula1>"Disponible, Publicada, Disponible y Publicada"</formula1>
    </dataValidation>
    <dataValidation type="list" allowBlank="1" showInputMessage="1" showErrorMessage="1" sqref="H17:J20 H22:J22 H24:J46 H48:J59 H61:J66 H68:J72 H74:J83 H85:J92 H94:J113 H115:J121 H123:J133 H135:J138 H140:J145 H147:J154 I156:J185 H156:H186 H188:J202 H204:J221 H223:J225 H227:J237 H239:J244 H246:J255" xr:uid="{00000000-0002-0000-0000-000001000000}">
      <formula1>"X"</formula1>
    </dataValidation>
    <dataValidation type="list" allowBlank="1" showInputMessage="1" showErrorMessage="1" sqref="G17:G20 G24:G46 G48:G59 G61:G66 G68:G72 G74:G83 G85:G92 G94:G113 G115:G121 G123:G133 G135:G138 G140:G145 G147:G154 G156:G185 G188:G202 G204:G221 G223:G225 G227:G237 G239:G244 G246:G255" xr:uid="{00000000-0002-0000-0000-000002000000}">
      <formula1>"Español, Inglés, Frances, Portugues, Aleman, Italiano, chino, Ruso"</formula1>
    </dataValidation>
    <dataValidation type="list" allowBlank="1" showInputMessage="1" showErrorMessage="1" sqref="S17:U20 S22:U22 S24:U46 S48:U59 S61:U66 S68:U72 S74:U83 S85:U92 S94:U113 S115:U121 S123:U133 S135:U138 S140:U145 S147:U154 S156:U185 S188:U202 S204:U221 S223:U225 S227:U237 S239:U244 S246:U255" xr:uid="{00000000-0002-0000-0000-000003000000}">
      <formula1>"SI, NO"</formula1>
    </dataValidation>
    <dataValidation type="list" allowBlank="1" showInputMessage="1" showErrorMessage="1" sqref="Z17:Z20 Z22 AA35:AA36 AA26:AB26 AA29:AA33 AA28:AB28 Z24:Z46 Z48:Z59 Z61:Z66 Z68:Z72 Z79:Z83 Z74:Z75 Z77 Z85:Z92 Z100 Z94:Z95 Z102:Z113 Z115:Z121 Z123:Z124 Z126:Z132 Z135:Z138 Z143:Z145 Z140:Z141 Z147:Z154 Z186 Z156:Z164 Z167 Z170:Z184 Z188:Z202 AA197:AB197 AA198:AA201 Z204:Z221 Z223:Z225 Z227:Z237 Z241:Z244 Z239 Z246:Z255" xr:uid="{00000000-0002-0000-0000-000005000000}">
      <formula1>"Parcial, Total"</formula1>
    </dataValidation>
    <dataValidation type="list" allowBlank="1" showInputMessage="1" showErrorMessage="1" sqref="AI24:AI46 AE24:AE46 AI17:AI20 AE17:AE20 AG17:AG20 AE22 AG22 AI22 AC24:AC27 AL25:AL27 AL31:AL35 AG24:AG46 AG48:AG59 AE48:AE59 AI48:AI59 AE61:AE66 AI61:AI66 AG61:AG66 AI68:AI72 AG68:AG72 AE68:AE72 AG74:AG83 AE74:AE83 AI74:AI83 AI85:AI92 AG85:AG92 AE85:AE92 AC89 AE94:AE113 AG94:AG113 AI94:AI113 AG115:AG121 AE115:AE121 AI115:AI121 AG123:AG133 AE123:AE133 AI123:AI133 AG135:AG138 AI135:AI138 AE135:AE138 AG140:AG145 AE140:AE145 AI140:AI145 AI147:AI154 AG147:AG154 AE147:AE154 AG156:AG186 AE156:AE186 AI156:AI186 AG188:AG202 AE188:AE202 AI188:AI202 AJ202:AN202 AG204:AG221 AE204:AE221 AI204:AI221 AI223:AI225 AG223:AG225 AE223:AE225 AG227:AG237 AE227:AE237 AI227:AI237 AI239:AI244 AG239:AG244 AE239:AE244 AG246:AG255 AE246:AE255 AI246:AI255" xr:uid="{00000000-0002-0000-0000-000006000000}">
      <formula1>"Alta, Media, Baja,"</formula1>
    </dataValidation>
    <dataValidation type="list" allowBlank="1" showInputMessage="1" showErrorMessage="1" sqref="C17:C20 C22 C24:C46 C48:C59 C61:C66 C68:C72 C74:C83 C85:C92 C94:C113 C115:C121 C123:C133 C135:C138 C140:C145 C147:C154 C156:C186 C188:C202 C204:C221 C223:C225 C227:C237 C239:C244 C246:C255" xr:uid="{00000000-0002-0000-0000-000007000000}">
      <formula1>INDIRECT(SUBSTITUTE(B17," ","_"))</formula1>
    </dataValidation>
    <dataValidation type="list" allowBlank="1" showInputMessage="1" showErrorMessage="1" sqref="M17:M20 M22 M24:M46 M61:M66 M68:M72 M74:M83 M85:M92 M94:M113 M115:M121 M123:M133 M140:M145 M198:M202 M235:M237" xr:uid="{22D3F54D-625D-464A-92C9-5867956DF990}">
      <formula1>"Interno, Externo, Interno,Externo"</formula1>
    </dataValidation>
    <dataValidation type="list" allowBlank="1" showInputMessage="1" showErrorMessage="1" sqref="M48:M59 M135:M138 M147:M154 M156:M185 M188:M197 M204:M221 M223:M225 M227:M234 M239:M244 M246:M255" xr:uid="{78DB254D-A7CC-422C-A744-4137EFD84E97}">
      <formula1>"Interno, Externo"</formula1>
    </dataValidation>
    <dataValidation type="list" allowBlank="1" showInputMessage="1" showErrorMessage="1" sqref="Z76 Z78" xr:uid="{69CFA008-6CA8-4F72-8946-12863D69AA7F}">
      <formula1>"Parcial, Total,NA"</formula1>
    </dataValidation>
  </dataValidations>
  <hyperlinks>
    <hyperlink ref="Q18" r:id="rId1" xr:uid="{6B48CAB5-C352-4924-98B8-6317D57B57A4}"/>
    <hyperlink ref="Q17" r:id="rId2" xr:uid="{90FC6C5A-3346-45B8-89A8-7BE34E511CF4}"/>
    <hyperlink ref="Q19" r:id="rId3" xr:uid="{648C628E-AC98-4B22-9EBC-4611735DDE24}"/>
    <hyperlink ref="P25" r:id="rId4" xr:uid="{C0B62399-7CE6-4370-B7E2-6F38B3428A87}"/>
    <hyperlink ref="P29" r:id="rId5" xr:uid="{C52CCDF5-7CCF-4401-8F33-D4B7A49D0F0A}"/>
    <hyperlink ref="P32" r:id="rId6" xr:uid="{0C1464D6-E8FB-4AD6-9949-98EFBADB1B85}"/>
    <hyperlink ref="P27" r:id="rId7" xr:uid="{5B3339F7-BFB7-4E4A-BEEE-2A5DC4FD30B2}"/>
    <hyperlink ref="P26" r:id="rId8" display="\\10.35.116.242\Fileserver\OAP" xr:uid="{53C8AEDA-D4C9-4B89-8DAC-BBD9CED46D22}"/>
    <hyperlink ref="P46" r:id="rId9" xr:uid="{C4023746-9AAB-4650-B40E-660233A03228}"/>
    <hyperlink ref="P42" r:id="rId10" xr:uid="{170F337B-5F74-4749-9C5F-DE1B7B60B70F}"/>
    <hyperlink ref="P41" r:id="rId11" xr:uid="{7F183925-6E5F-47B5-B325-84BBA52E24A4}"/>
    <hyperlink ref="P40" r:id="rId12" xr:uid="{390493D1-6182-4BC9-86E8-54E303AC58CB}"/>
    <hyperlink ref="P39" r:id="rId13" xr:uid="{770366A1-3A70-442A-AA67-DA2B03E7F3C9}"/>
    <hyperlink ref="P38" r:id="rId14" xr:uid="{543BDABA-F388-47EC-902C-0B35859F3115}"/>
    <hyperlink ref="P43" r:id="rId15" xr:uid="{8D63133E-EC16-4010-BB7F-936311930392}"/>
    <hyperlink ref="P44" r:id="rId16" xr:uid="{C4F33159-77E9-4FFE-96F0-638FC0A5D298}"/>
    <hyperlink ref="P45" r:id="rId17" xr:uid="{FEBB2853-4EEF-4AB0-85CE-94A59EA42935}"/>
    <hyperlink ref="Q45" r:id="rId18" xr:uid="{21824E2D-95DC-4EE6-9194-942807EC5ED0}"/>
    <hyperlink ref="Q56" r:id="rId19" xr:uid="{9CDCC41F-4738-4308-8369-1B66F16762CC}"/>
    <hyperlink ref="Q70" r:id="rId20" xr:uid="{528B08A8-BE5E-4D05-9550-BFD64AE87202}"/>
    <hyperlink ref="Q72" r:id="rId21" xr:uid="{930AD2CF-2D2B-4CD3-9448-4E95257F945F}"/>
    <hyperlink ref="Q89" r:id="rId22" xr:uid="{67CDBCEC-BE76-49E8-A81B-DD260EBF015E}"/>
    <hyperlink ref="Q91" r:id="rId23" xr:uid="{D7020118-B241-470C-B080-F13BAA0C5E81}"/>
    <hyperlink ref="Q85" r:id="rId24" location="/home " xr:uid="{53D66286-F788-49B8-8EE6-87060387EF1E}"/>
    <hyperlink ref="Q86" r:id="rId25" location="/home " xr:uid="{B7D08953-853A-497A-8E05-5D668D0FB97C}"/>
    <hyperlink ref="Q92" r:id="rId26" xr:uid="{ADCB4AEC-2861-42AF-A69A-B0FD1532074F}"/>
    <hyperlink ref="Q99" r:id="rId27" xr:uid="{DA0C6971-76A9-4D07-9E5C-E3E363B2E3D1}"/>
    <hyperlink ref="Q100" r:id="rId28" xr:uid="{07AEFE4E-432E-4D58-AFEE-A5D3BE86C565}"/>
    <hyperlink ref="Q101" r:id="rId29" xr:uid="{9D6931D9-C1D5-446F-907F-FEDCEB20100A}"/>
    <hyperlink ref="Q191" r:id="rId30" xr:uid="{DED996CD-C9A6-4BEC-81B7-5B8D0B1362B0}"/>
  </hyperlinks>
  <printOptions horizontalCentered="1"/>
  <pageMargins left="0.31496062992125984" right="0.31496062992125984" top="0.74803149606299213" bottom="0.74803149606299213" header="0.31496062992125984" footer="0.31496062992125984"/>
  <pageSetup scale="20" fitToHeight="0" orientation="landscape" r:id="rId31"/>
  <headerFooter>
    <oddFooter>&amp;C&amp;G
GEST-03-01-FR-02
V.1</oddFooter>
  </headerFooter>
  <drawing r:id="rId32"/>
  <legacyDrawing r:id="rId33"/>
  <legacyDrawingHF r:id="rId34"/>
  <extLst>
    <ext xmlns:x14="http://schemas.microsoft.com/office/spreadsheetml/2009/9/main" uri="{CCE6A557-97BC-4b89-ADB6-D9C93CAAB3DF}">
      <x14:dataValidations xmlns:xm="http://schemas.microsoft.com/office/excel/2006/main" count="1">
        <x14:dataValidation type="list" allowBlank="1" showInputMessage="1" showErrorMessage="1" xr:uid="{8E12FE75-B64D-4FBC-815C-33C6E007CEAA}">
          <x14:formula1>
            <xm:f>Lista!$G$2:$G$6</xm:f>
          </x14:formula1>
          <xm:sqref>B17:B20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E792-0443-463D-90CA-279D3B0FAF06}">
  <dimension ref="A1:I24"/>
  <sheetViews>
    <sheetView workbookViewId="0">
      <selection activeCell="B17" sqref="B17"/>
    </sheetView>
  </sheetViews>
  <sheetFormatPr baseColWidth="10" defaultColWidth="11.5703125" defaultRowHeight="15"/>
  <cols>
    <col min="1" max="1" width="23.42578125" style="39" customWidth="1"/>
    <col min="2" max="2" width="14.85546875" style="39" bestFit="1" customWidth="1"/>
    <col min="3" max="3" width="53.85546875" style="39" bestFit="1" customWidth="1"/>
    <col min="4" max="4" width="53.85546875" style="39" customWidth="1"/>
    <col min="5" max="6" width="11.5703125" style="39"/>
    <col min="7" max="7" width="17" style="39" bestFit="1" customWidth="1"/>
    <col min="8" max="8" width="14.85546875" style="39" bestFit="1" customWidth="1"/>
    <col min="9" max="9" width="27.140625" style="39" bestFit="1" customWidth="1"/>
    <col min="10" max="16384" width="11.5703125" style="39"/>
  </cols>
  <sheetData>
    <row r="1" spans="1:9">
      <c r="A1" s="38" t="s">
        <v>21</v>
      </c>
      <c r="B1" s="38" t="s">
        <v>65</v>
      </c>
      <c r="C1" s="38" t="s">
        <v>22</v>
      </c>
      <c r="D1" s="38" t="s">
        <v>66</v>
      </c>
      <c r="G1" s="38" t="s">
        <v>21</v>
      </c>
      <c r="H1" s="38" t="s">
        <v>67</v>
      </c>
      <c r="I1" s="38" t="s">
        <v>68</v>
      </c>
    </row>
    <row r="2" spans="1:9">
      <c r="A2" s="40" t="s">
        <v>69</v>
      </c>
      <c r="B2" s="40" t="s">
        <v>119</v>
      </c>
      <c r="C2" s="40" t="s">
        <v>70</v>
      </c>
      <c r="D2" s="40" t="s">
        <v>71</v>
      </c>
      <c r="G2" s="39" t="s">
        <v>69</v>
      </c>
      <c r="H2" s="39" t="s">
        <v>72</v>
      </c>
      <c r="I2" s="41" t="s">
        <v>73</v>
      </c>
    </row>
    <row r="3" spans="1:9">
      <c r="A3" s="40" t="s">
        <v>69</v>
      </c>
      <c r="B3" s="40" t="s">
        <v>120</v>
      </c>
      <c r="C3" s="40" t="s">
        <v>110</v>
      </c>
      <c r="D3" s="40" t="s">
        <v>63</v>
      </c>
      <c r="G3" s="39" t="s">
        <v>62</v>
      </c>
      <c r="H3" s="39" t="s">
        <v>74</v>
      </c>
      <c r="I3" s="41" t="s">
        <v>75</v>
      </c>
    </row>
    <row r="4" spans="1:9" ht="30">
      <c r="A4" s="40" t="s">
        <v>69</v>
      </c>
      <c r="B4" s="40" t="s">
        <v>121</v>
      </c>
      <c r="C4" s="40" t="s">
        <v>111</v>
      </c>
      <c r="D4" s="42" t="s">
        <v>76</v>
      </c>
      <c r="G4" s="39" t="s">
        <v>77</v>
      </c>
      <c r="H4" s="39" t="s">
        <v>78</v>
      </c>
      <c r="I4" s="41" t="s">
        <v>64</v>
      </c>
    </row>
    <row r="5" spans="1:9">
      <c r="A5" s="40" t="s">
        <v>69</v>
      </c>
      <c r="B5" s="40" t="s">
        <v>122</v>
      </c>
      <c r="C5" s="40" t="s">
        <v>112</v>
      </c>
      <c r="D5" s="40" t="s">
        <v>80</v>
      </c>
      <c r="G5" s="39" t="s">
        <v>81</v>
      </c>
      <c r="H5" s="39" t="s">
        <v>82</v>
      </c>
    </row>
    <row r="6" spans="1:9">
      <c r="A6" s="40" t="s">
        <v>69</v>
      </c>
      <c r="B6" s="40" t="s">
        <v>123</v>
      </c>
      <c r="C6" s="40" t="s">
        <v>113</v>
      </c>
      <c r="D6" s="40" t="s">
        <v>83</v>
      </c>
      <c r="G6" s="39" t="s">
        <v>84</v>
      </c>
      <c r="H6" s="39" t="s">
        <v>85</v>
      </c>
    </row>
    <row r="7" spans="1:9">
      <c r="A7" s="40" t="s">
        <v>62</v>
      </c>
      <c r="B7" s="40" t="s">
        <v>124</v>
      </c>
      <c r="C7" s="40" t="s">
        <v>114</v>
      </c>
      <c r="D7" s="40" t="s">
        <v>86</v>
      </c>
      <c r="H7" s="39" t="s">
        <v>87</v>
      </c>
    </row>
    <row r="8" spans="1:9">
      <c r="A8" s="40" t="s">
        <v>62</v>
      </c>
      <c r="B8" s="40" t="s">
        <v>125</v>
      </c>
      <c r="C8" s="40" t="s">
        <v>79</v>
      </c>
      <c r="D8" s="40" t="s">
        <v>88</v>
      </c>
    </row>
    <row r="9" spans="1:9">
      <c r="A9" s="40" t="s">
        <v>77</v>
      </c>
      <c r="B9" s="40" t="s">
        <v>126</v>
      </c>
      <c r="C9" s="40" t="s">
        <v>115</v>
      </c>
      <c r="D9" s="40" t="s">
        <v>89</v>
      </c>
    </row>
    <row r="10" spans="1:9">
      <c r="A10" s="40" t="s">
        <v>77</v>
      </c>
      <c r="B10" s="40" t="s">
        <v>127</v>
      </c>
      <c r="C10" s="40" t="s">
        <v>109</v>
      </c>
      <c r="D10" s="40" t="s">
        <v>91</v>
      </c>
    </row>
    <row r="11" spans="1:9">
      <c r="A11" s="40" t="s">
        <v>77</v>
      </c>
      <c r="B11" s="40" t="s">
        <v>128</v>
      </c>
      <c r="C11" s="40" t="s">
        <v>116</v>
      </c>
      <c r="D11" s="40" t="s">
        <v>92</v>
      </c>
    </row>
    <row r="12" spans="1:9">
      <c r="A12" s="40" t="s">
        <v>77</v>
      </c>
      <c r="B12" s="40" t="s">
        <v>129</v>
      </c>
      <c r="C12" s="40" t="s">
        <v>94</v>
      </c>
      <c r="D12" s="40" t="s">
        <v>93</v>
      </c>
    </row>
    <row r="13" spans="1:9">
      <c r="A13" s="40" t="s">
        <v>77</v>
      </c>
      <c r="B13" s="40" t="s">
        <v>130</v>
      </c>
      <c r="C13" s="40" t="s">
        <v>90</v>
      </c>
      <c r="D13" s="40" t="s">
        <v>95</v>
      </c>
    </row>
    <row r="14" spans="1:9">
      <c r="A14" s="40" t="s">
        <v>77</v>
      </c>
      <c r="B14" s="39" t="s">
        <v>131</v>
      </c>
      <c r="C14" s="40" t="s">
        <v>117</v>
      </c>
      <c r="D14" s="40" t="s">
        <v>96</v>
      </c>
    </row>
    <row r="15" spans="1:9">
      <c r="A15" s="40" t="s">
        <v>97</v>
      </c>
      <c r="B15" s="40" t="s">
        <v>132</v>
      </c>
      <c r="C15" s="39" t="s">
        <v>118</v>
      </c>
      <c r="D15" s="40" t="s">
        <v>98</v>
      </c>
    </row>
    <row r="16" spans="1:9">
      <c r="A16" s="40" t="s">
        <v>97</v>
      </c>
      <c r="B16" s="40" t="s">
        <v>133</v>
      </c>
      <c r="C16" s="48" t="s">
        <v>135</v>
      </c>
      <c r="D16" s="40" t="s">
        <v>100</v>
      </c>
    </row>
    <row r="17" spans="1:4">
      <c r="A17" s="40"/>
      <c r="B17" s="40" t="s">
        <v>134</v>
      </c>
      <c r="C17" s="48" t="s">
        <v>99</v>
      </c>
      <c r="D17" s="40" t="s">
        <v>101</v>
      </c>
    </row>
    <row r="18" spans="1:4">
      <c r="A18" s="40"/>
      <c r="B18" s="40"/>
      <c r="D18" s="40" t="s">
        <v>102</v>
      </c>
    </row>
    <row r="19" spans="1:4">
      <c r="A19" s="40"/>
      <c r="B19" s="40"/>
      <c r="C19" s="48"/>
      <c r="D19" s="40" t="s">
        <v>103</v>
      </c>
    </row>
    <row r="20" spans="1:4">
      <c r="A20" s="40"/>
      <c r="B20" s="40"/>
      <c r="C20" s="48"/>
      <c r="D20" s="40" t="s">
        <v>104</v>
      </c>
    </row>
    <row r="21" spans="1:4">
      <c r="A21" s="40"/>
      <c r="B21" s="40"/>
      <c r="C21" s="48"/>
      <c r="D21" s="40" t="s">
        <v>105</v>
      </c>
    </row>
    <row r="22" spans="1:4">
      <c r="A22" s="40"/>
      <c r="B22" s="40"/>
      <c r="C22" s="48"/>
      <c r="D22" s="40" t="s">
        <v>106</v>
      </c>
    </row>
    <row r="23" spans="1:4">
      <c r="A23" s="40"/>
      <c r="B23" s="40"/>
      <c r="C23" s="48"/>
      <c r="D23" s="40" t="s">
        <v>107</v>
      </c>
    </row>
    <row r="24" spans="1:4">
      <c r="A24" s="40"/>
      <c r="B24" s="40"/>
      <c r="C24" s="40"/>
      <c r="D24" s="40" t="s">
        <v>108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f25a8a8-45b7-41bd-8691-1f4bb16f7423" xsi:nil="true"/>
    <lcf76f155ced4ddcb4097134ff3c332f xmlns="6ab0c25d-58da-4176-91f8-ece4bf43e2d4">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7" ma:contentTypeDescription="Create a new document." ma:contentTypeScope="" ma:versionID="be5a8a59e1a23fc4063cb10a7d0da69d">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b679269b960fc440733d8e65344468d7"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f926b76-9d1f-480f-92a1-cdea3dc81d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4f16236-c35c-4be3-a1f4-5cb509732b26}" ma:internalName="TaxCatchAll" ma:showField="CatchAllData" ma:web="2f25a8a8-45b7-41bd-8691-1f4bb16f7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F9F448-04EA-44B9-80F1-E3730BF7E26B}">
  <ds:schemaRefs>
    <ds:schemaRef ds:uri="http://purl.org/dc/dcmitype/"/>
    <ds:schemaRef ds:uri="http://schemas.microsoft.com/sharepoint/v3"/>
    <ds:schemaRef ds:uri="http://www.w3.org/XML/1998/namespace"/>
    <ds:schemaRef ds:uri="6ab0c25d-58da-4176-91f8-ece4bf43e2d4"/>
    <ds:schemaRef ds:uri="http://purl.org/dc/elements/1.1/"/>
    <ds:schemaRef ds:uri="http://schemas.microsoft.com/office/infopath/2007/PartnerControls"/>
    <ds:schemaRef ds:uri="http://schemas.microsoft.com/office/2006/documentManagement/types"/>
    <ds:schemaRef ds:uri="2f25a8a8-45b7-41bd-8691-1f4bb16f7423"/>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1EAF190-DBCD-4669-8085-B5ABBCF084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E0BCEF-2F78-4551-9371-5386FA7DAA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AI_IIP_2024</vt:lpstr>
      <vt:lpstr>Lista</vt:lpstr>
      <vt:lpstr>Apoyo</vt:lpstr>
      <vt:lpstr>AI_IIP_2024!Área_de_impresión</vt:lpstr>
      <vt:lpstr>Estratégico</vt:lpstr>
      <vt:lpstr>Evaluación_y_Control</vt:lpstr>
      <vt:lpstr>Misional</vt:lpstr>
      <vt:lpstr>Transversal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Lourdes Maria Acuña Acuña</dc:creator>
  <cp:keywords/>
  <dc:description/>
  <cp:lastModifiedBy>Sandra Patricia Garcia Caceres</cp:lastModifiedBy>
  <cp:revision/>
  <cp:lastPrinted>2024-12-02T15:26:09Z</cp:lastPrinted>
  <dcterms:created xsi:type="dcterms:W3CDTF">2020-04-13T22:23:31Z</dcterms:created>
  <dcterms:modified xsi:type="dcterms:W3CDTF">2024-12-16T20:36:49Z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0x010100C63CA2C8702F1945A77646467F833BFB</vt:lpwstr>
  </property>
  <property fmtid="{D5CDD505-2E9C-101B-9397-08002B2CF9AE}" pid="3" name="MediaServiceImageTags">
    <vt:lpwstr/>
  </property>
</Properties>
</file>