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D:\Contenedor\Users\sgarcia\Documents\Solicitudes publicación Web\"/>
    </mc:Choice>
  </mc:AlternateContent>
  <xr:revisionPtr revIDLastSave="0" documentId="8_{53CC0712-6AFF-4589-91ED-0296F753B4F4}" xr6:coauthVersionLast="36" xr6:coauthVersionMax="36" xr10:uidLastSave="{00000000-0000-0000-0000-000000000000}"/>
  <workbookProtection workbookAlgorithmName="SHA-512" workbookHashValue="wj+2oaSDXQThMgI0jGIE11+UP+AJ7L8fwITVisOt/TxwiKuFBJzzbc+oIxxr8etP4H2KtKntOmEO6WziL+Pipg==" workbookSaltValue="/8O8UED/O0P/jqhKh9A2HQ==" workbookSpinCount="100000" lockStructure="1"/>
  <bookViews>
    <workbookView xWindow="0" yWindow="0" windowWidth="28800" windowHeight="12225" xr2:uid="{00000000-000D-0000-FFFF-FFFF00000000}"/>
  </bookViews>
  <sheets>
    <sheet name="Activos" sheetId="1" r:id="rId1"/>
    <sheet name="Lista" sheetId="4" r:id="rId2"/>
  </sheets>
  <definedNames>
    <definedName name="_xlnm._FilterDatabase" localSheetId="0" hidden="1">Activos!$A$15:$AO$245</definedName>
    <definedName name="Apoyo">Lista!$C$10:$C$15</definedName>
    <definedName name="Estratégico">Lista!$C$2:$C$3</definedName>
    <definedName name="Evaluación_y_Control">Lista!$C$16</definedName>
    <definedName name="Misional">Lista!$C$5:$C$9</definedName>
    <definedName name="Transversal">Lista!$C$17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AMBDA_WF"/>
        <xcalcf:feature name="microsoft.com:LET_WF"/>
      </xcalcf:calcFeatures>
    </ext>
  </extLst>
</workbook>
</file>

<file path=xl/calcChain.xml><?xml version="1.0" encoding="utf-8"?>
<calcChain xmlns="http://schemas.openxmlformats.org/spreadsheetml/2006/main">
  <c r="AJ251" i="1" l="1"/>
  <c r="AH251" i="1"/>
  <c r="AK251" i="1" s="1"/>
  <c r="AL251" i="1" s="1"/>
  <c r="AM251" i="1" s="1"/>
  <c r="AF251" i="1"/>
  <c r="AC251" i="1"/>
  <c r="AO251" i="1" s="1"/>
  <c r="AJ250" i="1"/>
  <c r="AH250" i="1"/>
  <c r="AF250" i="1"/>
  <c r="AD250" i="1"/>
  <c r="AC250" i="1"/>
  <c r="AJ249" i="1"/>
  <c r="AH249" i="1"/>
  <c r="AF249" i="1"/>
  <c r="AC249" i="1"/>
  <c r="AJ248" i="1"/>
  <c r="AH248" i="1"/>
  <c r="AK248" i="1" s="1"/>
  <c r="AL248" i="1" s="1"/>
  <c r="AM248" i="1" s="1"/>
  <c r="AF248" i="1"/>
  <c r="AC248" i="1"/>
  <c r="AJ247" i="1"/>
  <c r="AH247" i="1"/>
  <c r="AK247" i="1" s="1"/>
  <c r="AL247" i="1" s="1"/>
  <c r="AM247" i="1" s="1"/>
  <c r="AF247" i="1"/>
  <c r="AC247" i="1"/>
  <c r="AO247" i="1" s="1"/>
  <c r="AJ246" i="1"/>
  <c r="AH246" i="1"/>
  <c r="AF246" i="1"/>
  <c r="AD246" i="1"/>
  <c r="AC246" i="1"/>
  <c r="AO249" i="1" l="1"/>
  <c r="AK250" i="1"/>
  <c r="AL250" i="1" s="1"/>
  <c r="AO250" i="1" s="1"/>
  <c r="AK249" i="1"/>
  <c r="AL249" i="1" s="1"/>
  <c r="AM249" i="1" s="1"/>
  <c r="AK246" i="1"/>
  <c r="AL246" i="1" s="1"/>
  <c r="AO246" i="1" s="1"/>
  <c r="AM246" i="1"/>
  <c r="AN246" i="1" s="1"/>
  <c r="AO248" i="1"/>
  <c r="AD248" i="1"/>
  <c r="AN248" i="1" s="1"/>
  <c r="AD249" i="1"/>
  <c r="AN249" i="1" s="1"/>
  <c r="AD247" i="1"/>
  <c r="AN247" i="1" s="1"/>
  <c r="AD251" i="1"/>
  <c r="AN251" i="1" s="1"/>
  <c r="AM250" i="1" l="1"/>
  <c r="AN250" i="1" s="1"/>
  <c r="AJ244" i="1"/>
  <c r="AH244" i="1"/>
  <c r="AK244" i="1" s="1"/>
  <c r="AL244" i="1" s="1"/>
  <c r="AM244" i="1" s="1"/>
  <c r="AF244" i="1"/>
  <c r="AC244" i="1"/>
  <c r="AO244" i="1" s="1"/>
  <c r="AJ243" i="1"/>
  <c r="AH243" i="1"/>
  <c r="AF243" i="1"/>
  <c r="AC243" i="1"/>
  <c r="AJ242" i="1"/>
  <c r="AH242" i="1"/>
  <c r="AF242" i="1"/>
  <c r="AC242" i="1"/>
  <c r="AJ241" i="1"/>
  <c r="AH241" i="1"/>
  <c r="AF241" i="1"/>
  <c r="AC241" i="1"/>
  <c r="AJ240" i="1"/>
  <c r="AH240" i="1"/>
  <c r="AK240" i="1" s="1"/>
  <c r="AL240" i="1" s="1"/>
  <c r="AM240" i="1" s="1"/>
  <c r="AF240" i="1"/>
  <c r="AC240" i="1"/>
  <c r="AO240" i="1" s="1"/>
  <c r="AJ239" i="1"/>
  <c r="AH239" i="1"/>
  <c r="AK239" i="1" s="1"/>
  <c r="AL239" i="1" s="1"/>
  <c r="AM239" i="1" s="1"/>
  <c r="AF239" i="1"/>
  <c r="AC239" i="1"/>
  <c r="AO239" i="1" s="1"/>
  <c r="AJ238" i="1"/>
  <c r="AH238" i="1"/>
  <c r="AF238" i="1"/>
  <c r="AC238" i="1"/>
  <c r="AO238" i="1" s="1"/>
  <c r="AJ237" i="1"/>
  <c r="AH237" i="1"/>
  <c r="AF237" i="1"/>
  <c r="AC237" i="1"/>
  <c r="AO237" i="1" s="1"/>
  <c r="AJ236" i="1"/>
  <c r="AH236" i="1"/>
  <c r="AF236" i="1"/>
  <c r="AC236" i="1"/>
  <c r="AJ235" i="1"/>
  <c r="AH235" i="1"/>
  <c r="AK235" i="1" s="1"/>
  <c r="AL235" i="1" s="1"/>
  <c r="AM235" i="1" s="1"/>
  <c r="AF235" i="1"/>
  <c r="AC235" i="1"/>
  <c r="AO235" i="1" s="1"/>
  <c r="AN239" i="1" l="1"/>
  <c r="AK243" i="1"/>
  <c r="AL243" i="1" s="1"/>
  <c r="AM243" i="1" s="1"/>
  <c r="AK241" i="1"/>
  <c r="AL241" i="1" s="1"/>
  <c r="AM241" i="1" s="1"/>
  <c r="AO242" i="1"/>
  <c r="AK237" i="1"/>
  <c r="AL237" i="1" s="1"/>
  <c r="AM237" i="1" s="1"/>
  <c r="AK236" i="1"/>
  <c r="AL236" i="1" s="1"/>
  <c r="AM236" i="1" s="1"/>
  <c r="AK238" i="1"/>
  <c r="AL238" i="1" s="1"/>
  <c r="AM238" i="1" s="1"/>
  <c r="AK242" i="1"/>
  <c r="AL242" i="1" s="1"/>
  <c r="AM242" i="1" s="1"/>
  <c r="AN240" i="1"/>
  <c r="AD241" i="1"/>
  <c r="AD237" i="1"/>
  <c r="AD242" i="1"/>
  <c r="AN242" i="1" s="1"/>
  <c r="AD238" i="1"/>
  <c r="AD243" i="1"/>
  <c r="AN243" i="1" s="1"/>
  <c r="AD236" i="1"/>
  <c r="AN236" i="1" s="1"/>
  <c r="AD235" i="1"/>
  <c r="AN235" i="1" s="1"/>
  <c r="AD244" i="1"/>
  <c r="AN244" i="1" s="1"/>
  <c r="AN238" i="1" l="1"/>
  <c r="AO236" i="1"/>
  <c r="AN237" i="1"/>
  <c r="AO241" i="1"/>
  <c r="AN241" i="1"/>
  <c r="AO243" i="1"/>
  <c r="AJ233" i="1"/>
  <c r="AH233" i="1"/>
  <c r="AK233" i="1" s="1"/>
  <c r="AL233" i="1" s="1"/>
  <c r="AM233" i="1" s="1"/>
  <c r="AF233" i="1"/>
  <c r="AC233" i="1"/>
  <c r="AJ232" i="1"/>
  <c r="AH232" i="1"/>
  <c r="AF232" i="1"/>
  <c r="AC232" i="1"/>
  <c r="AJ231" i="1"/>
  <c r="AH231" i="1"/>
  <c r="AF231" i="1"/>
  <c r="AC231" i="1"/>
  <c r="AJ230" i="1"/>
  <c r="AH230" i="1"/>
  <c r="AF230" i="1"/>
  <c r="AC230" i="1"/>
  <c r="AJ229" i="1"/>
  <c r="AH229" i="1"/>
  <c r="AK229" i="1" s="1"/>
  <c r="AL229" i="1" s="1"/>
  <c r="AM229" i="1" s="1"/>
  <c r="AF229" i="1"/>
  <c r="AC229" i="1"/>
  <c r="AJ228" i="1"/>
  <c r="AH228" i="1"/>
  <c r="AF228" i="1"/>
  <c r="AC228" i="1"/>
  <c r="AM227" i="1"/>
  <c r="AJ227" i="1"/>
  <c r="AH227" i="1"/>
  <c r="AF227" i="1"/>
  <c r="AC227" i="1"/>
  <c r="AO227" i="1" s="1"/>
  <c r="AJ226" i="1"/>
  <c r="AH226" i="1"/>
  <c r="AF226" i="1"/>
  <c r="AC226" i="1"/>
  <c r="AK227" i="1" l="1"/>
  <c r="AO232" i="1"/>
  <c r="AK228" i="1"/>
  <c r="AL228" i="1" s="1"/>
  <c r="AM228" i="1" s="1"/>
  <c r="AK232" i="1"/>
  <c r="AL232" i="1" s="1"/>
  <c r="AM232" i="1" s="1"/>
  <c r="AD227" i="1"/>
  <c r="AN227" i="1" s="1"/>
  <c r="AO229" i="1"/>
  <c r="AO233" i="1"/>
  <c r="AK230" i="1"/>
  <c r="AL230" i="1" s="1"/>
  <c r="AM230" i="1" s="1"/>
  <c r="AK226" i="1"/>
  <c r="AL226" i="1" s="1"/>
  <c r="AM226" i="1" s="1"/>
  <c r="AK231" i="1"/>
  <c r="AL231" i="1" s="1"/>
  <c r="AM231" i="1" s="1"/>
  <c r="AD230" i="1"/>
  <c r="AD226" i="1"/>
  <c r="AD231" i="1"/>
  <c r="AD228" i="1"/>
  <c r="AN228" i="1" s="1"/>
  <c r="AD232" i="1"/>
  <c r="AD229" i="1"/>
  <c r="AN229" i="1" s="1"/>
  <c r="AD233" i="1"/>
  <c r="AN233" i="1" s="1"/>
  <c r="AN232" i="1" l="1"/>
  <c r="AO228" i="1"/>
  <c r="AN231" i="1"/>
  <c r="AO231" i="1"/>
  <c r="AN226" i="1"/>
  <c r="AN230" i="1"/>
  <c r="AO226" i="1"/>
  <c r="AO230" i="1"/>
  <c r="AJ224" i="1" l="1"/>
  <c r="AH224" i="1"/>
  <c r="AK224" i="1" s="1"/>
  <c r="AL224" i="1" s="1"/>
  <c r="AM224" i="1" s="1"/>
  <c r="AF224" i="1"/>
  <c r="AC224" i="1"/>
  <c r="AJ223" i="1"/>
  <c r="AH223" i="1"/>
  <c r="AF223" i="1"/>
  <c r="AC223" i="1"/>
  <c r="AJ222" i="1"/>
  <c r="AH222" i="1"/>
  <c r="AF222" i="1"/>
  <c r="AC222" i="1"/>
  <c r="AO222" i="1" s="1"/>
  <c r="AO224" i="1" l="1"/>
  <c r="AK223" i="1"/>
  <c r="AL223" i="1" s="1"/>
  <c r="AM223" i="1" s="1"/>
  <c r="AK222" i="1"/>
  <c r="AL222" i="1" s="1"/>
  <c r="AM222" i="1" s="1"/>
  <c r="AD222" i="1"/>
  <c r="AD223" i="1"/>
  <c r="AD224" i="1"/>
  <c r="AN224" i="1" s="1"/>
  <c r="AN223" i="1" l="1"/>
  <c r="AN222" i="1"/>
  <c r="AO223" i="1"/>
  <c r="AJ220" i="1" l="1"/>
  <c r="AH220" i="1"/>
  <c r="AK220" i="1" s="1"/>
  <c r="AL220" i="1" s="1"/>
  <c r="AM220" i="1" s="1"/>
  <c r="AF220" i="1"/>
  <c r="AC220" i="1"/>
  <c r="AJ219" i="1"/>
  <c r="AH219" i="1"/>
  <c r="AF219" i="1"/>
  <c r="AC219" i="1"/>
  <c r="AO219" i="1" s="1"/>
  <c r="AJ218" i="1"/>
  <c r="AH218" i="1"/>
  <c r="AF218" i="1"/>
  <c r="AC218" i="1"/>
  <c r="AJ217" i="1"/>
  <c r="AH217" i="1"/>
  <c r="AF217" i="1"/>
  <c r="AC217" i="1"/>
  <c r="AJ216" i="1"/>
  <c r="AH216" i="1"/>
  <c r="AK216" i="1" s="1"/>
  <c r="AL216" i="1" s="1"/>
  <c r="AM216" i="1" s="1"/>
  <c r="AF216" i="1"/>
  <c r="AC216" i="1"/>
  <c r="AJ215" i="1"/>
  <c r="AH215" i="1"/>
  <c r="AF215" i="1"/>
  <c r="AC215" i="1"/>
  <c r="AJ214" i="1"/>
  <c r="AH214" i="1"/>
  <c r="AK214" i="1" s="1"/>
  <c r="AL214" i="1" s="1"/>
  <c r="AM214" i="1" s="1"/>
  <c r="AF214" i="1"/>
  <c r="AC214" i="1"/>
  <c r="AJ213" i="1"/>
  <c r="AH213" i="1"/>
  <c r="AF213" i="1"/>
  <c r="AC213" i="1"/>
  <c r="AJ212" i="1"/>
  <c r="AH212" i="1"/>
  <c r="AK212" i="1" s="1"/>
  <c r="AL212" i="1" s="1"/>
  <c r="AM212" i="1" s="1"/>
  <c r="AF212" i="1"/>
  <c r="AC212" i="1"/>
  <c r="AJ211" i="1"/>
  <c r="AH211" i="1"/>
  <c r="AF211" i="1"/>
  <c r="AC211" i="1"/>
  <c r="AJ210" i="1"/>
  <c r="AH210" i="1"/>
  <c r="AK210" i="1" s="1"/>
  <c r="AL210" i="1" s="1"/>
  <c r="AM210" i="1" s="1"/>
  <c r="AF210" i="1"/>
  <c r="AC210" i="1"/>
  <c r="AJ209" i="1"/>
  <c r="AH209" i="1"/>
  <c r="AF209" i="1"/>
  <c r="AC209" i="1"/>
  <c r="AJ208" i="1"/>
  <c r="AH208" i="1"/>
  <c r="AK208" i="1" s="1"/>
  <c r="AL208" i="1" s="1"/>
  <c r="AM208" i="1" s="1"/>
  <c r="AF208" i="1"/>
  <c r="AC208" i="1"/>
  <c r="AJ207" i="1"/>
  <c r="AH207" i="1"/>
  <c r="AF207" i="1"/>
  <c r="AC207" i="1"/>
  <c r="AJ206" i="1"/>
  <c r="AH206" i="1"/>
  <c r="AK206" i="1" s="1"/>
  <c r="AL206" i="1" s="1"/>
  <c r="AM206" i="1" s="1"/>
  <c r="AF206" i="1"/>
  <c r="AC206" i="1"/>
  <c r="AJ205" i="1"/>
  <c r="AH205" i="1"/>
  <c r="AF205" i="1"/>
  <c r="AC205" i="1"/>
  <c r="AJ204" i="1"/>
  <c r="AH204" i="1"/>
  <c r="AK204" i="1" s="1"/>
  <c r="AL204" i="1" s="1"/>
  <c r="AM204" i="1" s="1"/>
  <c r="AF204" i="1"/>
  <c r="AC204" i="1"/>
  <c r="AJ203" i="1"/>
  <c r="AH203" i="1"/>
  <c r="AF203" i="1"/>
  <c r="AC203" i="1"/>
  <c r="AJ202" i="1"/>
  <c r="AH202" i="1"/>
  <c r="AK202" i="1" s="1"/>
  <c r="AL202" i="1" s="1"/>
  <c r="AM202" i="1" s="1"/>
  <c r="AF202" i="1"/>
  <c r="AC202" i="1"/>
  <c r="AJ201" i="1"/>
  <c r="AH201" i="1"/>
  <c r="AF201" i="1"/>
  <c r="AC201" i="1"/>
  <c r="AJ200" i="1"/>
  <c r="AH200" i="1"/>
  <c r="AK200" i="1" s="1"/>
  <c r="AL200" i="1" s="1"/>
  <c r="AM200" i="1" s="1"/>
  <c r="AF200" i="1"/>
  <c r="AC200" i="1"/>
  <c r="AJ199" i="1"/>
  <c r="AH199" i="1"/>
  <c r="AF199" i="1"/>
  <c r="AC199" i="1"/>
  <c r="AJ198" i="1"/>
  <c r="AH198" i="1"/>
  <c r="AK198" i="1" s="1"/>
  <c r="AL198" i="1" s="1"/>
  <c r="AM198" i="1" s="1"/>
  <c r="AF198" i="1"/>
  <c r="AC198" i="1"/>
  <c r="AJ197" i="1"/>
  <c r="AH197" i="1"/>
  <c r="AF197" i="1"/>
  <c r="AC197" i="1"/>
  <c r="AJ196" i="1"/>
  <c r="AH196" i="1"/>
  <c r="AF196" i="1"/>
  <c r="AC196" i="1"/>
  <c r="AJ195" i="1"/>
  <c r="AH195" i="1"/>
  <c r="AF195" i="1"/>
  <c r="AC195" i="1"/>
  <c r="AJ194" i="1"/>
  <c r="AH194" i="1"/>
  <c r="AK194" i="1" s="1"/>
  <c r="AL194" i="1" s="1"/>
  <c r="AM194" i="1" s="1"/>
  <c r="AF194" i="1"/>
  <c r="AC194" i="1"/>
  <c r="AJ193" i="1"/>
  <c r="AH193" i="1"/>
  <c r="AF193" i="1"/>
  <c r="AC193" i="1"/>
  <c r="AJ192" i="1"/>
  <c r="AH192" i="1"/>
  <c r="AK192" i="1" s="1"/>
  <c r="AL192" i="1" s="1"/>
  <c r="AM192" i="1" s="1"/>
  <c r="AF192" i="1"/>
  <c r="AC192" i="1"/>
  <c r="AJ191" i="1"/>
  <c r="AH191" i="1"/>
  <c r="AF191" i="1"/>
  <c r="AC191" i="1"/>
  <c r="AJ190" i="1"/>
  <c r="AH190" i="1"/>
  <c r="AK190" i="1" s="1"/>
  <c r="AL190" i="1" s="1"/>
  <c r="AM190" i="1" s="1"/>
  <c r="AF190" i="1"/>
  <c r="AC190" i="1"/>
  <c r="AJ189" i="1"/>
  <c r="AH189" i="1"/>
  <c r="AF189" i="1"/>
  <c r="AC189" i="1"/>
  <c r="AK196" i="1" l="1"/>
  <c r="AL196" i="1" s="1"/>
  <c r="AM196" i="1" s="1"/>
  <c r="AO192" i="1"/>
  <c r="AO200" i="1"/>
  <c r="AO202" i="1"/>
  <c r="AO206" i="1"/>
  <c r="AO210" i="1"/>
  <c r="AO214" i="1"/>
  <c r="AO216" i="1"/>
  <c r="AO220" i="1"/>
  <c r="AO190" i="1"/>
  <c r="AO194" i="1"/>
  <c r="AO198" i="1"/>
  <c r="AO204" i="1"/>
  <c r="AO208" i="1"/>
  <c r="AO212" i="1"/>
  <c r="AO199" i="1"/>
  <c r="AK189" i="1"/>
  <c r="AL189" i="1" s="1"/>
  <c r="AM189" i="1" s="1"/>
  <c r="AK191" i="1"/>
  <c r="AL191" i="1" s="1"/>
  <c r="AM191" i="1" s="1"/>
  <c r="AK195" i="1"/>
  <c r="AL195" i="1" s="1"/>
  <c r="AM195" i="1" s="1"/>
  <c r="AK199" i="1"/>
  <c r="AL199" i="1" s="1"/>
  <c r="AM199" i="1" s="1"/>
  <c r="AK201" i="1"/>
  <c r="AL201" i="1" s="1"/>
  <c r="AM201" i="1" s="1"/>
  <c r="AK205" i="1"/>
  <c r="AL205" i="1" s="1"/>
  <c r="AM205" i="1" s="1"/>
  <c r="AK207" i="1"/>
  <c r="AL207" i="1" s="1"/>
  <c r="AM207" i="1" s="1"/>
  <c r="AK209" i="1"/>
  <c r="AL209" i="1" s="1"/>
  <c r="AM209" i="1" s="1"/>
  <c r="AK211" i="1"/>
  <c r="AL211" i="1" s="1"/>
  <c r="AM211" i="1" s="1"/>
  <c r="AK213" i="1"/>
  <c r="AL213" i="1" s="1"/>
  <c r="AM213" i="1" s="1"/>
  <c r="AK215" i="1"/>
  <c r="AL215" i="1" s="1"/>
  <c r="AM215" i="1" s="1"/>
  <c r="AK217" i="1"/>
  <c r="AL217" i="1" s="1"/>
  <c r="AM217" i="1" s="1"/>
  <c r="AK219" i="1"/>
  <c r="AL219" i="1" s="1"/>
  <c r="AM219" i="1" s="1"/>
  <c r="AK193" i="1"/>
  <c r="AL193" i="1" s="1"/>
  <c r="AM193" i="1" s="1"/>
  <c r="AK197" i="1"/>
  <c r="AL197" i="1" s="1"/>
  <c r="AM197" i="1" s="1"/>
  <c r="AK203" i="1"/>
  <c r="AL203" i="1" s="1"/>
  <c r="AM203" i="1" s="1"/>
  <c r="AK218" i="1"/>
  <c r="AL218" i="1" s="1"/>
  <c r="AM218" i="1" s="1"/>
  <c r="AD189" i="1"/>
  <c r="AD193" i="1"/>
  <c r="AD197" i="1"/>
  <c r="AD201" i="1"/>
  <c r="AN201" i="1" s="1"/>
  <c r="AD205" i="1"/>
  <c r="AD209" i="1"/>
  <c r="AD213" i="1"/>
  <c r="AD217" i="1"/>
  <c r="AD190" i="1"/>
  <c r="AN190" i="1" s="1"/>
  <c r="AD194" i="1"/>
  <c r="AN194" i="1" s="1"/>
  <c r="AD198" i="1"/>
  <c r="AN198" i="1" s="1"/>
  <c r="AD202" i="1"/>
  <c r="AN202" i="1" s="1"/>
  <c r="AD206" i="1"/>
  <c r="AN206" i="1" s="1"/>
  <c r="AD210" i="1"/>
  <c r="AN210" i="1" s="1"/>
  <c r="AD214" i="1"/>
  <c r="AN214" i="1" s="1"/>
  <c r="AD218" i="1"/>
  <c r="AN218" i="1" s="1"/>
  <c r="AD191" i="1"/>
  <c r="AN191" i="1" s="1"/>
  <c r="AD195" i="1"/>
  <c r="AD199" i="1"/>
  <c r="AD203" i="1"/>
  <c r="AD207" i="1"/>
  <c r="AD211" i="1"/>
  <c r="AD215" i="1"/>
  <c r="AD219" i="1"/>
  <c r="AD192" i="1"/>
  <c r="AN192" i="1" s="1"/>
  <c r="AD196" i="1"/>
  <c r="AD200" i="1"/>
  <c r="AN200" i="1" s="1"/>
  <c r="AD204" i="1"/>
  <c r="AN204" i="1" s="1"/>
  <c r="AD208" i="1"/>
  <c r="AN208" i="1" s="1"/>
  <c r="AD212" i="1"/>
  <c r="AN212" i="1" s="1"/>
  <c r="AD216" i="1"/>
  <c r="AN216" i="1" s="1"/>
  <c r="AD220" i="1"/>
  <c r="AN220" i="1" s="1"/>
  <c r="AN205" i="1" l="1"/>
  <c r="AN213" i="1"/>
  <c r="AO217" i="1"/>
  <c r="AN196" i="1"/>
  <c r="AO196" i="1"/>
  <c r="AN207" i="1"/>
  <c r="AN199" i="1"/>
  <c r="AN217" i="1"/>
  <c r="AN215" i="1"/>
  <c r="AO218" i="1"/>
  <c r="AO213" i="1"/>
  <c r="AO205" i="1"/>
  <c r="AO215" i="1"/>
  <c r="AN195" i="1"/>
  <c r="AO201" i="1"/>
  <c r="AO203" i="1"/>
  <c r="AN203" i="1"/>
  <c r="AO197" i="1"/>
  <c r="AN193" i="1"/>
  <c r="AO211" i="1"/>
  <c r="AO195" i="1"/>
  <c r="AN211" i="1"/>
  <c r="AN189" i="1"/>
  <c r="AO209" i="1"/>
  <c r="AO193" i="1"/>
  <c r="AN209" i="1"/>
  <c r="AO189" i="1"/>
  <c r="AN197" i="1"/>
  <c r="AN219" i="1"/>
  <c r="AO207" i="1"/>
  <c r="AO191" i="1"/>
  <c r="AM187" i="1" l="1"/>
  <c r="AN187" i="1" s="1"/>
  <c r="AC187" i="1"/>
  <c r="AM186" i="1"/>
  <c r="AN186" i="1" s="1"/>
  <c r="AC186" i="1"/>
  <c r="AM185" i="1"/>
  <c r="AN185" i="1" s="1"/>
  <c r="AC185" i="1"/>
  <c r="AM184" i="1"/>
  <c r="AN184" i="1" s="1"/>
  <c r="AC184" i="1"/>
  <c r="AL183" i="1"/>
  <c r="AM183" i="1" s="1"/>
  <c r="AN183" i="1" s="1"/>
  <c r="AC183" i="1"/>
  <c r="AL182" i="1"/>
  <c r="AM182" i="1" s="1"/>
  <c r="AN182" i="1" s="1"/>
  <c r="AC182" i="1"/>
  <c r="AO182" i="1" s="1"/>
  <c r="AL181" i="1"/>
  <c r="AM181" i="1" s="1"/>
  <c r="AN181" i="1" s="1"/>
  <c r="AC181" i="1"/>
  <c r="AO181" i="1" s="1"/>
  <c r="AL180" i="1"/>
  <c r="AM180" i="1" s="1"/>
  <c r="AN180" i="1" s="1"/>
  <c r="AC180" i="1"/>
  <c r="AL179" i="1"/>
  <c r="AM179" i="1" s="1"/>
  <c r="AN179" i="1" s="1"/>
  <c r="AC179" i="1"/>
  <c r="AL178" i="1"/>
  <c r="AM178" i="1" s="1"/>
  <c r="AN178" i="1" s="1"/>
  <c r="AC178" i="1"/>
  <c r="AO178" i="1" s="1"/>
  <c r="AL177" i="1"/>
  <c r="AM177" i="1" s="1"/>
  <c r="AN177" i="1" s="1"/>
  <c r="AC177" i="1"/>
  <c r="AL176" i="1"/>
  <c r="AM176" i="1" s="1"/>
  <c r="AN176" i="1" s="1"/>
  <c r="AC176" i="1"/>
  <c r="AO176" i="1" s="1"/>
  <c r="AL175" i="1"/>
  <c r="AM175" i="1" s="1"/>
  <c r="AN175" i="1" s="1"/>
  <c r="AC175" i="1"/>
  <c r="AL174" i="1"/>
  <c r="AM174" i="1" s="1"/>
  <c r="AN174" i="1" s="1"/>
  <c r="AC174" i="1"/>
  <c r="AO174" i="1" s="1"/>
  <c r="AO175" i="1" l="1"/>
  <c r="AO183" i="1"/>
  <c r="AO179" i="1"/>
  <c r="AO177" i="1"/>
  <c r="AO180" i="1"/>
  <c r="AJ172" i="1"/>
  <c r="AH172" i="1"/>
  <c r="AF172" i="1"/>
  <c r="AC172" i="1"/>
  <c r="AJ171" i="1"/>
  <c r="AH171" i="1"/>
  <c r="AF171" i="1"/>
  <c r="AC171" i="1"/>
  <c r="AJ170" i="1"/>
  <c r="AH170" i="1"/>
  <c r="AF170" i="1"/>
  <c r="AC170" i="1"/>
  <c r="AJ169" i="1"/>
  <c r="AH169" i="1"/>
  <c r="AF169" i="1"/>
  <c r="AC169" i="1"/>
  <c r="AJ168" i="1"/>
  <c r="AH168" i="1"/>
  <c r="AF168" i="1"/>
  <c r="AC168" i="1"/>
  <c r="AJ167" i="1"/>
  <c r="AH167" i="1"/>
  <c r="AF167" i="1"/>
  <c r="AC167" i="1"/>
  <c r="AJ166" i="1"/>
  <c r="AH166" i="1"/>
  <c r="AF166" i="1"/>
  <c r="AC166" i="1"/>
  <c r="AJ165" i="1"/>
  <c r="AH165" i="1"/>
  <c r="AF165" i="1"/>
  <c r="AC165" i="1"/>
  <c r="AJ164" i="1"/>
  <c r="AH164" i="1"/>
  <c r="AF164" i="1"/>
  <c r="AC164" i="1"/>
  <c r="AJ163" i="1"/>
  <c r="AH163" i="1"/>
  <c r="AF163" i="1"/>
  <c r="AC163" i="1"/>
  <c r="AJ162" i="1"/>
  <c r="AH162" i="1"/>
  <c r="AF162" i="1"/>
  <c r="AC162" i="1"/>
  <c r="AJ161" i="1"/>
  <c r="AH161" i="1"/>
  <c r="AF161" i="1"/>
  <c r="AC161" i="1"/>
  <c r="AJ160" i="1"/>
  <c r="AH160" i="1"/>
  <c r="AF160" i="1"/>
  <c r="AC160" i="1"/>
  <c r="AJ159" i="1"/>
  <c r="AH159" i="1"/>
  <c r="AF159" i="1"/>
  <c r="AC159" i="1"/>
  <c r="AJ158" i="1"/>
  <c r="AH158" i="1"/>
  <c r="AF158" i="1"/>
  <c r="AC158" i="1"/>
  <c r="AJ157" i="1"/>
  <c r="AH157" i="1"/>
  <c r="AF157" i="1"/>
  <c r="AC157" i="1"/>
  <c r="AJ156" i="1"/>
  <c r="AH156" i="1"/>
  <c r="AF156" i="1"/>
  <c r="AC156" i="1"/>
  <c r="AJ155" i="1"/>
  <c r="AH155" i="1"/>
  <c r="AF155" i="1"/>
  <c r="AC155" i="1"/>
  <c r="AK155" i="1" l="1"/>
  <c r="AL155" i="1" s="1"/>
  <c r="AM155" i="1" s="1"/>
  <c r="AK157" i="1"/>
  <c r="AL157" i="1" s="1"/>
  <c r="AM157" i="1" s="1"/>
  <c r="AK159" i="1"/>
  <c r="AL159" i="1" s="1"/>
  <c r="AM159" i="1" s="1"/>
  <c r="AK161" i="1"/>
  <c r="AL161" i="1" s="1"/>
  <c r="AM161" i="1" s="1"/>
  <c r="AK163" i="1"/>
  <c r="AL163" i="1" s="1"/>
  <c r="AM163" i="1" s="1"/>
  <c r="AK165" i="1"/>
  <c r="AL165" i="1" s="1"/>
  <c r="AM165" i="1" s="1"/>
  <c r="AK169" i="1"/>
  <c r="AL169" i="1" s="1"/>
  <c r="AM169" i="1" s="1"/>
  <c r="AO155" i="1"/>
  <c r="AO157" i="1"/>
  <c r="AK156" i="1"/>
  <c r="AL156" i="1" s="1"/>
  <c r="AM156" i="1" s="1"/>
  <c r="AK160" i="1"/>
  <c r="AL160" i="1" s="1"/>
  <c r="AM160" i="1" s="1"/>
  <c r="AK164" i="1"/>
  <c r="AL164" i="1" s="1"/>
  <c r="AM164" i="1" s="1"/>
  <c r="AK168" i="1"/>
  <c r="AL168" i="1" s="1"/>
  <c r="AM168" i="1" s="1"/>
  <c r="AK170" i="1"/>
  <c r="AL170" i="1" s="1"/>
  <c r="AM170" i="1" s="1"/>
  <c r="AO163" i="1"/>
  <c r="AO165" i="1"/>
  <c r="AO169" i="1"/>
  <c r="AK167" i="1"/>
  <c r="AL167" i="1" s="1"/>
  <c r="AM167" i="1" s="1"/>
  <c r="AK171" i="1"/>
  <c r="AL171" i="1" s="1"/>
  <c r="AM171" i="1" s="1"/>
  <c r="AK158" i="1"/>
  <c r="AL158" i="1" s="1"/>
  <c r="AM158" i="1" s="1"/>
  <c r="AK162" i="1"/>
  <c r="AL162" i="1" s="1"/>
  <c r="AM162" i="1" s="1"/>
  <c r="AK166" i="1"/>
  <c r="AL166" i="1" s="1"/>
  <c r="AM166" i="1" s="1"/>
  <c r="AO162" i="1"/>
  <c r="AK172" i="1"/>
  <c r="AL172" i="1" s="1"/>
  <c r="AM172" i="1" s="1"/>
  <c r="AD157" i="1"/>
  <c r="AN157" i="1" s="1"/>
  <c r="AD161" i="1"/>
  <c r="AN161" i="1" s="1"/>
  <c r="AD165" i="1"/>
  <c r="AD169" i="1"/>
  <c r="AD158" i="1"/>
  <c r="AD162" i="1"/>
  <c r="AN162" i="1" s="1"/>
  <c r="AD166" i="1"/>
  <c r="AN166" i="1" s="1"/>
  <c r="AD170" i="1"/>
  <c r="AN170" i="1" s="1"/>
  <c r="AD155" i="1"/>
  <c r="AN155" i="1" s="1"/>
  <c r="AD159" i="1"/>
  <c r="AN159" i="1" s="1"/>
  <c r="AD163" i="1"/>
  <c r="AN163" i="1" s="1"/>
  <c r="AD167" i="1"/>
  <c r="AD171" i="1"/>
  <c r="AD156" i="1"/>
  <c r="AD160" i="1"/>
  <c r="AD164" i="1"/>
  <c r="AD168" i="1"/>
  <c r="AN168" i="1" s="1"/>
  <c r="AD172" i="1"/>
  <c r="AN169" i="1" l="1"/>
  <c r="AO161" i="1"/>
  <c r="AO159" i="1"/>
  <c r="AN165" i="1"/>
  <c r="AO166" i="1"/>
  <c r="AN172" i="1"/>
  <c r="AO168" i="1"/>
  <c r="AN164" i="1"/>
  <c r="AN160" i="1"/>
  <c r="AO170" i="1"/>
  <c r="AO160" i="1"/>
  <c r="AN167" i="1"/>
  <c r="AO164" i="1"/>
  <c r="AN156" i="1"/>
  <c r="AO172" i="1"/>
  <c r="AO156" i="1"/>
  <c r="AO158" i="1"/>
  <c r="AO167" i="1"/>
  <c r="AN171" i="1"/>
  <c r="AN158" i="1"/>
  <c r="AO171" i="1"/>
  <c r="AJ153" i="1"/>
  <c r="AH153" i="1"/>
  <c r="AF153" i="1"/>
  <c r="AC153" i="1"/>
  <c r="AO153" i="1" s="1"/>
  <c r="AJ152" i="1"/>
  <c r="AH152" i="1"/>
  <c r="AF152" i="1"/>
  <c r="AC152" i="1"/>
  <c r="AO152" i="1" s="1"/>
  <c r="AJ151" i="1"/>
  <c r="AH151" i="1"/>
  <c r="AF151" i="1"/>
  <c r="AC151" i="1"/>
  <c r="AJ150" i="1"/>
  <c r="AH150" i="1"/>
  <c r="AF150" i="1"/>
  <c r="AC150" i="1"/>
  <c r="AJ149" i="1"/>
  <c r="AH149" i="1"/>
  <c r="AF149" i="1"/>
  <c r="AC149" i="1"/>
  <c r="AJ148" i="1"/>
  <c r="AH148" i="1"/>
  <c r="AF148" i="1"/>
  <c r="AC148" i="1"/>
  <c r="AO148" i="1" s="1"/>
  <c r="AJ147" i="1"/>
  <c r="AH147" i="1"/>
  <c r="AF147" i="1"/>
  <c r="AC147" i="1"/>
  <c r="AJ146" i="1"/>
  <c r="AH146" i="1"/>
  <c r="AF146" i="1"/>
  <c r="AC146" i="1"/>
  <c r="AJ145" i="1"/>
  <c r="AH145" i="1"/>
  <c r="AF145" i="1"/>
  <c r="AC145" i="1"/>
  <c r="AJ144" i="1"/>
  <c r="AH144" i="1"/>
  <c r="AF144" i="1"/>
  <c r="AC144" i="1"/>
  <c r="AK145" i="1" l="1"/>
  <c r="AL145" i="1" s="1"/>
  <c r="AM145" i="1" s="1"/>
  <c r="AK147" i="1"/>
  <c r="AL147" i="1" s="1"/>
  <c r="AM147" i="1" s="1"/>
  <c r="AK149" i="1"/>
  <c r="AL149" i="1" s="1"/>
  <c r="AM149" i="1" s="1"/>
  <c r="AK153" i="1"/>
  <c r="AL153" i="1" s="1"/>
  <c r="AM153" i="1" s="1"/>
  <c r="AO147" i="1"/>
  <c r="AK146" i="1"/>
  <c r="AL146" i="1" s="1"/>
  <c r="AM146" i="1" s="1"/>
  <c r="AK144" i="1"/>
  <c r="AL144" i="1" s="1"/>
  <c r="AM144" i="1" s="1"/>
  <c r="AK148" i="1"/>
  <c r="AL148" i="1" s="1"/>
  <c r="AM148" i="1" s="1"/>
  <c r="AK150" i="1"/>
  <c r="AL150" i="1" s="1"/>
  <c r="AM150" i="1" s="1"/>
  <c r="AK152" i="1"/>
  <c r="AL152" i="1" s="1"/>
  <c r="AM152" i="1" s="1"/>
  <c r="AK151" i="1"/>
  <c r="AL151" i="1" s="1"/>
  <c r="AM151" i="1" s="1"/>
  <c r="AD146" i="1"/>
  <c r="AD150" i="1"/>
  <c r="AD147" i="1"/>
  <c r="AN147" i="1" s="1"/>
  <c r="AD151" i="1"/>
  <c r="AD144" i="1"/>
  <c r="AD148" i="1"/>
  <c r="AD152" i="1"/>
  <c r="AD145" i="1"/>
  <c r="AD149" i="1"/>
  <c r="AD153" i="1"/>
  <c r="AN153" i="1" l="1"/>
  <c r="AN149" i="1"/>
  <c r="AO149" i="1"/>
  <c r="AO145" i="1"/>
  <c r="AN145" i="1"/>
  <c r="AO144" i="1"/>
  <c r="AN146" i="1"/>
  <c r="AN148" i="1"/>
  <c r="AN152" i="1"/>
  <c r="AN144" i="1"/>
  <c r="AO150" i="1"/>
  <c r="AO146" i="1"/>
  <c r="AN151" i="1"/>
  <c r="AO151" i="1"/>
  <c r="AN150" i="1"/>
  <c r="AJ142" i="1"/>
  <c r="AH142" i="1"/>
  <c r="AF142" i="1"/>
  <c r="AC142" i="1"/>
  <c r="AJ141" i="1"/>
  <c r="AH141" i="1"/>
  <c r="AF141" i="1"/>
  <c r="AC141" i="1"/>
  <c r="AJ140" i="1"/>
  <c r="AH140" i="1"/>
  <c r="AF140" i="1"/>
  <c r="AC140" i="1"/>
  <c r="AJ139" i="1"/>
  <c r="AH139" i="1"/>
  <c r="AF139" i="1"/>
  <c r="AC139" i="1"/>
  <c r="AJ138" i="1"/>
  <c r="AH138" i="1"/>
  <c r="AF138" i="1"/>
  <c r="AC138" i="1"/>
  <c r="AJ137" i="1"/>
  <c r="AH137" i="1"/>
  <c r="AF137" i="1"/>
  <c r="AC137" i="1"/>
  <c r="AJ136" i="1"/>
  <c r="AH136" i="1"/>
  <c r="AF136" i="1"/>
  <c r="AC136" i="1"/>
  <c r="AJ135" i="1"/>
  <c r="AH135" i="1"/>
  <c r="AF135" i="1"/>
  <c r="AC135" i="1"/>
  <c r="AJ134" i="1"/>
  <c r="AH134" i="1"/>
  <c r="AF134" i="1"/>
  <c r="AC134" i="1"/>
  <c r="AJ133" i="1"/>
  <c r="AH133" i="1"/>
  <c r="AF133" i="1"/>
  <c r="AC133" i="1"/>
  <c r="AJ132" i="1"/>
  <c r="AH132" i="1"/>
  <c r="AF132" i="1"/>
  <c r="AC132" i="1"/>
  <c r="AJ131" i="1"/>
  <c r="AH131" i="1"/>
  <c r="AF131" i="1"/>
  <c r="AC131" i="1"/>
  <c r="AJ130" i="1"/>
  <c r="AH130" i="1"/>
  <c r="AF130" i="1"/>
  <c r="AC130" i="1"/>
  <c r="AJ129" i="1"/>
  <c r="AH129" i="1"/>
  <c r="AF129" i="1"/>
  <c r="AC129" i="1"/>
  <c r="AJ128" i="1"/>
  <c r="AH128" i="1"/>
  <c r="AF128" i="1"/>
  <c r="AC128" i="1"/>
  <c r="AJ127" i="1"/>
  <c r="AH127" i="1"/>
  <c r="AF127" i="1"/>
  <c r="AC127" i="1"/>
  <c r="AJ126" i="1"/>
  <c r="AH126" i="1"/>
  <c r="AF126" i="1"/>
  <c r="AC126" i="1"/>
  <c r="AJ125" i="1"/>
  <c r="AH125" i="1"/>
  <c r="AF125" i="1"/>
  <c r="AC125" i="1"/>
  <c r="AJ124" i="1"/>
  <c r="AH124" i="1"/>
  <c r="AF124" i="1"/>
  <c r="AC124" i="1"/>
  <c r="AJ123" i="1"/>
  <c r="AH123" i="1"/>
  <c r="AF123" i="1"/>
  <c r="AC123" i="1"/>
  <c r="AK124" i="1" l="1"/>
  <c r="AL124" i="1" s="1"/>
  <c r="AM124" i="1" s="1"/>
  <c r="AK126" i="1"/>
  <c r="AL126" i="1" s="1"/>
  <c r="AM126" i="1" s="1"/>
  <c r="AK128" i="1"/>
  <c r="AL128" i="1" s="1"/>
  <c r="AM128" i="1" s="1"/>
  <c r="AK130" i="1"/>
  <c r="AL130" i="1" s="1"/>
  <c r="AM130" i="1" s="1"/>
  <c r="AK132" i="1"/>
  <c r="AL132" i="1" s="1"/>
  <c r="AM132" i="1" s="1"/>
  <c r="AK134" i="1"/>
  <c r="AL134" i="1" s="1"/>
  <c r="AM134" i="1" s="1"/>
  <c r="AK136" i="1"/>
  <c r="AL136" i="1" s="1"/>
  <c r="AM136" i="1" s="1"/>
  <c r="AK138" i="1"/>
  <c r="AL138" i="1" s="1"/>
  <c r="AM138" i="1" s="1"/>
  <c r="AK142" i="1"/>
  <c r="AL142" i="1" s="1"/>
  <c r="AM142" i="1" s="1"/>
  <c r="AK127" i="1"/>
  <c r="AL127" i="1" s="1"/>
  <c r="AM127" i="1" s="1"/>
  <c r="AK131" i="1"/>
  <c r="AL131" i="1" s="1"/>
  <c r="AM131" i="1" s="1"/>
  <c r="AK135" i="1"/>
  <c r="AL135" i="1" s="1"/>
  <c r="AM135" i="1" s="1"/>
  <c r="AK123" i="1"/>
  <c r="AL123" i="1" s="1"/>
  <c r="AM123" i="1" s="1"/>
  <c r="AK125" i="1"/>
  <c r="AL125" i="1" s="1"/>
  <c r="AM125" i="1" s="1"/>
  <c r="AK129" i="1"/>
  <c r="AL129" i="1" s="1"/>
  <c r="AM129" i="1" s="1"/>
  <c r="AK133" i="1"/>
  <c r="AL133" i="1" s="1"/>
  <c r="AM133" i="1" s="1"/>
  <c r="AK137" i="1"/>
  <c r="AL137" i="1" s="1"/>
  <c r="AM137" i="1" s="1"/>
  <c r="AK139" i="1"/>
  <c r="AL139" i="1" s="1"/>
  <c r="AM139" i="1" s="1"/>
  <c r="AK141" i="1"/>
  <c r="AL141" i="1" s="1"/>
  <c r="AM141" i="1" s="1"/>
  <c r="AK140" i="1"/>
  <c r="AL140" i="1" s="1"/>
  <c r="AM140" i="1" s="1"/>
  <c r="AD123" i="1"/>
  <c r="AD139" i="1"/>
  <c r="AD127" i="1"/>
  <c r="AD131" i="1"/>
  <c r="AD135" i="1"/>
  <c r="AD124" i="1"/>
  <c r="AD128" i="1"/>
  <c r="AN128" i="1" s="1"/>
  <c r="AD132" i="1"/>
  <c r="AD136" i="1"/>
  <c r="AD140" i="1"/>
  <c r="AD125" i="1"/>
  <c r="AD129" i="1"/>
  <c r="AD133" i="1"/>
  <c r="AD137" i="1"/>
  <c r="AD141" i="1"/>
  <c r="AD126" i="1"/>
  <c r="AN126" i="1" s="1"/>
  <c r="AD130" i="1"/>
  <c r="AD134" i="1"/>
  <c r="AD138" i="1"/>
  <c r="AD142" i="1"/>
  <c r="AN142" i="1" l="1"/>
  <c r="AN141" i="1"/>
  <c r="AN124" i="1"/>
  <c r="AO142" i="1"/>
  <c r="AN135" i="1"/>
  <c r="AO138" i="1"/>
  <c r="AN138" i="1"/>
  <c r="AN125" i="1"/>
  <c r="AN127" i="1"/>
  <c r="AO136" i="1"/>
  <c r="AN134" i="1"/>
  <c r="AO134" i="1"/>
  <c r="AN136" i="1"/>
  <c r="AO130" i="1"/>
  <c r="AO132" i="1"/>
  <c r="AN130" i="1"/>
  <c r="AN132" i="1"/>
  <c r="AO126" i="1"/>
  <c r="AO124" i="1"/>
  <c r="AO128" i="1"/>
  <c r="AO135" i="1"/>
  <c r="AN129" i="1"/>
  <c r="AN131" i="1"/>
  <c r="AO127" i="1"/>
  <c r="AO125" i="1"/>
  <c r="AO141" i="1"/>
  <c r="AO131" i="1"/>
  <c r="AO140" i="1"/>
  <c r="AO133" i="1"/>
  <c r="AN137" i="1"/>
  <c r="AO137" i="1"/>
  <c r="AN133" i="1"/>
  <c r="AO129" i="1"/>
  <c r="AN140" i="1"/>
  <c r="AN139" i="1"/>
  <c r="AO139" i="1"/>
  <c r="AN123" i="1"/>
  <c r="AO123" i="1"/>
  <c r="AJ121" i="1"/>
  <c r="AH121" i="1"/>
  <c r="AF121" i="1"/>
  <c r="AC121" i="1"/>
  <c r="AD121" i="1" s="1"/>
  <c r="AJ120" i="1"/>
  <c r="AH120" i="1"/>
  <c r="AF120" i="1"/>
  <c r="AC120" i="1"/>
  <c r="AJ119" i="1"/>
  <c r="AH119" i="1"/>
  <c r="AK119" i="1" s="1"/>
  <c r="AL119" i="1" s="1"/>
  <c r="AM119" i="1" s="1"/>
  <c r="AF119" i="1"/>
  <c r="AC119" i="1"/>
  <c r="AJ118" i="1"/>
  <c r="AH118" i="1"/>
  <c r="AF118" i="1"/>
  <c r="AC118" i="1"/>
  <c r="AJ117" i="1"/>
  <c r="AH117" i="1"/>
  <c r="AK117" i="1" s="1"/>
  <c r="AL117" i="1" s="1"/>
  <c r="AF117" i="1"/>
  <c r="AC117" i="1"/>
  <c r="AD117" i="1" s="1"/>
  <c r="AM116" i="1"/>
  <c r="AJ116" i="1"/>
  <c r="AH116" i="1"/>
  <c r="AF116" i="1"/>
  <c r="AC116" i="1"/>
  <c r="AO116" i="1" s="1"/>
  <c r="AM115" i="1"/>
  <c r="AJ115" i="1"/>
  <c r="AH115" i="1"/>
  <c r="AF115" i="1"/>
  <c r="AC115" i="1"/>
  <c r="AD115" i="1" s="1"/>
  <c r="AM114" i="1"/>
  <c r="AJ114" i="1"/>
  <c r="AH114" i="1"/>
  <c r="AF114" i="1"/>
  <c r="AC114" i="1"/>
  <c r="AD114" i="1" s="1"/>
  <c r="AK115" i="1" l="1"/>
  <c r="AK114" i="1"/>
  <c r="AK120" i="1"/>
  <c r="AL120" i="1" s="1"/>
  <c r="AM120" i="1" s="1"/>
  <c r="AN114" i="1"/>
  <c r="AK121" i="1"/>
  <c r="AL121" i="1" s="1"/>
  <c r="AO121" i="1" s="1"/>
  <c r="AK118" i="1"/>
  <c r="AL118" i="1" s="1"/>
  <c r="AM118" i="1" s="1"/>
  <c r="AD116" i="1"/>
  <c r="AN116" i="1" s="1"/>
  <c r="AN115" i="1"/>
  <c r="AK116" i="1"/>
  <c r="AO119" i="1"/>
  <c r="AM117" i="1"/>
  <c r="AN117" i="1" s="1"/>
  <c r="AO117" i="1"/>
  <c r="AM121" i="1"/>
  <c r="AN121" i="1" s="1"/>
  <c r="AD118" i="1"/>
  <c r="AO114" i="1"/>
  <c r="AD119" i="1"/>
  <c r="AN119" i="1" s="1"/>
  <c r="AO115" i="1"/>
  <c r="AD120" i="1"/>
  <c r="AN120" i="1" l="1"/>
  <c r="AO120" i="1"/>
  <c r="AN118" i="1"/>
  <c r="AO118" i="1"/>
  <c r="AJ112" i="1"/>
  <c r="AH112" i="1"/>
  <c r="AF112" i="1"/>
  <c r="AC112" i="1"/>
  <c r="AJ111" i="1"/>
  <c r="AH111" i="1"/>
  <c r="AF111" i="1"/>
  <c r="AC111" i="1"/>
  <c r="AJ110" i="1"/>
  <c r="AH110" i="1"/>
  <c r="AF110" i="1"/>
  <c r="AC110" i="1"/>
  <c r="AJ109" i="1"/>
  <c r="AH109" i="1"/>
  <c r="AF109" i="1"/>
  <c r="AC109" i="1"/>
  <c r="AD109" i="1" s="1"/>
  <c r="AJ108" i="1"/>
  <c r="AH108" i="1"/>
  <c r="AF108" i="1"/>
  <c r="AC108" i="1"/>
  <c r="AJ107" i="1"/>
  <c r="AH107" i="1"/>
  <c r="AF107" i="1"/>
  <c r="AC107" i="1"/>
  <c r="AJ106" i="1"/>
  <c r="AH106" i="1"/>
  <c r="AF106" i="1"/>
  <c r="AC106" i="1"/>
  <c r="AJ105" i="1"/>
  <c r="AH105" i="1"/>
  <c r="AF105" i="1"/>
  <c r="AC105" i="1"/>
  <c r="AD105" i="1" s="1"/>
  <c r="AJ104" i="1"/>
  <c r="AH104" i="1"/>
  <c r="AF104" i="1"/>
  <c r="AC104" i="1"/>
  <c r="AO104" i="1" s="1"/>
  <c r="AJ103" i="1"/>
  <c r="AH103" i="1"/>
  <c r="AF103" i="1"/>
  <c r="AC103" i="1"/>
  <c r="AJ102" i="1"/>
  <c r="AH102" i="1"/>
  <c r="AF102" i="1"/>
  <c r="AC102" i="1"/>
  <c r="AO101" i="1"/>
  <c r="AJ101" i="1"/>
  <c r="AH101" i="1"/>
  <c r="AF101" i="1"/>
  <c r="AD101" i="1"/>
  <c r="AK102" i="1" l="1"/>
  <c r="AL102" i="1" s="1"/>
  <c r="AM102" i="1" s="1"/>
  <c r="AK104" i="1"/>
  <c r="AL104" i="1" s="1"/>
  <c r="AM104" i="1" s="1"/>
  <c r="AK112" i="1"/>
  <c r="AL112" i="1" s="1"/>
  <c r="AM112" i="1" s="1"/>
  <c r="AK111" i="1"/>
  <c r="AL111" i="1" s="1"/>
  <c r="AM111" i="1" s="1"/>
  <c r="AO109" i="1"/>
  <c r="AK106" i="1"/>
  <c r="AL106" i="1" s="1"/>
  <c r="AM106" i="1" s="1"/>
  <c r="AK107" i="1"/>
  <c r="AL107" i="1" s="1"/>
  <c r="AM107" i="1" s="1"/>
  <c r="AO112" i="1"/>
  <c r="AK101" i="1"/>
  <c r="AL101" i="1" s="1"/>
  <c r="AM101" i="1" s="1"/>
  <c r="AN101" i="1" s="1"/>
  <c r="AK103" i="1"/>
  <c r="AL103" i="1" s="1"/>
  <c r="AM103" i="1" s="1"/>
  <c r="AK108" i="1"/>
  <c r="AL108" i="1" s="1"/>
  <c r="AM108" i="1" s="1"/>
  <c r="AK110" i="1"/>
  <c r="AL110" i="1" s="1"/>
  <c r="AM110" i="1" s="1"/>
  <c r="AK109" i="1"/>
  <c r="AL109" i="1" s="1"/>
  <c r="AM109" i="1" s="1"/>
  <c r="AN109" i="1" s="1"/>
  <c r="AK105" i="1"/>
  <c r="AL105" i="1" s="1"/>
  <c r="AM105" i="1" s="1"/>
  <c r="AN105" i="1" s="1"/>
  <c r="AO107" i="1"/>
  <c r="AO102" i="1"/>
  <c r="AD102" i="1"/>
  <c r="AN102" i="1" s="1"/>
  <c r="AD106" i="1"/>
  <c r="AD110" i="1"/>
  <c r="AD111" i="1"/>
  <c r="AD103" i="1"/>
  <c r="AD107" i="1"/>
  <c r="AD104" i="1"/>
  <c r="AD108" i="1"/>
  <c r="AD112" i="1"/>
  <c r="AO111" i="1" l="1"/>
  <c r="AN112" i="1"/>
  <c r="AN107" i="1"/>
  <c r="AN106" i="1"/>
  <c r="AN104" i="1"/>
  <c r="AN111" i="1"/>
  <c r="AO103" i="1"/>
  <c r="AN108" i="1"/>
  <c r="AN103" i="1"/>
  <c r="AO108" i="1"/>
  <c r="AO105" i="1"/>
  <c r="AO106" i="1"/>
  <c r="AN110" i="1"/>
  <c r="AO110" i="1"/>
  <c r="AJ99" i="1"/>
  <c r="AH99" i="1"/>
  <c r="AF99" i="1"/>
  <c r="AC99" i="1"/>
  <c r="AJ98" i="1"/>
  <c r="AH98" i="1"/>
  <c r="AF98" i="1"/>
  <c r="AC98" i="1"/>
  <c r="F98" i="1"/>
  <c r="AJ97" i="1"/>
  <c r="AH97" i="1"/>
  <c r="AF97" i="1"/>
  <c r="AC97" i="1"/>
  <c r="AJ96" i="1"/>
  <c r="AH96" i="1"/>
  <c r="AF96" i="1"/>
  <c r="AC96" i="1"/>
  <c r="AD96" i="1" s="1"/>
  <c r="AJ95" i="1"/>
  <c r="AH95" i="1"/>
  <c r="AF95" i="1"/>
  <c r="AC95" i="1"/>
  <c r="AD95" i="1" s="1"/>
  <c r="AJ94" i="1"/>
  <c r="AH94" i="1"/>
  <c r="AF94" i="1"/>
  <c r="AC94" i="1"/>
  <c r="AJ93" i="1"/>
  <c r="AH93" i="1"/>
  <c r="AF93" i="1"/>
  <c r="AC93" i="1"/>
  <c r="AJ92" i="1"/>
  <c r="AH92" i="1"/>
  <c r="AF92" i="1"/>
  <c r="AC92" i="1"/>
  <c r="AD92" i="1" s="1"/>
  <c r="AK93" i="1" l="1"/>
  <c r="AL93" i="1" s="1"/>
  <c r="AM93" i="1" s="1"/>
  <c r="AK95" i="1"/>
  <c r="AL95" i="1" s="1"/>
  <c r="AK94" i="1"/>
  <c r="AL94" i="1" s="1"/>
  <c r="AM94" i="1" s="1"/>
  <c r="AK97" i="1"/>
  <c r="AL97" i="1" s="1"/>
  <c r="AM97" i="1" s="1"/>
  <c r="AK99" i="1"/>
  <c r="AL99" i="1" s="1"/>
  <c r="AM99" i="1" s="1"/>
  <c r="AK96" i="1"/>
  <c r="AL96" i="1" s="1"/>
  <c r="AM96" i="1" s="1"/>
  <c r="AN96" i="1" s="1"/>
  <c r="AK98" i="1"/>
  <c r="AL98" i="1" s="1"/>
  <c r="AM98" i="1" s="1"/>
  <c r="AK92" i="1"/>
  <c r="AL92" i="1" s="1"/>
  <c r="AM92" i="1" s="1"/>
  <c r="AN92" i="1" s="1"/>
  <c r="AO95" i="1"/>
  <c r="AM95" i="1"/>
  <c r="AN95" i="1" s="1"/>
  <c r="AD93" i="1"/>
  <c r="AD97" i="1"/>
  <c r="AD94" i="1"/>
  <c r="AD98" i="1"/>
  <c r="AD99" i="1"/>
  <c r="AN94" i="1" l="1"/>
  <c r="AO99" i="1"/>
  <c r="AO94" i="1"/>
  <c r="AO93" i="1"/>
  <c r="AN93" i="1"/>
  <c r="AN99" i="1"/>
  <c r="AO96" i="1"/>
  <c r="AN97" i="1"/>
  <c r="AN98" i="1"/>
  <c r="AO97" i="1"/>
  <c r="AO92" i="1"/>
  <c r="AO98" i="1"/>
  <c r="AJ90" i="1"/>
  <c r="AH90" i="1"/>
  <c r="AF90" i="1"/>
  <c r="AC90" i="1"/>
  <c r="AD90" i="1" s="1"/>
  <c r="AJ89" i="1"/>
  <c r="AH89" i="1"/>
  <c r="AF89" i="1"/>
  <c r="AC89" i="1"/>
  <c r="AD89" i="1" s="1"/>
  <c r="AJ88" i="1"/>
  <c r="AH88" i="1"/>
  <c r="AF88" i="1"/>
  <c r="AC88" i="1"/>
  <c r="AO88" i="1" s="1"/>
  <c r="AJ87" i="1"/>
  <c r="AH87" i="1"/>
  <c r="AF87" i="1"/>
  <c r="AC87" i="1"/>
  <c r="AO87" i="1" s="1"/>
  <c r="AJ86" i="1"/>
  <c r="AH86" i="1"/>
  <c r="AF86" i="1"/>
  <c r="AC86" i="1"/>
  <c r="AJ85" i="1"/>
  <c r="AH85" i="1"/>
  <c r="AF85" i="1"/>
  <c r="AC85" i="1"/>
  <c r="AO85" i="1" s="1"/>
  <c r="AJ84" i="1"/>
  <c r="AH84" i="1"/>
  <c r="AF84" i="1"/>
  <c r="AC84" i="1"/>
  <c r="AJ83" i="1"/>
  <c r="AH83" i="1"/>
  <c r="AF83" i="1"/>
  <c r="AC83" i="1"/>
  <c r="AO83" i="1" s="1"/>
  <c r="AJ82" i="1"/>
  <c r="AH82" i="1"/>
  <c r="AF82" i="1"/>
  <c r="AC82" i="1"/>
  <c r="AO82" i="1" s="1"/>
  <c r="AK82" i="1" l="1"/>
  <c r="AL82" i="1" s="1"/>
  <c r="AM82" i="1" s="1"/>
  <c r="AK86" i="1"/>
  <c r="AL86" i="1" s="1"/>
  <c r="AM86" i="1" s="1"/>
  <c r="AK90" i="1"/>
  <c r="AL90" i="1" s="1"/>
  <c r="AM90" i="1" s="1"/>
  <c r="AN90" i="1" s="1"/>
  <c r="AO90" i="1" s="1"/>
  <c r="AK83" i="1"/>
  <c r="AL83" i="1" s="1"/>
  <c r="AM83" i="1" s="1"/>
  <c r="AK85" i="1"/>
  <c r="AL85" i="1" s="1"/>
  <c r="AM85" i="1" s="1"/>
  <c r="AK87" i="1"/>
  <c r="AL87" i="1" s="1"/>
  <c r="AM87" i="1" s="1"/>
  <c r="AK89" i="1"/>
  <c r="AL89" i="1" s="1"/>
  <c r="AM89" i="1" s="1"/>
  <c r="AN89" i="1" s="1"/>
  <c r="AO89" i="1" s="1"/>
  <c r="AK84" i="1"/>
  <c r="AL84" i="1" s="1"/>
  <c r="AM84" i="1" s="1"/>
  <c r="AK88" i="1"/>
  <c r="AL88" i="1" s="1"/>
  <c r="AM88" i="1" s="1"/>
  <c r="AO86" i="1"/>
  <c r="AD83" i="1"/>
  <c r="AD87" i="1"/>
  <c r="AD84" i="1"/>
  <c r="AD88" i="1"/>
  <c r="AD85" i="1"/>
  <c r="AD82" i="1"/>
  <c r="AD86" i="1"/>
  <c r="AN86" i="1" s="1"/>
  <c r="AN82" i="1" l="1"/>
  <c r="AN83" i="1"/>
  <c r="AN85" i="1"/>
  <c r="AN87" i="1"/>
  <c r="AO84" i="1"/>
  <c r="AN88" i="1"/>
  <c r="AN84" i="1"/>
  <c r="AJ80" i="1"/>
  <c r="AH80" i="1"/>
  <c r="AF80" i="1"/>
  <c r="AC80" i="1"/>
  <c r="AJ79" i="1"/>
  <c r="AH79" i="1"/>
  <c r="AF79" i="1"/>
  <c r="AC79" i="1"/>
  <c r="AJ78" i="1"/>
  <c r="AH78" i="1"/>
  <c r="AF78" i="1"/>
  <c r="AC78" i="1"/>
  <c r="AJ77" i="1"/>
  <c r="AH77" i="1"/>
  <c r="AF77" i="1"/>
  <c r="AC77" i="1"/>
  <c r="AD77" i="1" s="1"/>
  <c r="AK80" i="1" l="1"/>
  <c r="AL80" i="1" s="1"/>
  <c r="AM80" i="1" s="1"/>
  <c r="AK77" i="1"/>
  <c r="AL77" i="1" s="1"/>
  <c r="AM77" i="1" s="1"/>
  <c r="AN77" i="1" s="1"/>
  <c r="AK79" i="1"/>
  <c r="AL79" i="1" s="1"/>
  <c r="AM79" i="1" s="1"/>
  <c r="AK78" i="1"/>
  <c r="AL78" i="1" s="1"/>
  <c r="AM78" i="1" s="1"/>
  <c r="AD78" i="1"/>
  <c r="AD79" i="1"/>
  <c r="AD80" i="1"/>
  <c r="AN80" i="1" l="1"/>
  <c r="AO80" i="1"/>
  <c r="AN79" i="1"/>
  <c r="AO79" i="1"/>
  <c r="AO77" i="1"/>
  <c r="AN78" i="1"/>
  <c r="AO78" i="1"/>
  <c r="AM75" i="1"/>
  <c r="AC75" i="1"/>
  <c r="AO75" i="1" s="1"/>
  <c r="AM74" i="1"/>
  <c r="AC74" i="1"/>
  <c r="AD74" i="1" s="1"/>
  <c r="AM73" i="1"/>
  <c r="AC73" i="1"/>
  <c r="AO73" i="1" s="1"/>
  <c r="AM72" i="1"/>
  <c r="AC72" i="1"/>
  <c r="AD72" i="1" s="1"/>
  <c r="AM71" i="1"/>
  <c r="AC71" i="1"/>
  <c r="AO71" i="1" s="1"/>
  <c r="AM70" i="1"/>
  <c r="AC70" i="1"/>
  <c r="AO70" i="1" s="1"/>
  <c r="AM69" i="1"/>
  <c r="AC69" i="1"/>
  <c r="AO69" i="1" s="1"/>
  <c r="AO68" i="1"/>
  <c r="AN68" i="1"/>
  <c r="AM67" i="1"/>
  <c r="AC67" i="1"/>
  <c r="AD67" i="1" s="1"/>
  <c r="AM66" i="1"/>
  <c r="AC66" i="1"/>
  <c r="AD66" i="1" s="1"/>
  <c r="AM65" i="1"/>
  <c r="AC65" i="1"/>
  <c r="AD65" i="1" s="1"/>
  <c r="AM64" i="1"/>
  <c r="AC64" i="1"/>
  <c r="AO64" i="1" s="1"/>
  <c r="AN72" i="1" l="1"/>
  <c r="AO67" i="1"/>
  <c r="AO72" i="1"/>
  <c r="AN66" i="1"/>
  <c r="AD64" i="1"/>
  <c r="AN64" i="1" s="1"/>
  <c r="AN67" i="1"/>
  <c r="AN74" i="1"/>
  <c r="AN65" i="1"/>
  <c r="AO65" i="1"/>
  <c r="AD69" i="1"/>
  <c r="AN69" i="1" s="1"/>
  <c r="AD71" i="1"/>
  <c r="AN71" i="1" s="1"/>
  <c r="AO74" i="1"/>
  <c r="AD70" i="1"/>
  <c r="AN70" i="1" s="1"/>
  <c r="AD75" i="1"/>
  <c r="AN75" i="1" s="1"/>
  <c r="AD73" i="1"/>
  <c r="AN73" i="1" s="1"/>
  <c r="AO66" i="1"/>
  <c r="AM62" i="1" l="1"/>
  <c r="AC62" i="1"/>
  <c r="AD62" i="1" s="1"/>
  <c r="AM61" i="1"/>
  <c r="AC61" i="1"/>
  <c r="AO61" i="1" s="1"/>
  <c r="AM60" i="1"/>
  <c r="AC60" i="1"/>
  <c r="AO60" i="1" s="1"/>
  <c r="AM59" i="1"/>
  <c r="AC59" i="1"/>
  <c r="AD59" i="1" s="1"/>
  <c r="AN59" i="1" s="1"/>
  <c r="AM58" i="1"/>
  <c r="AC58" i="1"/>
  <c r="AO58" i="1" s="1"/>
  <c r="AM57" i="1"/>
  <c r="AC57" i="1"/>
  <c r="AD57" i="1" s="1"/>
  <c r="AN62" i="1" l="1"/>
  <c r="AN57" i="1"/>
  <c r="AO57" i="1"/>
  <c r="AD61" i="1"/>
  <c r="AN61" i="1" s="1"/>
  <c r="AO62" i="1"/>
  <c r="AD58" i="1"/>
  <c r="AN58" i="1" s="1"/>
  <c r="AO59" i="1"/>
  <c r="AD60" i="1"/>
  <c r="AN60" i="1" s="1"/>
  <c r="AJ55" i="1" l="1"/>
  <c r="AH55" i="1"/>
  <c r="AF55" i="1"/>
  <c r="AC55" i="1"/>
  <c r="AM54" i="1"/>
  <c r="AC54" i="1"/>
  <c r="AO54" i="1" s="1"/>
  <c r="AM53" i="1"/>
  <c r="AC53" i="1"/>
  <c r="AD53" i="1" s="1"/>
  <c r="AM52" i="1"/>
  <c r="AC52" i="1"/>
  <c r="AO52" i="1" s="1"/>
  <c r="AM51" i="1"/>
  <c r="AC51" i="1"/>
  <c r="AD51" i="1" s="1"/>
  <c r="AN51" i="1" s="1"/>
  <c r="AM50" i="1"/>
  <c r="AC50" i="1"/>
  <c r="AO50" i="1" s="1"/>
  <c r="AK55" i="1" l="1"/>
  <c r="AL55" i="1" s="1"/>
  <c r="AM55" i="1" s="1"/>
  <c r="AO53" i="1"/>
  <c r="AO51" i="1"/>
  <c r="AD52" i="1"/>
  <c r="AN52" i="1" s="1"/>
  <c r="AD50" i="1"/>
  <c r="AN50" i="1" s="1"/>
  <c r="AN53" i="1"/>
  <c r="AD54" i="1"/>
  <c r="AN54" i="1" s="1"/>
  <c r="AD55" i="1"/>
  <c r="AN55" i="1" l="1"/>
  <c r="AO55" i="1"/>
  <c r="AJ48" i="1"/>
  <c r="AH48" i="1"/>
  <c r="AF48" i="1"/>
  <c r="AC48" i="1"/>
  <c r="AJ47" i="1"/>
  <c r="AH47" i="1"/>
  <c r="AF47" i="1"/>
  <c r="AC47" i="1"/>
  <c r="AJ46" i="1"/>
  <c r="AH46" i="1"/>
  <c r="AF46" i="1"/>
  <c r="AC46" i="1"/>
  <c r="AJ45" i="1"/>
  <c r="AH45" i="1"/>
  <c r="AF45" i="1"/>
  <c r="AC45" i="1"/>
  <c r="AJ44" i="1"/>
  <c r="AH44" i="1"/>
  <c r="AF44" i="1"/>
  <c r="AC44" i="1"/>
  <c r="AK44" i="1" l="1"/>
  <c r="AL44" i="1" s="1"/>
  <c r="AM44" i="1" s="1"/>
  <c r="AK48" i="1"/>
  <c r="AL48" i="1" s="1"/>
  <c r="AM48" i="1" s="1"/>
  <c r="AK45" i="1"/>
  <c r="AL45" i="1" s="1"/>
  <c r="AM45" i="1" s="1"/>
  <c r="AK47" i="1"/>
  <c r="AL47" i="1" s="1"/>
  <c r="AM47" i="1" s="1"/>
  <c r="AK46" i="1"/>
  <c r="AL46" i="1" s="1"/>
  <c r="AM46" i="1" s="1"/>
  <c r="AD46" i="1"/>
  <c r="AD45" i="1"/>
  <c r="AD47" i="1"/>
  <c r="AD44" i="1"/>
  <c r="AD48" i="1"/>
  <c r="AO44" i="1" l="1"/>
  <c r="AN48" i="1"/>
  <c r="AO48" i="1"/>
  <c r="AN44" i="1"/>
  <c r="AN46" i="1"/>
  <c r="AN47" i="1"/>
  <c r="AO46" i="1"/>
  <c r="AN45" i="1"/>
  <c r="AO45" i="1"/>
  <c r="AO47" i="1"/>
  <c r="AL42" i="1" l="1"/>
  <c r="AM42" i="1" s="1"/>
  <c r="AC42" i="1"/>
  <c r="AL41" i="1"/>
  <c r="AM41" i="1" s="1"/>
  <c r="AC41" i="1"/>
  <c r="AL40" i="1"/>
  <c r="AM40" i="1" s="1"/>
  <c r="AC40" i="1"/>
  <c r="AD40" i="1" s="1"/>
  <c r="AL39" i="1"/>
  <c r="AM39" i="1" s="1"/>
  <c r="AC39" i="1"/>
  <c r="AL38" i="1"/>
  <c r="AM38" i="1" s="1"/>
  <c r="AC38" i="1"/>
  <c r="AL37" i="1"/>
  <c r="AM37" i="1" s="1"/>
  <c r="AC37" i="1"/>
  <c r="AD37" i="1" s="1"/>
  <c r="AL36" i="1"/>
  <c r="AM36" i="1" s="1"/>
  <c r="AC36" i="1"/>
  <c r="AD36" i="1" s="1"/>
  <c r="AM35" i="1"/>
  <c r="AC35" i="1"/>
  <c r="AO35" i="1" s="1"/>
  <c r="AM34" i="1"/>
  <c r="AC34" i="1"/>
  <c r="AO34" i="1" s="1"/>
  <c r="AM33" i="1"/>
  <c r="AC33" i="1"/>
  <c r="AO33" i="1" s="1"/>
  <c r="AM32" i="1"/>
  <c r="AC32" i="1"/>
  <c r="AD32" i="1" s="1"/>
  <c r="AM31" i="1"/>
  <c r="AC31" i="1"/>
  <c r="AD31" i="1" s="1"/>
  <c r="AL30" i="1"/>
  <c r="AM30" i="1" s="1"/>
  <c r="AC30" i="1"/>
  <c r="AL29" i="1"/>
  <c r="AM29" i="1" s="1"/>
  <c r="AC29" i="1"/>
  <c r="AD29" i="1" s="1"/>
  <c r="AL28" i="1"/>
  <c r="AC28" i="1"/>
  <c r="AD28" i="1" s="1"/>
  <c r="AL27" i="1"/>
  <c r="AM27" i="1" s="1"/>
  <c r="AC27" i="1"/>
  <c r="AO26" i="1"/>
  <c r="AO25" i="1"/>
  <c r="AM25" i="1"/>
  <c r="AD25" i="1"/>
  <c r="AL24" i="1"/>
  <c r="AO24" i="1" s="1"/>
  <c r="AD24" i="1"/>
  <c r="AO42" i="1" l="1"/>
  <c r="AN36" i="1"/>
  <c r="AN40" i="1"/>
  <c r="AD33" i="1"/>
  <c r="AN33" i="1" s="1"/>
  <c r="AO27" i="1"/>
  <c r="AO41" i="1"/>
  <c r="AD41" i="1"/>
  <c r="AN41" i="1" s="1"/>
  <c r="AO32" i="1"/>
  <c r="AO30" i="1"/>
  <c r="AN31" i="1"/>
  <c r="AN25" i="1"/>
  <c r="AN29" i="1"/>
  <c r="AD34" i="1"/>
  <c r="AN34" i="1" s="1"/>
  <c r="AO29" i="1"/>
  <c r="AN32" i="1"/>
  <c r="AD30" i="1"/>
  <c r="AN30" i="1" s="1"/>
  <c r="AO28" i="1"/>
  <c r="AD35" i="1"/>
  <c r="AN35" i="1" s="1"/>
  <c r="AO38" i="1"/>
  <c r="AO39" i="1"/>
  <c r="AN37" i="1"/>
  <c r="AM24" i="1"/>
  <c r="AN24" i="1" s="1"/>
  <c r="AO31" i="1"/>
  <c r="AO37" i="1"/>
  <c r="AD39" i="1"/>
  <c r="AN39" i="1" s="1"/>
  <c r="AD27" i="1"/>
  <c r="AN27" i="1" s="1"/>
  <c r="AM28" i="1"/>
  <c r="AN28" i="1" s="1"/>
  <c r="AO36" i="1"/>
  <c r="AD38" i="1"/>
  <c r="AN38" i="1" s="1"/>
  <c r="AO40" i="1"/>
  <c r="AD42" i="1"/>
  <c r="AN42" i="1" s="1"/>
  <c r="AJ22" i="1"/>
  <c r="AH22" i="1"/>
  <c r="AF22" i="1"/>
  <c r="AC22" i="1"/>
  <c r="AK22" i="1" l="1"/>
  <c r="AL22" i="1" s="1"/>
  <c r="AM22" i="1" s="1"/>
  <c r="AD22" i="1"/>
  <c r="AN22" i="1" l="1"/>
  <c r="AO22" i="1"/>
  <c r="AJ20" i="1"/>
  <c r="AH20" i="1"/>
  <c r="AF20" i="1"/>
  <c r="AC20" i="1"/>
  <c r="AJ19" i="1"/>
  <c r="AH19" i="1"/>
  <c r="AF19" i="1"/>
  <c r="AC19" i="1"/>
  <c r="AO19" i="1" s="1"/>
  <c r="AJ18" i="1"/>
  <c r="AH18" i="1"/>
  <c r="AF18" i="1"/>
  <c r="AC18" i="1"/>
  <c r="AJ17" i="1"/>
  <c r="AH17" i="1"/>
  <c r="AF17" i="1"/>
  <c r="AC17" i="1"/>
  <c r="AK19" i="1" l="1"/>
  <c r="AL19" i="1" s="1"/>
  <c r="AM19" i="1" s="1"/>
  <c r="AK17" i="1"/>
  <c r="AL17" i="1" s="1"/>
  <c r="AM17" i="1" s="1"/>
  <c r="AK18" i="1"/>
  <c r="AL18" i="1" s="1"/>
  <c r="AM18" i="1" s="1"/>
  <c r="AK20" i="1"/>
  <c r="AL20" i="1" s="1"/>
  <c r="AM20" i="1" s="1"/>
  <c r="AD17" i="1"/>
  <c r="AD19" i="1"/>
  <c r="AD18" i="1"/>
  <c r="AD20" i="1"/>
  <c r="AN19" i="1" l="1"/>
  <c r="AN17" i="1"/>
  <c r="AO17" i="1"/>
  <c r="AN18" i="1"/>
  <c r="AN20" i="1"/>
  <c r="AO20" i="1"/>
  <c r="AO1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Lourdes Maria Acuña Acuña</author>
    <author>jzarate</author>
    <author>Tania Barrera Rodriguez</author>
    <author/>
    <author>OSCAR GALLO</author>
    <author>tc={DAED6DA2-42CF-42EC-871B-8323F2EF9AD5}</author>
    <author>tc={C071B4EB-70FA-4A6D-B3D9-7C1ECE45094D}</author>
    <author>tc={5EA2391B-59B3-4559-9FD7-AE6F78C8323F}</author>
    <author>tc={A0511EF2-4191-4036-865C-B02EFFAEC702}</author>
    <author>tc={23A14FF0-7BE3-4999-948B-D67478C21AC5}</author>
    <author>tc={BB1EC541-22E1-4F62-8684-F3837620B826}</author>
    <author>tc={93371999-1F55-44BF-8E79-47CA2E585888}</author>
    <author>tc={5BCE64EB-0039-49B6-BAD3-F58278FCF263}</author>
    <author>tc={7CEE6F85-0F2D-4810-9F79-193A76C57442}</author>
    <author>tc={BE2FEEB7-4DDC-4E05-8475-9EEC72DDBB7D}</author>
    <author>tc={004C1CB1-2B52-4416-99A4-94292EF86B9B}</author>
    <author>tc={F0B10E21-2518-40AA-9ECA-A19C448A14B8}</author>
    <author>tc={BAD3EE66-0C74-4560-89D0-44E45A07524A}</author>
    <author>tc={134B000D-595E-4F24-9D4E-A34435A3293F}</author>
    <author>tc={F4CF534D-44B1-4D25-980B-24A10496EC2C}</author>
    <author>tc={30A6D8B4-406A-4996-BC72-0971921AB0ED}</author>
    <author>tc={2FDEB950-6D59-425C-93CE-E9B9354E52D9}</author>
    <author>tc={A304413E-5A60-45FD-B120-A739114DC620}</author>
    <author>tc={D10D5173-1A1B-48E7-96EB-A950C34A1D76}</author>
    <author>tc={7F24208A-0926-4ACB-8DEA-7932A148169C}</author>
    <author>tc={6F487E4D-E0D7-413D-8F0E-66B7D4C5E018}</author>
    <author>tc={18BC0F8B-A430-47E4-9C7C-626C434B0849}</author>
    <author>tc={061C9386-C942-4E36-B28C-9DA23A9A126C}</author>
    <author>tc={F842B5EE-23B8-4C0C-A8C3-3137A8795948}</author>
    <author>tc={786FFA43-D04D-4278-84AE-DE89A9A4D3F5}</author>
    <author>tc={B54896BA-E711-40A1-862F-1EEA26F811EB}</author>
    <author>tc={B8A2EE8E-9756-4143-8BFF-4E35C9FDD755}</author>
    <author>tc={0129DFAC-A285-4B1B-8CC8-4476186F17CF}</author>
    <author>tc={31926A0A-F75C-4AAA-A87B-93E33EE54226}</author>
    <author>tc={F11F8D1F-2F65-4FD4-8AE8-CF056FE40E83}</author>
    <author>tc={7FC7C23F-10A2-4106-91DA-839A0D90C8A8}</author>
    <author>tc={CF6F6B86-E94A-4442-A065-C14AFF36ECA2}</author>
    <author>tc={DB883DF6-F956-448F-8296-1C400B225FC0}</author>
    <author>tc={F40C5BDF-B5EF-4931-9190-CB5B4323FE96}</author>
    <author>tc={AE16EFCF-87D2-490F-89C2-F459015B45F2}</author>
    <author>tc={7EB1CC9A-4D18-4A42-BB62-1A139F86157E}</author>
    <author>tc={ECE97050-54D4-49EF-961C-F4A947FB23A3}</author>
    <author>tc={FCF6CB22-F5BF-40A3-A0F2-FD9A87FE4271}</author>
    <author>tc={9CB42026-8580-4004-9F69-3BF23958F000}</author>
    <author>tc={EE533CE2-748A-4E40-943D-4513A5E3FB0D}</author>
    <author>tc={9DA79625-381B-4715-AD72-476677821B34}</author>
    <author>tc={D4B64CC3-9144-4F4D-A74B-2521FF0C4410}</author>
    <author>tc={C310E503-985E-4D24-9452-D4B2FFDFDE9D}</author>
  </authors>
  <commentList>
    <comment ref="A13" authorId="0" shapeId="0" xr:uid="{2E885997-5A60-4ADB-9540-27D2C1585934}">
      <text>
        <r>
          <rPr>
            <sz val="10"/>
            <color indexed="81"/>
            <rFont val="Tahoma"/>
            <family val="2"/>
          </rPr>
          <t xml:space="preserve">ID: escriba el consecutivo del activo de información iniciando con las letras AI
Posterior la Primera Letra que identifica el tipo de Proceso de acuerdo a lo siguiente:
E:Estrátegico
M:Misional
A:Apoyo
EC:Evaluación y Control
DIE-DIRECCIONAMIENTO ESTRATÉGICO
COM-GESTIÓN DE COMUNICACIONES
GCI-GESTIÓN DEL CONOCIMIENTO, INNOVACIÓN E INVESTIGACIÓN
GIG-GESTIÓN DE INFORMACIÓN GEOGRÁFICA
GCA-GESTIÓN CATASTRAL
GPS-GESTIÓN DE PRODUCTOS Y SERVICIOS
PCE-PARTICIPACIÓN CIUDADANA Y EXPERIENCIA DE SERVICIO
GDT-GESTIÓN Y DESARROLLO DE LAS TIC
GJU-GESTIÓN JURÍDICA
GSA-GESTIÓN DE SERVICIOS ADMINISTRATIVOS Y DOCUMENTAL
GFI-GESTIÓN FINANCIERA
GCO-GESTIÓN CONTRACTUAL
GTH-GESTIÓN DEL TALENTO HUMANO
GSC-GESTIÓN DE SEGUIMIENTO, EVALUACIÓN Y CONTROL
       TRANSVERSAL
Para Finalizar indicar con la codificación (Sigla) del Proceso
Ej: AIEDIE01
</t>
        </r>
      </text>
    </comment>
    <comment ref="B13" authorId="0" shapeId="0" xr:uid="{00000000-0006-0000-0000-000002000000}">
      <text>
        <r>
          <rPr>
            <b/>
            <sz val="11"/>
            <color indexed="81"/>
            <rFont val="Tahoma"/>
            <family val="2"/>
          </rPr>
          <t xml:space="preserve">Tipo de Proceso: </t>
        </r>
        <r>
          <rPr>
            <sz val="11"/>
            <color indexed="81"/>
            <rFont val="Tahoma"/>
            <family val="2"/>
          </rPr>
          <t xml:space="preserve">Seleccione el tipo de proceso al que corresponde el registro.
</t>
        </r>
      </text>
    </comment>
    <comment ref="C13" authorId="1" shapeId="0" xr:uid="{00000000-0006-0000-0000-000003000000}">
      <text>
        <r>
          <rPr>
            <b/>
            <sz val="11"/>
            <color rgb="FF000000"/>
            <rFont val="Calibr"/>
          </rPr>
          <t>Proceso</t>
        </r>
        <r>
          <rPr>
            <sz val="11"/>
            <color rgb="FF000000"/>
            <rFont val="Calibr"/>
          </rPr>
          <t xml:space="preserve">
Seleccione el proceso al que esta asociado el activo de información</t>
        </r>
      </text>
    </comment>
    <comment ref="W13" authorId="2" shapeId="0" xr:uid="{00000000-0006-0000-0000-000004000000}">
      <text>
        <r>
          <rPr>
            <b/>
            <sz val="11"/>
            <color indexed="8"/>
            <rFont val="Tahoma"/>
            <family val="2"/>
          </rPr>
          <t>Objeto legítimo de la excepción:</t>
        </r>
        <r>
          <rPr>
            <sz val="11"/>
            <color indexed="8"/>
            <rFont val="Tahoma"/>
            <family val="2"/>
          </rPr>
          <t xml:space="preserve">
La identificación de la excepción que, dentro de las previstas en los artículos 18 y 19 de la Ley 1712 de 2014, cobija la calificación de información reservada o clasificada.
</t>
        </r>
      </text>
    </comment>
    <comment ref="X13" authorId="2" shapeId="0" xr:uid="{00000000-0006-0000-0000-000005000000}">
      <text>
        <r>
          <rPr>
            <b/>
            <sz val="11"/>
            <color indexed="8"/>
            <rFont val="Tahoma"/>
            <family val="2"/>
          </rPr>
          <t>Fundamento constitucional o legal:</t>
        </r>
        <r>
          <rPr>
            <sz val="11"/>
            <color indexed="8"/>
            <rFont val="Tahoma"/>
            <family val="2"/>
          </rPr>
          <t xml:space="preserve">
Indicar el fundamento constitucional o legal que justifican la clasificación o la reserva, señalando expresamente la norma, artículo, inciso o párrafo que la ampara.</t>
        </r>
      </text>
    </comment>
    <comment ref="Y13" authorId="2" shapeId="0" xr:uid="{00000000-0006-0000-0000-000006000000}">
      <text>
        <r>
          <rPr>
            <b/>
            <sz val="11"/>
            <color indexed="8"/>
            <rFont val="Tahoma"/>
            <family val="2"/>
          </rPr>
          <t>Fundamento jurídico de la excepción:</t>
        </r>
        <r>
          <rPr>
            <sz val="11"/>
            <color indexed="8"/>
            <rFont val="Tahoma"/>
            <family val="2"/>
          </rPr>
          <t xml:space="preserve">
Mención de la norma jurídica que sirve como fundamento jurídico para la clasificación o reserva de la información.</t>
        </r>
        <r>
          <rPr>
            <sz val="9"/>
            <color indexed="8"/>
            <rFont val="Tahoma"/>
            <family val="2"/>
          </rPr>
          <t xml:space="preserve">
</t>
        </r>
      </text>
    </comment>
    <comment ref="Z13" authorId="2" shapeId="0" xr:uid="{00000000-0006-0000-0000-000007000000}">
      <text>
        <r>
          <rPr>
            <b/>
            <sz val="11"/>
            <color indexed="8"/>
            <rFont val="Tahoma"/>
            <family val="2"/>
          </rPr>
          <t>Excepción total o parcial:</t>
        </r>
        <r>
          <rPr>
            <sz val="11"/>
            <color indexed="8"/>
            <rFont val="Tahoma"/>
            <family val="2"/>
          </rPr>
          <t xml:space="preserve">
Según sea integral o parcial la calificación, las partes o secciones clasificadas o reservadas.
Indicar si la totalidad del activo de información es clasificado o reservado o si solo una parte corresponde a esta calificación.
</t>
        </r>
      </text>
    </comment>
    <comment ref="AA13" authorId="2" shapeId="0" xr:uid="{00000000-0006-0000-0000-000008000000}">
      <text>
        <r>
          <rPr>
            <b/>
            <sz val="11"/>
            <color indexed="8"/>
            <rFont val="Tahoma"/>
            <family val="2"/>
          </rPr>
          <t>Fecha de la calificación:</t>
        </r>
        <r>
          <rPr>
            <sz val="11"/>
            <color indexed="8"/>
            <rFont val="Tahoma"/>
            <family val="2"/>
          </rPr>
          <t xml:space="preserve">
Es la fecha de la calificación de la información como reservada o clasificada.</t>
        </r>
      </text>
    </comment>
    <comment ref="AB13" authorId="2" shapeId="0" xr:uid="{00000000-0006-0000-0000-000009000000}">
      <text>
        <r>
          <rPr>
            <b/>
            <sz val="11"/>
            <color rgb="FF000000"/>
            <rFont val="Tahoma"/>
            <family val="2"/>
          </rPr>
          <t>Plazo de la clasificación o reserva.</t>
        </r>
        <r>
          <rPr>
            <sz val="11"/>
            <color rgb="FF000000"/>
            <rFont val="Tahoma"/>
            <family val="2"/>
          </rPr>
          <t xml:space="preserve">
El tiempo que cobija la clasificación o reserva.
La clasificación es ilimitada en años, la reserva solo puede durar como máximo por 15 años desde la creación del documento</t>
        </r>
      </text>
    </comment>
    <comment ref="AC13" authorId="0" shapeId="0" xr:uid="{00000000-0006-0000-0000-00000A000000}">
      <text>
        <r>
          <rPr>
            <b/>
            <sz val="11"/>
            <color indexed="81"/>
            <rFont val="Calibri "/>
          </rPr>
          <t>Confidencialidad:</t>
        </r>
        <r>
          <rPr>
            <sz val="11"/>
            <color indexed="81"/>
            <rFont val="Calibri "/>
          </rPr>
          <t xml:space="preserve"> propiedad de la información que la hace no disponible, es decir divulgada a individuos, entidades o procesos no autorizados.
El impacto que tendría para la entidad la pérdida de confidencialidad de la información del activo identificado, teniendo en cuenta las siguientes opciones:
Alta: el conocimiento o divulgación no autorizada de este activo de información impacta negativamente a toda la entidad. 
Media: el conocimiento o divulgación no autorizada de este activo de información impacta negativamente a algunos procesos de la entidad. 
Baja: el conocimiento o divulgación no autorizada de este activo de información no tiene ningún impacto negativo en el proceso</t>
        </r>
        <r>
          <rPr>
            <b/>
            <sz val="9"/>
            <color indexed="81"/>
            <rFont val="Tahoma"/>
            <family val="2"/>
          </rPr>
          <t xml:space="preserve">
</t>
        </r>
      </text>
    </comment>
    <comment ref="AE13" authorId="0" shapeId="0" xr:uid="{6EE4B301-7B06-4CCF-A498-DC9D73B6D8E2}">
      <text>
        <r>
          <rPr>
            <b/>
            <sz val="11"/>
            <color indexed="81"/>
            <rFont val="Tahoma"/>
            <family val="2"/>
          </rPr>
          <t xml:space="preserve">Integridad: </t>
        </r>
        <r>
          <rPr>
            <sz val="11"/>
            <color indexed="81"/>
            <rFont val="Tahoma"/>
            <family val="2"/>
          </rPr>
          <t xml:space="preserve">propiedad de exactitud y completitud de la información de la Unidad.
El impacto que tendría para la entidad la pérdida de integridad de la información del activo identificado, teniendo en cuenta las siguientes opciones :
Alta: información cuya pérdida de exactitud y completitud puede conllevar un impacto negativo de índole legal o económico, retrasar sus funciones, o generar pérdidas de imagen severas de la entidad.
Media: información cuya pérdida de exactitud y completitud puede conllevar un impacto negativo de índole legal o económico, retrasar sus funciones, o generar pérdida de imagen moderado a funcionarios de la entidad.
Baja: información cuya pérdida de exactitud y completitud conlleva un impacto no significativo para la entidad
</t>
        </r>
      </text>
    </comment>
    <comment ref="AG13" authorId="0" shapeId="0" xr:uid="{00000000-0006-0000-0000-00000C000000}">
      <text>
        <r>
          <rPr>
            <b/>
            <sz val="11"/>
            <color indexed="81"/>
            <rFont val="Tahoma"/>
            <family val="2"/>
          </rPr>
          <t xml:space="preserve">Disponibilidad: </t>
        </r>
        <r>
          <rPr>
            <sz val="11"/>
            <color indexed="81"/>
            <rFont val="Tahoma"/>
            <family val="2"/>
          </rPr>
          <t>propiedad de  la información de ser accesible y utilizable a demanda por la entidad o la ciudadanía.
El impacto que tendría para la entidad la pérdida de disponibilidad de la información del activo identificado, teniendo en cuenta las siguientes opciones :
Alta: la no disponibilidad de la información puede conllevar un impacto negativo de índole legal o económico, retrasar sus funciones, o generar pérdidas de imagen severas a la entidad.
Media: la no disponibilidad de la información puede conllevar un impacto negativo de índole legal o económico, retrasar sus funciones, o generar pérdida de imagen moderado a la entidad.
Baja: la no disponibilidad de la información puede afectar la operación normal de la entidad o entes externos, pero no conlleva implicaciones legales, económicas o de pérdida de imagen.</t>
        </r>
      </text>
    </comment>
    <comment ref="AO13" authorId="0" shapeId="0" xr:uid="{00000000-0006-0000-0000-00000D000000}">
      <text>
        <r>
          <rPr>
            <b/>
            <sz val="11"/>
            <color indexed="81"/>
            <rFont val="Tahoma"/>
            <family val="2"/>
          </rPr>
          <t xml:space="preserve">Importancia del activo: </t>
        </r>
        <r>
          <rPr>
            <sz val="11"/>
            <color indexed="81"/>
            <rFont val="Tahoma"/>
            <family val="2"/>
          </rPr>
          <t>campo automatico no diligenciar.este campo se calcula automáticamente, de acuerdo con los criterios seleccionados en la Confidencialidad, Integridad y Disponibilidad
Concepto tomado de Guía para la orientación de la GRSD</t>
        </r>
      </text>
    </comment>
    <comment ref="D14" authorId="0" shapeId="0" xr:uid="{00000000-0006-0000-0000-00000E000000}">
      <text>
        <r>
          <rPr>
            <b/>
            <sz val="11"/>
            <color indexed="81"/>
            <rFont val="Tahoma"/>
            <family val="2"/>
          </rPr>
          <t xml:space="preserve">Serie Documental:
</t>
        </r>
        <r>
          <rPr>
            <sz val="11"/>
            <color indexed="81"/>
            <rFont val="Tahoma"/>
            <family val="2"/>
          </rPr>
          <t>Registrar el nombre asignado en la tabla de retención documental para la serie .
En caso de no contar con una clasificación documental, en este campo se registra la expresión “sin establecer”.</t>
        </r>
        <r>
          <rPr>
            <sz val="9"/>
            <color indexed="81"/>
            <rFont val="Tahoma"/>
            <family val="2"/>
          </rPr>
          <t xml:space="preserve">
</t>
        </r>
      </text>
    </comment>
    <comment ref="E14" authorId="3" shapeId="0" xr:uid="{00000000-0006-0000-0000-00000F000000}">
      <text>
        <r>
          <rPr>
            <b/>
            <sz val="11"/>
            <color rgb="FF000000"/>
            <rFont val="Tahoma"/>
            <family val="2"/>
          </rPr>
          <t xml:space="preserve">Activo de información:
</t>
        </r>
        <r>
          <rPr>
            <sz val="11"/>
            <color rgb="FF000000"/>
            <rFont val="Tahoma"/>
            <family val="2"/>
          </rPr>
          <t>Es todo lo que representa valor para la entidad (</t>
        </r>
        <r>
          <rPr>
            <b/>
            <i/>
            <sz val="11"/>
            <color rgb="FF000000"/>
            <rFont val="Tahoma"/>
            <family val="2"/>
          </rPr>
          <t>información de valor que produce, recolecta y gestiona cada proceso de la unidad.</t>
        </r>
        <r>
          <rPr>
            <sz val="11"/>
            <color rgb="FF000000"/>
            <rFont val="Tahoma"/>
            <family val="2"/>
          </rPr>
          <t xml:space="preserve">)y por lo tanto se debe proteger de los riesgos a los que estos puedan estar expuestos, 
Considere las siguientes premisas para su identificación:
1. El activo de información puede llamarse como la serie o la subserie documental o podría identificarse con un nombre diferente.
2. El activo de información tipo información puede ser física, digital o electrónica o tener 2 o 3 conbinaciones (física, digital / física , digital y electrónica)
3. Teniendo en cuenta la premisa anterior, todos los activos tipo información </t>
        </r>
        <r>
          <rPr>
            <b/>
            <sz val="11"/>
            <color rgb="FF000000"/>
            <rFont val="Tahoma"/>
            <family val="2"/>
          </rPr>
          <t>deberían</t>
        </r>
        <r>
          <rPr>
            <sz val="11"/>
            <color rgb="FF000000"/>
            <rFont val="Tahoma"/>
            <family val="2"/>
          </rPr>
          <t xml:space="preserve"> estar asociados a una serie / subserie en las TRD de cada proceso.
4. Si el activo de información no está asociado a las TRD, debe identificar el mismo y en la columna de caracterización documental escribir "Sin Establecer".
5. No debe identificar cada registro de las TRD como un activo de información. Esto no genera valor para el proceso.</t>
        </r>
        <r>
          <rPr>
            <sz val="9"/>
            <color rgb="FF000000"/>
            <rFont val="Tahoma"/>
            <family val="2"/>
          </rPr>
          <t xml:space="preserve">
</t>
        </r>
      </text>
    </comment>
    <comment ref="F14" authorId="3" shapeId="0" xr:uid="{00000000-0006-0000-0000-000010000000}">
      <text>
        <r>
          <rPr>
            <b/>
            <sz val="11"/>
            <color rgb="FF000000"/>
            <rFont val="Calibri "/>
          </rPr>
          <t>Definición del registro o documento de archivo</t>
        </r>
        <r>
          <rPr>
            <sz val="11"/>
            <color rgb="FF000000"/>
            <rFont val="Calibri "/>
          </rPr>
          <t>:
Realizar la descripción general del activo de información, especificando la información que contiene.</t>
        </r>
      </text>
    </comment>
    <comment ref="G14" authorId="3" shapeId="0" xr:uid="{00000000-0006-0000-0000-000011000000}">
      <text>
        <r>
          <rPr>
            <b/>
            <sz val="11"/>
            <color rgb="FF000000"/>
            <rFont val="Tahoma"/>
            <family val="2"/>
          </rPr>
          <t>Idioma:</t>
        </r>
        <r>
          <rPr>
            <sz val="11"/>
            <color rgb="FF000000"/>
            <rFont val="Tahoma"/>
            <family val="2"/>
          </rPr>
          <t xml:space="preserve">
Establecer el idioma, lengua o dialecto en que se encuentra la información consignada en el activo de información.</t>
        </r>
      </text>
    </comment>
    <comment ref="H14" authorId="3" shapeId="0" xr:uid="{00000000-0006-0000-0000-000012000000}">
      <text>
        <r>
          <rPr>
            <b/>
            <sz val="11"/>
            <color rgb="FF000000"/>
            <rFont val="Tahoma"/>
            <family val="2"/>
          </rPr>
          <t>Análogo:</t>
        </r>
        <r>
          <rPr>
            <sz val="11"/>
            <color rgb="FF000000"/>
            <rFont val="Tahoma"/>
            <family val="2"/>
          </rPr>
          <t xml:space="preserve">
Marcar con una “X” si el activo de información se encuentra elaborado en soporte papel y cinta (video, casete, película, microfilm, entre otros).</t>
        </r>
      </text>
    </comment>
    <comment ref="I14" authorId="0" shapeId="0" xr:uid="{EC6C54E8-E2CD-4CEE-91DC-29F2F9510791}">
      <text>
        <r>
          <rPr>
            <sz val="11"/>
            <color indexed="81"/>
            <rFont val="Tahoma"/>
            <family val="2"/>
          </rPr>
          <t>Digital:
Marcar con una “X” en caso que el activo de información  haya sido digitalizado  o haya sufrido un proceso de conversión de una señal o soporte analógico a una representación digital (Acuerdo 027 de 2006 de Archivo General de la Nación).
Si el activo de información  se digitaliza y el activo de información  en papel se conserva, se deben marcar con X las dos opciones: Análogo y Digital.</t>
        </r>
      </text>
    </comment>
    <comment ref="J14" authorId="3" shapeId="0" xr:uid="{00000000-0006-0000-0000-000014000000}">
      <text>
        <r>
          <rPr>
            <b/>
            <sz val="11"/>
            <color rgb="FF000000"/>
            <rFont val="Tahoma"/>
            <family val="2"/>
          </rPr>
          <t>Electrónico:</t>
        </r>
        <r>
          <rPr>
            <sz val="11"/>
            <color rgb="FF000000"/>
            <rFont val="Tahoma"/>
            <family val="2"/>
          </rPr>
          <t xml:space="preserve">
Marcar con una “X” si el activo de información generado, recibido, almacenado, y /o comunicado se encuentra en medios electrónicos, y permanece en estos medios durante su ciclo vital. (Acuerdo 027 de 2006 de Archivo General de la Nación). </t>
        </r>
      </text>
    </comment>
    <comment ref="K14" authorId="3" shapeId="0" xr:uid="{00000000-0006-0000-0000-000015000000}">
      <text>
        <r>
          <rPr>
            <b/>
            <sz val="11"/>
            <color rgb="FF000000"/>
            <rFont val="Tahoma"/>
            <family val="2"/>
          </rPr>
          <t>Descripción del soporte:</t>
        </r>
        <r>
          <rPr>
            <sz val="11"/>
            <color rgb="FF000000"/>
            <rFont val="Tahoma"/>
            <family val="2"/>
          </rPr>
          <t xml:space="preserve">
En este se debe Indicar el soporte específico de la información: papel; cintas, películas y casetes (cine, video, audio, microfilm, etc.); discos duros; discos ópticos (CD, DVD, Blu Ray, etc.), entre otros.</t>
        </r>
      </text>
    </comment>
    <comment ref="L14" authorId="3" shapeId="0" xr:uid="{00000000-0006-0000-0000-000016000000}">
      <text>
        <r>
          <rPr>
            <b/>
            <sz val="9"/>
            <color rgb="FF000000"/>
            <rFont val="Tahoma"/>
            <family val="2"/>
          </rPr>
          <t>Presentación de la información (formato):</t>
        </r>
        <r>
          <rPr>
            <sz val="9"/>
            <color rgb="FF000000"/>
            <rFont val="Tahoma"/>
            <family val="2"/>
          </rPr>
          <t xml:space="preserve">
</t>
        </r>
        <r>
          <rPr>
            <sz val="9"/>
            <color rgb="FF000000"/>
            <rFont val="Tahoma"/>
            <family val="2"/>
          </rPr>
          <t xml:space="preserve">Se debe identificar la forma, tamaño o modo en la que se presenta la información o se permite su visualización o consulta, tales como: hoja de cálculo, imagen, video, documento de texto, etc. Asimismo, si es necesario, especificar la extensión del archivo en el que se encuentra dicho documento, por ejemplo .jpg, .odt, .xls. 
</t>
        </r>
        <r>
          <rPr>
            <sz val="9"/>
            <color rgb="FF000000"/>
            <rFont val="Tahoma"/>
            <family val="2"/>
          </rPr>
          <t xml:space="preserve">Nota: Si el documento es análogo se debe diligenciar "No aplica"
</t>
        </r>
      </text>
    </comment>
    <comment ref="M14" authorId="3" shapeId="0" xr:uid="{00000000-0006-0000-0000-000017000000}">
      <text>
        <r>
          <rPr>
            <b/>
            <sz val="11"/>
            <color rgb="FF000000"/>
            <rFont val="Tahoma"/>
            <family val="2"/>
          </rPr>
          <t>Interno:</t>
        </r>
        <r>
          <rPr>
            <sz val="11"/>
            <color rgb="FF000000"/>
            <rFont val="Tahoma"/>
            <family val="2"/>
          </rPr>
          <t xml:space="preserve">
Seleccionar interno cuando la información es generada por la entidad u organismo distrital.
</t>
        </r>
        <r>
          <rPr>
            <b/>
            <sz val="11"/>
            <color rgb="FF000000"/>
            <rFont val="Tahoma"/>
            <family val="2"/>
          </rPr>
          <t>Externo:</t>
        </r>
        <r>
          <rPr>
            <sz val="11"/>
            <color rgb="FF000000"/>
            <rFont val="Tahoma"/>
            <family val="2"/>
          </rPr>
          <t xml:space="preserve">
Seleccionar externo cuando la información es generada por una persona natural o jurídica diferente a la entidad u organismo distrital y hace parte de las actividades de ésta.</t>
        </r>
      </text>
    </comment>
    <comment ref="N14" authorId="1" shapeId="0" xr:uid="{00000000-0006-0000-0000-000018000000}">
      <text>
        <r>
          <rPr>
            <b/>
            <sz val="9"/>
            <color rgb="FF000000"/>
            <rFont val="Tahoma"/>
            <family val="2"/>
          </rPr>
          <t>Custodio de la información:</t>
        </r>
        <r>
          <rPr>
            <sz val="9"/>
            <color rgb="FF000000"/>
            <rFont val="Tahoma"/>
            <family val="2"/>
          </rPr>
          <t xml:space="preserve">
Indicar la dependencia y el cargo del custodio de la información. En caso de que el custodio sea un tercero, indicar la empresa y cargo del mismo. 
La  responsabilidad del custodio es aplicar las políticas, procedimientos y protocolos asociados al acceso a la información que se establezcan por parte de la entidad y del propietario de la información (propietario de los activos), así como los relacionados con su trámite y conservación. Para definir esta persona es necesario tener en cuenta la localización del documento de archivo (registro).</t>
        </r>
      </text>
    </comment>
    <comment ref="O14" authorId="1" shapeId="0" xr:uid="{00000000-0006-0000-0000-000019000000}">
      <text>
        <r>
          <rPr>
            <b/>
            <sz val="11"/>
            <color rgb="FF000000"/>
            <rFont val="Tahoma"/>
            <family val="2"/>
          </rPr>
          <t>Estado de la información:</t>
        </r>
        <r>
          <rPr>
            <sz val="11"/>
            <color rgb="FF000000"/>
            <rFont val="Tahoma"/>
            <family val="2"/>
          </rPr>
          <t xml:space="preserve">
Indicar si el activo de información se encuentra :
</t>
        </r>
        <r>
          <rPr>
            <b/>
            <sz val="11"/>
            <color rgb="FF000000"/>
            <rFont val="Tahoma"/>
            <family val="2"/>
          </rPr>
          <t>Disponible</t>
        </r>
        <r>
          <rPr>
            <sz val="11"/>
            <color rgb="FF000000"/>
            <rFont val="Tahoma"/>
            <family val="2"/>
          </rPr>
          <t xml:space="preserve"> (los usuarios pueden acceder a él en el lugar donde se ubica el documento original), 
</t>
        </r>
        <r>
          <rPr>
            <b/>
            <sz val="11"/>
            <color rgb="FF000000"/>
            <rFont val="Tahoma"/>
            <family val="2"/>
          </rPr>
          <t>Publicado</t>
        </r>
        <r>
          <rPr>
            <sz val="11"/>
            <color rgb="FF000000"/>
            <rFont val="Tahoma"/>
            <family val="2"/>
          </rPr>
          <t xml:space="preserve"> (los usuarios pueden acceder en línea al documento, es decir, a través de la página web u otro medio habilitado para tal fin),.
</t>
        </r>
        <r>
          <rPr>
            <b/>
            <sz val="11"/>
            <color rgb="FF000000"/>
            <rFont val="Tahoma"/>
            <family val="2"/>
          </rPr>
          <t>Disponible y publicado</t>
        </r>
        <r>
          <rPr>
            <sz val="11"/>
            <color rgb="FF000000"/>
            <rFont val="Tahoma"/>
            <family val="2"/>
          </rPr>
          <t xml:space="preserve"> (puede presentarse que el original del documento de archivo (registro) se encuentre disponible, pero que exista publicada una copia del mismo).</t>
        </r>
      </text>
    </comment>
    <comment ref="P14" authorId="1" shapeId="0" xr:uid="{00000000-0006-0000-0000-00001A000000}">
      <text>
        <r>
          <rPr>
            <b/>
            <sz val="11"/>
            <color rgb="FF000000"/>
            <rFont val="Tahoma"/>
            <family val="2"/>
          </rPr>
          <t>Localización del documento/activo de información o lugar de consulta:</t>
        </r>
        <r>
          <rPr>
            <sz val="11"/>
            <color rgb="FF000000"/>
            <rFont val="Tahoma"/>
            <family val="2"/>
          </rPr>
          <t xml:space="preserve">
indicar el archivo de gestión o el lugar donde reposa el original
del activo de información.</t>
        </r>
      </text>
    </comment>
    <comment ref="Q14" authorId="1" shapeId="0" xr:uid="{00000000-0006-0000-0000-00001B000000}">
      <text>
        <r>
          <rPr>
            <b/>
            <sz val="11"/>
            <color rgb="FF000000"/>
            <rFont val="Tahoma"/>
            <family val="2"/>
          </rPr>
          <t>Publicada en (link página web):</t>
        </r>
        <r>
          <rPr>
            <sz val="11"/>
            <color rgb="FF000000"/>
            <rFont val="Tahoma"/>
            <family val="2"/>
          </rPr>
          <t xml:space="preserve">
Incluir el link de consulta del activo de información en el caso en que se encuentre en línea, es decir, a través de la página web u otro medio habilitado para tal fin. De lo contrario escriba “No aplica”.</t>
        </r>
      </text>
    </comment>
    <comment ref="R14" authorId="1" shapeId="0" xr:uid="{00000000-0006-0000-0000-00001C000000}">
      <text>
        <r>
          <rPr>
            <b/>
            <sz val="11"/>
            <color rgb="FF000000"/>
            <rFont val="Tahoma"/>
            <family val="2"/>
          </rPr>
          <t>Área/dependencia:</t>
        </r>
        <r>
          <rPr>
            <sz val="11"/>
            <color rgb="FF000000"/>
            <rFont val="Tahoma"/>
            <family val="2"/>
          </rPr>
          <t xml:space="preserve">
Es el nombre de la dependencia responsable de
la producción del activo de información  en virtud al cumplimiento de sus funciones, procesos y procedimientos.</t>
        </r>
      </text>
    </comment>
    <comment ref="S14" authorId="4" shapeId="0" xr:uid="{00000000-0006-0000-0000-00001D000000}">
      <text>
        <r>
          <rPr>
            <b/>
            <sz val="11"/>
            <color indexed="81"/>
            <rFont val="Tahoma"/>
            <family val="2"/>
          </rPr>
          <t xml:space="preserve">¿El Activo contiene datos personales?
</t>
        </r>
        <r>
          <rPr>
            <sz val="11"/>
            <color indexed="81"/>
            <rFont val="Tahoma"/>
            <family val="2"/>
          </rPr>
          <t>Seleccione Si, si el activo de información tiene registrado datos personales.
Dato Personal: Es cualquier información que pude ser relacionada con una persona. Ejemplo: nombres y apellidos, dirección de la casa, fotografias, videos, habitos de compra, número de identificación.</t>
        </r>
        <r>
          <rPr>
            <sz val="9"/>
            <color indexed="81"/>
            <rFont val="Tahoma"/>
            <family val="2"/>
          </rPr>
          <t xml:space="preserve">
</t>
        </r>
      </text>
    </comment>
    <comment ref="T14" authorId="4" shapeId="0" xr:uid="{00000000-0006-0000-0000-00001E000000}">
      <text>
        <r>
          <rPr>
            <b/>
            <sz val="11"/>
            <color indexed="81"/>
            <rFont val="Tahoma"/>
            <family val="2"/>
          </rPr>
          <t xml:space="preserve">¿El Activo contiene datos personales de carácter sensible?
</t>
        </r>
        <r>
          <rPr>
            <sz val="11"/>
            <color indexed="81"/>
            <rFont val="Tahoma"/>
            <family val="2"/>
          </rPr>
          <t xml:space="preserve">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t>
        </r>
      </text>
    </comment>
    <comment ref="U14" authorId="4" shapeId="0" xr:uid="{00000000-0006-0000-0000-00001F000000}">
      <text>
        <r>
          <rPr>
            <b/>
            <sz val="11"/>
            <color indexed="81"/>
            <rFont val="Tahoma"/>
            <family val="2"/>
          </rPr>
          <t xml:space="preserve">¿El Activo contiene datos personales de niños, niñas o adolescentes?
</t>
        </r>
        <r>
          <rPr>
            <sz val="11"/>
            <color indexed="81"/>
            <rFont val="Tahoma"/>
            <family val="2"/>
          </rPr>
          <t>Seleccione Si, si el activo de información tiene registrado datos personales de menores de 18 años</t>
        </r>
      </text>
    </comment>
    <comment ref="V14" authorId="0" shapeId="0" xr:uid="{00000000-0006-0000-0000-000020000000}">
      <text>
        <r>
          <rPr>
            <b/>
            <sz val="11"/>
            <color indexed="81"/>
            <rFont val="Tahoma"/>
            <family val="2"/>
          </rPr>
          <t>Información pública</t>
        </r>
        <r>
          <rPr>
            <sz val="11"/>
            <color indexed="81"/>
            <rFont val="Tahoma"/>
            <family val="2"/>
          </rPr>
          <t xml:space="preserve">: “Información que puede ser entregada o publicada sin restricciones a cualquier persona dentro y fuera de la entidad, sin que esto implique daños a terceros ni a las actividades y procesos de la entidad.” 
Por la naturaleza de la Unidad, acá se encuentra toda la información que esta posea o custodie y no cumpla con alguna de las características mencionadas en la definición de los niveles “Pública Clasificada” o “Pública Reservada” de esta misma tabla.
</t>
        </r>
        <r>
          <rPr>
            <b/>
            <sz val="11"/>
            <color indexed="81"/>
            <rFont val="Tahoma"/>
            <family val="2"/>
          </rPr>
          <t>Información pública clasificada</t>
        </r>
        <r>
          <rPr>
            <sz val="11"/>
            <color indexed="81"/>
            <rFont val="Tahoma"/>
            <family val="2"/>
          </rPr>
          <t xml:space="preserve">: “Esta información es propia de la entidad o de terceros y puede ser utilizada por los funcionarios de la entidad para realizar labores propias de los procesos, pero no puede ser conocida por personal no autorizado o por terceros sin autorización del propietario.” 
En esta categoría se encuentra:
1. Aquella información a la cual debe restringirse su acceso por parte de la ciudadanía para evitar que se vulneren los siguientes derechos :
a. “El derecho de toda persona a la intimidad, bajo las limitaciones propias que impone la condición de servidor público, en concordancia con lo estipulado;
b. El derecho de toda persona a la vida, la salud o la seguridad;
c. Los secretos comerciales, industriales y profesionales”.
2. Datos Personales Sensibles de acuerdo a lo establecido en la Ley 1581 de 2012  definidos como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3. Datos Personales Semiprivado de acuerdo con lo establecido en la Ley 1581 de 2012 (Referenciada en el numeral anterior) definidos como aquellos datos que no tienen naturaleza íntima, reservada, ni pública y cuyo conocimiento o divulgación puede interesar no sólo a su titular, si no a cierto sector o grupo de personas o a la sociedad en general. Su tratamiento no se encuentra prohibido, pero sí requiere de autorización previa y expresa del titular del dato. 
</t>
        </r>
        <r>
          <rPr>
            <b/>
            <sz val="11"/>
            <color indexed="81"/>
            <rFont val="Tahoma"/>
            <family val="2"/>
          </rPr>
          <t>Información pública reservada</t>
        </r>
        <r>
          <rPr>
            <sz val="11"/>
            <color indexed="81"/>
            <rFont val="Tahoma"/>
            <family val="2"/>
          </rPr>
          <t xml:space="preserve">: En esta categoría se encuentra aquella información que esté en poder o custodia de la Unidad y a la cual deba restringirse su acceso por parte de la ciudadanía o personas no autorizadas, para evitar daños a intereses públicos por tener el potencial de afectar lo siguiente :
a. “La defensa y seguridad nacional;
b. La seguridad pública;
c. Las relaciones internacionales;
d. La prevención, investigación y persecución de los delitos y las faltas disciplinarias, mientras que no se haga efectiva la medida de aseguramiento o se formule pliego de cargos, según el caso;
e. El debido proceso y la igualdad de las partes en los procesos judiciales;
f. La administración efectiva de la justicia;
g. Los derechos de la infancia y la adolescencia;
h. La estabilidad macroeconómica y financiera del país;
i. La salud pública.”
</t>
        </r>
      </text>
    </comment>
    <comment ref="AG15" authorId="0" shapeId="0" xr:uid="{00000000-0006-0000-0000-000021000000}">
      <text>
        <r>
          <rPr>
            <sz val="11"/>
            <color indexed="81"/>
            <rFont val="Tahoma"/>
            <family val="2"/>
          </rPr>
          <t>Si el activo de información identificado es crítico para las operaciones internas, es decir para el normal desarrollo de los procesos de la entidad, teniendo en cuenta las siguientes opciones:
Alto: se refiere a que el activo de información es usado para el desarrollo de todos los procesos de la entidad.
Medio: se refiere a que el activo de información es usado para el desarrollo de varios procesos de la entidad.
Bajo: se refiere a que el activo de información es usado para el desarrollo de un proceso de la entidad.</t>
        </r>
      </text>
    </comment>
    <comment ref="AI15" authorId="0" shapeId="0" xr:uid="{00000000-0006-0000-0000-000022000000}">
      <text>
        <r>
          <rPr>
            <sz val="11"/>
            <color indexed="81"/>
            <rFont val="Tahoma"/>
            <family val="2"/>
          </rPr>
          <t>si el activo de información identificado es crítico para el servicio a terceros teniendo en cuenta las siguientes opciones:
Alto: se refiere a que el activo de información es usado para la prestación de servicios a todos los ciudadanos y partes interesadas de la entidad.
Medio: se refiere a que el activo de información es usado para la prestación de servicios a algunos ciudadanos y partes interesadas.
Bajo: se refiere a que el activo no es usado para la prestación de servicios a ciudadanos y partes interesados.</t>
        </r>
      </text>
    </comment>
    <comment ref="A24" authorId="5" shapeId="0" xr:uid="{DAED6DA2-42CF-42EC-871B-8323F2EF9AD5}">
      <text>
        <r>
          <rPr>
            <sz val="11"/>
            <color theme="1"/>
            <rFont val="Calibri"/>
            <family val="2"/>
            <scheme val="minor"/>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@Johanna Carolina Mendoza Brand de acuerdo a tu solicitud se realiza revisión y ajuste de ids de activos con el enlace @Jaime Humberto Linares Martin </t>
        </r>
      </text>
    </comment>
    <comment ref="S38" authorId="0" shapeId="0" xr:uid="{385ECAFE-D64B-4979-99F8-0908B9CAC8E0}">
      <text>
        <r>
          <rPr>
            <b/>
            <sz val="9"/>
            <color indexed="81"/>
            <rFont val="Tahoma"/>
            <family val="2"/>
          </rPr>
          <t>Lourdes Maria Acuña Acuña:</t>
        </r>
        <r>
          <rPr>
            <sz val="9"/>
            <color indexed="81"/>
            <rFont val="Tahoma"/>
            <family val="2"/>
          </rPr>
          <t xml:space="preserve">
se ajusta teniendo en cuenta que Claudia informa que no tiene datos personales</t>
        </r>
      </text>
    </comment>
    <comment ref="S39" authorId="6" shapeId="0" xr:uid="{C071B4EB-70FA-4A6D-B3D9-7C1ECE45094D}">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@Jaime Humberto Linares Martin indicar si los datos personales que se manejan en este activo son publicos sino se debe reclasificar. Verificar.
Respuesta:
    los datos personales son públicos</t>
        </r>
      </text>
    </comment>
    <comment ref="S40" authorId="7" shapeId="0" xr:uid="{5EA2391B-59B3-4559-9FD7-AE6F78C8323F}">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@Jaime Humberto Linares Martin indicar si los datos personales que se manejan en este activo son publicos sino se debe reclasificar. Verificar.
Respuesta:
    los datos personaes son publicos</t>
        </r>
      </text>
    </comment>
    <comment ref="S41" authorId="8" shapeId="0" xr:uid="{A0511EF2-4191-4036-865C-B02EFFAEC702}">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@Jaime Humberto Linares Martin indicar si los datos personales que se manejan en este activo son publicos sino se debe reclasificar. Verificar.
Respuesta:
    los datos personales son publicos</t>
        </r>
      </text>
    </comment>
    <comment ref="S42" authorId="9" shapeId="0" xr:uid="{23A14FF0-7BE3-4999-948B-D67478C21AC5}">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@Jaime Humberto Linares Martin indicar si los datos personales que se manejan en este activo son publicos sino se debe reclasificar. Verificar.
Respuesta:
    los datos personales son publicos</t>
        </r>
      </text>
    </comment>
    <comment ref="F66" authorId="10" shapeId="0" xr:uid="{BB1EC541-22E1-4F62-8684-F3837620B826}">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Para Revision</t>
        </r>
      </text>
    </comment>
    <comment ref="F74" authorId="11" shapeId="0" xr:uid="{93371999-1F55-44BF-8E79-47CA2E585888}">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Para Revision</t>
        </r>
      </text>
    </comment>
    <comment ref="AA114" authorId="12" shapeId="0" xr:uid="{5BCE64EB-0039-49B6-BAD3-F58278FCF263}">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@Bertha Ligia Lasso Pardo indicar porque estan en rojo los campos
Respuesta:
    los activos de informes no estaban por lo tanto agradezco verificar si la fecha que coloque esta correcta o no,  es pertinente mencionar que coloque esos activos por que en la reunión de aclaración realizada en que asistimos los enlaces entendi y pregunte si en los activos tocaba colocar todas los subseries de las TRD</t>
        </r>
      </text>
    </comment>
    <comment ref="AP114" authorId="13" shapeId="0" xr:uid="{7CEE6F85-0F2D-4810-9F79-193A76C57442}">
      <text>
        <r>
          <rPr>
            <sz val="11"/>
            <color theme="1"/>
            <rFont val="Calibri"/>
            <family val="2"/>
            <scheme val="minor"/>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@que es lo que necesitas que se verifique
Respuesta:
    @Bertha Ligia Lasso Pardo 
Respuesta:
    Con relación a la pregunta  lo que requiero es verificar la formula de DISPONIBILIDAD  columna  AL  como había comentados. esto porque como se ve la columna no se ve la formulación y todo quedo en bajo
De otra parte respecto  a INDICE DE INFORMACIÓN CLASIFICADA Y RESERVADA   verificar si esta correcto
</t>
        </r>
      </text>
    </comment>
    <comment ref="S155" authorId="14" shapeId="0" xr:uid="{BE2FEEB7-4DDC-4E05-8475-9EEC72DDBB7D}">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Datos personales publicos</t>
        </r>
      </text>
    </comment>
    <comment ref="S156" authorId="15" shapeId="0" xr:uid="{004C1CB1-2B52-4416-99A4-94292EF86B9B}">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Datos personales publicos</t>
        </r>
      </text>
    </comment>
    <comment ref="S158" authorId="16" shapeId="0" xr:uid="{F0B10E21-2518-40AA-9ECA-A19C448A14B8}">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Datos personales publicos</t>
        </r>
      </text>
    </comment>
    <comment ref="S159" authorId="17" shapeId="0" xr:uid="{BAD3EE66-0C74-4560-89D0-44E45A07524A}">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Datos personales publicos</t>
        </r>
      </text>
    </comment>
    <comment ref="S160" authorId="18" shapeId="0" xr:uid="{134B000D-595E-4F24-9D4E-A34435A3293F}">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Datos personales publicos</t>
        </r>
      </text>
    </comment>
    <comment ref="S161" authorId="19" shapeId="0" xr:uid="{F4CF534D-44B1-4D25-980B-24A10496EC2C}">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Datos personales publicos</t>
        </r>
      </text>
    </comment>
    <comment ref="S162" authorId="20" shapeId="0" xr:uid="{30A6D8B4-406A-4996-BC72-0971921AB0ED}">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Datos personales publicos</t>
        </r>
      </text>
    </comment>
    <comment ref="S163" authorId="21" shapeId="0" xr:uid="{2FDEB950-6D59-425C-93CE-E9B9354E52D9}">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Datos personales publicos</t>
        </r>
      </text>
    </comment>
    <comment ref="S164" authorId="22" shapeId="0" xr:uid="{A304413E-5A60-45FD-B120-A739114DC62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Datos personales publicos</t>
        </r>
      </text>
    </comment>
    <comment ref="S165" authorId="23" shapeId="0" xr:uid="{D10D5173-1A1B-48E7-96EB-A950C34A1D76}">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Datos personales publicos</t>
        </r>
      </text>
    </comment>
    <comment ref="S166" authorId="24" shapeId="0" xr:uid="{7F24208A-0926-4ACB-8DEA-7932A148169C}">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Datos personales publicos</t>
        </r>
      </text>
    </comment>
    <comment ref="S167" authorId="25" shapeId="0" xr:uid="{6F487E4D-E0D7-413D-8F0E-66B7D4C5E018}">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Datos personales publicos</t>
        </r>
      </text>
    </comment>
    <comment ref="S168" authorId="26" shapeId="0" xr:uid="{18BC0F8B-A430-47E4-9C7C-626C434B0849}">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Datos personales publicos</t>
        </r>
      </text>
    </comment>
    <comment ref="S169" authorId="27" shapeId="0" xr:uid="{061C9386-C942-4E36-B28C-9DA23A9A126C}">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Datos personales publicos</t>
        </r>
      </text>
    </comment>
    <comment ref="S170" authorId="28" shapeId="0" xr:uid="{F842B5EE-23B8-4C0C-A8C3-3137A8795948}">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Datos personales publicos</t>
        </r>
      </text>
    </comment>
    <comment ref="S171" authorId="29" shapeId="0" xr:uid="{786FFA43-D04D-4278-84AE-DE89A9A4D3F5}">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Datos personales publicos</t>
        </r>
      </text>
    </comment>
    <comment ref="S172" authorId="30" shapeId="0" xr:uid="{B54896BA-E711-40A1-862F-1EEA26F811EB}">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Datos personales publicos</t>
        </r>
      </text>
    </comment>
    <comment ref="S175" authorId="31" shapeId="0" xr:uid="{B8A2EE8E-9756-4143-8BFF-4E35C9FDD755}">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Datos publicos</t>
        </r>
      </text>
    </comment>
    <comment ref="S180" authorId="32" shapeId="0" xr:uid="{0129DFAC-A285-4B1B-8CC8-4476186F17CF}">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Datos públicos</t>
        </r>
      </text>
    </comment>
    <comment ref="S183" authorId="33" shapeId="0" xr:uid="{31926A0A-F75C-4AAA-A87B-93E33EE54226}">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Datos públicos</t>
        </r>
      </text>
    </comment>
    <comment ref="W189" authorId="34" shapeId="0" xr:uid="{F11F8D1F-2F65-4FD4-8AE8-CF056FE40E83}">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@Felipe Andres Lozano Ballesteros ajustar toda la informacion, revisar matriz de la vigencia 2022</t>
        </r>
      </text>
    </comment>
    <comment ref="X189" authorId="35" shapeId="0" xr:uid="{7FC7C23F-10A2-4106-91DA-839A0D90C8A8}">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@Felipe Andres Lozano Ballesteros ajustar toda la informacion, revisar matriz de la vigencia 2022</t>
        </r>
      </text>
    </comment>
    <comment ref="P191" authorId="36" shapeId="0" xr:uid="{CF6F6B86-E94A-4442-A065-C14AFF36ECA2}">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@Felipe Andres Lozano Ballesteros eliminar la palabra archivo de gestión porque indican que la informacion es electrónica. Si tambien en física ajustar en columnas H y K</t>
        </r>
      </text>
    </comment>
    <comment ref="P192" authorId="37" shapeId="0" xr:uid="{DB883DF6-F956-448F-8296-1C400B225FC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@Felipe Andres Lozano Ballesteros eliminar la palabra archivo de gestión porque indican que la informacion es electrónica. Si tambien en física ajustar en columnas H y K</t>
        </r>
      </text>
    </comment>
    <comment ref="W192" authorId="38" shapeId="0" xr:uid="{F40C5BDF-B5EF-4931-9190-CB5B4323FE96}">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@Felipe Andres Lozano Ballesteros ajustar toda la informacion, revisar matriz de la vigencia 2022</t>
        </r>
      </text>
    </comment>
    <comment ref="X192" authorId="39" shapeId="0" xr:uid="{AE16EFCF-87D2-490F-89C2-F459015B45F2}">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@Felipe Andres Lozano Ballesteros ajustar toda la informacion, revisar matriz de la vigencia 2022</t>
        </r>
      </text>
    </comment>
    <comment ref="P193" authorId="40" shapeId="0" xr:uid="{7EB1CC9A-4D18-4A42-BB62-1A139F86157E}">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@Felipe Andres Lozano Ballesteros eliminar la palabra archivo de gestión porque indican que la informacion es electrónica. Si tambien en física ajustar en columnas H y K</t>
        </r>
      </text>
    </comment>
    <comment ref="P194" authorId="41" shapeId="0" xr:uid="{ECE97050-54D4-49EF-961C-F4A947FB23A3}">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@Felipe Andres Lozano Ballesteros eliminar la palabra archivo de gestión porque indican que la informacion es electrónica. Si tambien en física ajustar en columnas H y K</t>
        </r>
      </text>
    </comment>
    <comment ref="P196" authorId="42" shapeId="0" xr:uid="{FCF6CB22-F5BF-40A3-A0F2-FD9A87FE4271}">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@Felipe Andres Lozano Ballesteros eliminar la palabra archivo de gestión porque indican que la informacion es electrónica. Si tambien en física ajustar en columnas H y K</t>
        </r>
      </text>
    </comment>
    <comment ref="K203" authorId="0" shapeId="0" xr:uid="{CF47C033-D96A-48E6-8AA4-39429DF8C0BD}">
      <text>
        <r>
          <rPr>
            <b/>
            <sz val="9"/>
            <color indexed="81"/>
            <rFont val="Tahoma"/>
            <family val="2"/>
          </rPr>
          <t xml:space="preserve">Si la informacion esta en papel , marcar tambien la casilla de analogo de lo contrario eliminar la palabra papel y en la columna P quitar archivo de gestion
</t>
        </r>
      </text>
    </comment>
    <comment ref="K204" authorId="0" shapeId="0" xr:uid="{0A3A7987-0905-4405-BA0C-DD1C472361E6}">
      <text>
        <r>
          <rPr>
            <b/>
            <sz val="9"/>
            <color indexed="81"/>
            <rFont val="Tahoma"/>
            <family val="2"/>
          </rPr>
          <t>Mismo mensaje anterior</t>
        </r>
      </text>
    </comment>
    <comment ref="P204" authorId="43" shapeId="0" xr:uid="{9CB42026-8580-4004-9F69-3BF23958F00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@Felipe Andres Lozano Ballesteros eliminar la palabra archivo de gestión porque indican que la informacion es electrónica. Si tambien en física ajustar en columnas H y K</t>
        </r>
      </text>
    </comment>
    <comment ref="S204" authorId="44" shapeId="0" xr:uid="{EE533CE2-748A-4E40-943D-4513A5E3FB0D}">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@Felipe Andres Lozano Ballesteros indicar si los datos que se manejan son públicos , de lo contrario ajustar clasificación del activo</t>
        </r>
      </text>
    </comment>
    <comment ref="K205" authorId="0" shapeId="0" xr:uid="{EE37FAD5-864E-4178-8B9A-727344E7CC4B}">
      <text>
        <r>
          <rPr>
            <b/>
            <sz val="9"/>
            <color indexed="81"/>
            <rFont val="Tahoma"/>
            <family val="2"/>
          </rPr>
          <t>Mismo mensaje anterior</t>
        </r>
      </text>
    </comment>
    <comment ref="P205" authorId="45" shapeId="0" xr:uid="{9DA79625-381B-4715-AD72-476677821B34}">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@Felipe Andres Lozano Ballesteros eliminar la palabra archivo de gestión porque indican que la informacion es electrónica. Si tambien en física ajustar en columnas H y K</t>
        </r>
      </text>
    </comment>
    <comment ref="S205" authorId="46" shapeId="0" xr:uid="{D4B64CC3-9144-4F4D-A74B-2521FF0C441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@Felipe Andres Lozano Ballesteros indicar si los datos que se manejan son públicos , de lo contrario ajustar clasificación del activo</t>
        </r>
      </text>
    </comment>
    <comment ref="K206" authorId="0" shapeId="0" xr:uid="{A6E8FB72-FFEF-4126-A6D4-B55ABE4B9876}">
      <text>
        <r>
          <rPr>
            <b/>
            <sz val="9"/>
            <color indexed="81"/>
            <rFont val="Tahoma"/>
            <family val="2"/>
          </rPr>
          <t xml:space="preserve">Si la informacion esta en papel , marcar tambien la casilla de analogo de lo contrario eliminar la palabra papel y en la columna P quitar archivo de gestion
</t>
        </r>
      </text>
    </comment>
    <comment ref="K207" authorId="0" shapeId="0" xr:uid="{F62FD80A-A560-47D6-B9ED-153E24E55115}">
      <text>
        <r>
          <rPr>
            <b/>
            <sz val="9"/>
            <color indexed="81"/>
            <rFont val="Tahoma"/>
            <family val="2"/>
          </rPr>
          <t>Mismo mensaje anterior</t>
        </r>
      </text>
    </comment>
    <comment ref="W207" authorId="47" shapeId="0" xr:uid="{C310E503-985E-4D24-9452-D4B2FFDFDE9D}">
      <text>
        <r>
          <rPr>
            <sz val="11"/>
            <color theme="1"/>
            <rFont val="Calibri"/>
            <family val="2"/>
            <scheme val="minor"/>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@Felipe Andres Lozano Ballesteros  ajustar toda la informacion, revisar matriz de la vigencia 2022
</t>
        </r>
      </text>
    </comment>
    <comment ref="K215" authorId="0" shapeId="0" xr:uid="{32EB26AD-F583-4E3D-946E-B0256232C4BF}">
      <text>
        <r>
          <rPr>
            <b/>
            <sz val="9"/>
            <color indexed="81"/>
            <rFont val="Tahoma"/>
            <family val="2"/>
          </rPr>
          <t>Ver mensaje anterior</t>
        </r>
        <r>
          <rPr>
            <sz val="9"/>
            <color indexed="81"/>
            <rFont val="Tahoma"/>
            <family val="2"/>
          </rPr>
          <t xml:space="preserve">
</t>
        </r>
      </text>
    </comment>
    <comment ref="K216" authorId="0" shapeId="0" xr:uid="{50FEE245-22F7-4B36-9BCF-3B01CB7BBF4C}">
      <text>
        <r>
          <rPr>
            <b/>
            <sz val="9"/>
            <color indexed="81"/>
            <rFont val="Tahoma"/>
            <family val="2"/>
          </rPr>
          <t>Ver mensaje anterior</t>
        </r>
      </text>
    </comment>
    <comment ref="K217" authorId="0" shapeId="0" xr:uid="{AE086702-B0D6-45B4-83FE-FE4A12540246}">
      <text>
        <r>
          <rPr>
            <b/>
            <sz val="9"/>
            <color indexed="81"/>
            <rFont val="Tahoma"/>
            <family val="2"/>
          </rPr>
          <t xml:space="preserve">Si la informacion esta en papel , marcar tambien la casilla de analogo de lo contrario eliminar la palabra papel y en la columna P quitar archivo de gestion
</t>
        </r>
      </text>
    </comment>
  </commentList>
</comments>
</file>

<file path=xl/sharedStrings.xml><?xml version="1.0" encoding="utf-8"?>
<sst xmlns="http://schemas.openxmlformats.org/spreadsheetml/2006/main" count="6495" uniqueCount="1341">
  <si>
    <t>INSTRUMENTO DE GESTIÓN DE LA INFORMACIÓN PÚBLICA - UNIDAD ADMINISTRATIVA ESPECIAL DE CATASTRO DISTRITAL</t>
  </si>
  <si>
    <t>FECHA DE ELABORACIÓN/VALIDACIÓN:</t>
  </si>
  <si>
    <t>X</t>
  </si>
  <si>
    <t>Disponible</t>
  </si>
  <si>
    <t>Frecuencia</t>
  </si>
  <si>
    <t>Publicado</t>
  </si>
  <si>
    <t>demanda</t>
  </si>
  <si>
    <r>
      <t>&lt;En este instrumento se deben registrar todas las categorías de información</t>
    </r>
    <r>
      <rPr>
        <vertAlign val="superscript"/>
        <sz val="11"/>
        <rFont val="Calibri"/>
        <family val="2"/>
      </rPr>
      <t>1</t>
    </r>
    <r>
      <rPr>
        <sz val="11"/>
        <rFont val="Calibri"/>
        <family val="2"/>
      </rPr>
      <t>, todo registro publicado en el sitio Web de la Unidad, todo registro disponible para ser solicitado por el público de la UAECD y debe ser diligenciado de acuerdo con los procedimientos y lineamientos definidos en su Programa de Gestión Documental</t>
    </r>
    <r>
      <rPr>
        <vertAlign val="superscript"/>
        <sz val="11"/>
        <rFont val="Calibri"/>
        <family val="2"/>
      </rPr>
      <t>2</t>
    </r>
    <r>
      <rPr>
        <sz val="11"/>
        <rFont val="Calibri"/>
        <family val="2"/>
      </rPr>
      <t>.</t>
    </r>
  </si>
  <si>
    <t>Disponible y publicado</t>
  </si>
  <si>
    <t>diaria</t>
  </si>
  <si>
    <r>
      <rPr>
        <vertAlign val="superscript"/>
        <sz val="11"/>
        <rFont val="Calibri"/>
        <family val="2"/>
      </rPr>
      <t>1</t>
    </r>
    <r>
      <rPr>
        <sz val="11"/>
        <rFont val="Calibri"/>
        <family val="2"/>
      </rPr>
      <t xml:space="preserve"> A nivel archivístico distrital, dicha categoría se reconoce como serie y subserie documental.</t>
    </r>
  </si>
  <si>
    <t>semanal</t>
  </si>
  <si>
    <r>
      <rPr>
        <vertAlign val="superscript"/>
        <sz val="11"/>
        <rFont val="Calibri"/>
        <family val="2"/>
      </rPr>
      <t>2</t>
    </r>
    <r>
      <rPr>
        <sz val="11"/>
        <rFont val="Calibri"/>
        <family val="2"/>
      </rPr>
      <t xml:space="preserve"> Programa de Gestión Documental: programa en el cual se establecen los procedimientos y lineamientos necesarios para la producción, distribución, organización, consulta y conservación de los documentos públicos. Este Programa debe integrarse con las funciones administrativas de la Unidad. Deben observarse los lineamientos y recomendaciones que el Archivo General de la Nación y demás entidades competentes expidan en la materia.</t>
    </r>
  </si>
  <si>
    <t>mensual</t>
  </si>
  <si>
    <t>bimestral</t>
  </si>
  <si>
    <t>Este instrumento es generado para dar cumplimiento a la Ley de Transparencia 1712 de 2014.</t>
  </si>
  <si>
    <t>trimestral</t>
  </si>
  <si>
    <t>INFORMACIÓN ASOCIADA  - TABLA DE RETENCIÓN DOCUMENTAL</t>
  </si>
  <si>
    <t>DATOS PERSONALES</t>
  </si>
  <si>
    <t>INDICE DE INFORMACIÓN CLASIFICADA Y RESERVADA</t>
  </si>
  <si>
    <t>CLASIFICACIÓN DEL ACTIVO EN EL MARCO DE LA SEGURIDAD DE LA INFORMACIÓN</t>
  </si>
  <si>
    <t>Id</t>
  </si>
  <si>
    <t>Tipo de Proceso</t>
  </si>
  <si>
    <t>Proceso</t>
  </si>
  <si>
    <t>Tipo documental</t>
  </si>
  <si>
    <t>Tipo de Soporte 
(medio de conservación y/o soporte)</t>
  </si>
  <si>
    <t>Tipo de Origen</t>
  </si>
  <si>
    <t>Estado y Custodia de la información (Disponibilidad)</t>
  </si>
  <si>
    <t>Ley 1581 de 2012
(Datos Personales)</t>
  </si>
  <si>
    <t>Ley 1712 de 2014</t>
  </si>
  <si>
    <t>Objeto legítimo de la excepción</t>
  </si>
  <si>
    <t>Fundamento constitucional o legal</t>
  </si>
  <si>
    <t>Fundamento jurídico de la excepción</t>
  </si>
  <si>
    <t>Excepción total o parcial</t>
  </si>
  <si>
    <t>Fecha de la calificación</t>
  </si>
  <si>
    <t>Plazo de la clasificación o reserva</t>
  </si>
  <si>
    <t>Confidencialidad</t>
  </si>
  <si>
    <t>Integridad</t>
  </si>
  <si>
    <t>Disponibilidad</t>
  </si>
  <si>
    <t>Criticidad/
Importancia del Activo</t>
  </si>
  <si>
    <t>Categoría de Información
(Serie Documental)</t>
  </si>
  <si>
    <t xml:space="preserve">Activo de información
(Nombre o título de la información)
</t>
  </si>
  <si>
    <t>Definición</t>
  </si>
  <si>
    <t>Idioma</t>
  </si>
  <si>
    <t xml:space="preserve">Análogo </t>
  </si>
  <si>
    <t>Digital</t>
  </si>
  <si>
    <t>Electrónico</t>
  </si>
  <si>
    <t>Descripción del Soporte</t>
  </si>
  <si>
    <t>Presentación de la información (formato)</t>
  </si>
  <si>
    <t>Interno/Externo</t>
  </si>
  <si>
    <t>Custodio 
de la información</t>
  </si>
  <si>
    <t xml:space="preserve">Estado de la información </t>
  </si>
  <si>
    <t>Localización del documento/activo de información o Lugar de consulta</t>
  </si>
  <si>
    <t>Publicada en 
(link página web)</t>
  </si>
  <si>
    <t>Propietario del activo
Área / Dependencia
Responsable de la Producción de la Información</t>
  </si>
  <si>
    <t>¿El Activo contiene datos personales?</t>
  </si>
  <si>
    <t>¿El Activo contiene datos personales de carácter sensible?</t>
  </si>
  <si>
    <t>¿El Activo contiene datos personales de niños, niñas o adolescentes?</t>
  </si>
  <si>
    <t>La Información es Reservada, Clasificada o Pública?</t>
  </si>
  <si>
    <t>Critico para 
la entidad</t>
  </si>
  <si>
    <t>Crítico para 
el servicio a terceros</t>
  </si>
  <si>
    <t>Ver Disponibilidad</t>
  </si>
  <si>
    <t>Total 
Disponibilidad</t>
  </si>
  <si>
    <t>Misional</t>
  </si>
  <si>
    <t>GESTIÓN CATASTRAL</t>
  </si>
  <si>
    <t>Comunicaciones</t>
  </si>
  <si>
    <t>Información Pública Reservada</t>
  </si>
  <si>
    <t>Codificación alfa</t>
  </si>
  <si>
    <t>Dependencias</t>
  </si>
  <si>
    <t>Tipo de Activo</t>
  </si>
  <si>
    <t>Clasificación de la información</t>
  </si>
  <si>
    <t>Estratégico</t>
  </si>
  <si>
    <t>DIE</t>
  </si>
  <si>
    <t>DIRECCIONAMIENTO ESTRATÉGICO</t>
  </si>
  <si>
    <t>Dirección</t>
  </si>
  <si>
    <t>Software</t>
  </si>
  <si>
    <t>Información Pública</t>
  </si>
  <si>
    <t>COM</t>
  </si>
  <si>
    <t>GESTIÓN DE COMUNICACIONES</t>
  </si>
  <si>
    <t>Hardware</t>
  </si>
  <si>
    <t>Información Pública Clasificada</t>
  </si>
  <si>
    <t>GCI</t>
  </si>
  <si>
    <t>GESTIÓN DEL CONOCIMIENTO, INNOVACIÓN E INVESTIGACIÓN</t>
  </si>
  <si>
    <t>Oficina Asesora de Planeación y Aseguramiento de Procesos</t>
  </si>
  <si>
    <t>Apoyo</t>
  </si>
  <si>
    <t>Servicio</t>
  </si>
  <si>
    <t>GIG</t>
  </si>
  <si>
    <t>GESTIÓN DE INFORMACIÓN GEOGRÁFICA</t>
  </si>
  <si>
    <t>Oficina Control Interno</t>
  </si>
  <si>
    <t>Evaluación_y_Control</t>
  </si>
  <si>
    <t>Recurso Humano</t>
  </si>
  <si>
    <t>GCA</t>
  </si>
  <si>
    <t>Oficina de Control Disciplinario Interno</t>
  </si>
  <si>
    <t>Transversal</t>
  </si>
  <si>
    <t>Instalaciones</t>
  </si>
  <si>
    <t>GPS</t>
  </si>
  <si>
    <t>GESTIÓN DE PRODUCTOS Y SERVICIOS</t>
  </si>
  <si>
    <t>Oficina Observatorio Técnico Catastral</t>
  </si>
  <si>
    <t>Bases de Datos</t>
  </si>
  <si>
    <t>PCE</t>
  </si>
  <si>
    <t>PARTICIPACIÓN CIUDADANA Y EXPERIENCIA DE SERVICIO</t>
  </si>
  <si>
    <t>Gerencia de Infraestructura de Datos Espaciales IDECA</t>
  </si>
  <si>
    <t>GDT</t>
  </si>
  <si>
    <t>GESTIÓN Y DESARROLLO DE LAS TIC</t>
  </si>
  <si>
    <t>Subgerencia de Operaciones</t>
  </si>
  <si>
    <t>GJU</t>
  </si>
  <si>
    <t>GESTIÓN JURÍDICA</t>
  </si>
  <si>
    <t>Subgerencia de Analítica de Datos</t>
  </si>
  <si>
    <t>GSA</t>
  </si>
  <si>
    <t>Gerencia de Información Catastral</t>
  </si>
  <si>
    <t>GFI</t>
  </si>
  <si>
    <t>GESTIÓN FINANCIERA</t>
  </si>
  <si>
    <t>Subgerencia de Información Física y Jurídica</t>
  </si>
  <si>
    <t>GCO</t>
  </si>
  <si>
    <t>GESTIÓN CONTRACTUAL</t>
  </si>
  <si>
    <t>Subgerencia de Información Económica</t>
  </si>
  <si>
    <t>GTH</t>
  </si>
  <si>
    <t>GESTIÓN DEL TALENTO HUMANO</t>
  </si>
  <si>
    <t>Gerencia Comercial y de Atención al Ciudadano</t>
  </si>
  <si>
    <t>Evaluación y Control</t>
  </si>
  <si>
    <t>GSC</t>
  </si>
  <si>
    <t>GESTIÓN DE SEGUIMIENTO, EVALUACIÓN Y CONTROL</t>
  </si>
  <si>
    <t>Subgerencia de Participación y Atención al Ciudadano</t>
  </si>
  <si>
    <t>TRANSVERSAL</t>
  </si>
  <si>
    <t>Gerencia Jurídica</t>
  </si>
  <si>
    <t>Subgerencia de Gestión Jurídica</t>
  </si>
  <si>
    <t>Gerencia de Tecnología</t>
  </si>
  <si>
    <t>Subgerencia de Infraestructura Tecnológica</t>
  </si>
  <si>
    <t>Subgerencia de Ingeniería de Software</t>
  </si>
  <si>
    <t>Gerencia Corporativa</t>
  </si>
  <si>
    <t>Subgerencia Administrativa y Financiera</t>
  </si>
  <si>
    <t>Subgerencia de Talento Humano</t>
  </si>
  <si>
    <t>Subgerencia de Contratación</t>
  </si>
  <si>
    <t xml:space="preserve">GESTIÓN DE SERVICIOS ADMINISTRATIVOS </t>
  </si>
  <si>
    <t>GESTIÓN DOCUMENTAL</t>
  </si>
  <si>
    <t>GDO</t>
  </si>
  <si>
    <t>AIEDIR01</t>
  </si>
  <si>
    <t>CIRCULARES</t>
  </si>
  <si>
    <t>Circulares</t>
  </si>
  <si>
    <t>Documentos que se expiden por parte de la Dirección para conocimiento de toda la entidad y de la ciudadanía.</t>
  </si>
  <si>
    <t>Español</t>
  </si>
  <si>
    <t>Papel - Disco Duro</t>
  </si>
  <si>
    <t xml:space="preserve">Documentos de Texto - PDF </t>
  </si>
  <si>
    <t>Interno</t>
  </si>
  <si>
    <t>Disponible y Publicada</t>
  </si>
  <si>
    <t>https://www.catastrobogota.gov.co</t>
  </si>
  <si>
    <t>NO</t>
  </si>
  <si>
    <t>No Aplica</t>
  </si>
  <si>
    <t>Baja</t>
  </si>
  <si>
    <t>AIEDIR02</t>
  </si>
  <si>
    <t>RESOLUCIONES</t>
  </si>
  <si>
    <t>Resoluciones</t>
  </si>
  <si>
    <t>Actos administrativos que se expiden por parte de la Dirección para conocimiento de toda la entidad y de la ciudadanía.</t>
  </si>
  <si>
    <t>https://www.catastrobogota.gov.co/ y algunas en la Gaceta Distrital / WCC</t>
  </si>
  <si>
    <t>SI</t>
  </si>
  <si>
    <t>Media</t>
  </si>
  <si>
    <t>AIEDIR03</t>
  </si>
  <si>
    <t>AUTOS</t>
  </si>
  <si>
    <t xml:space="preserve">Autos
</t>
  </si>
  <si>
    <t>Documento escrito que resuelve de fondo el proceso, mediante la emisión de una sanción o absolución y que contiene de manera exhaustiva y motivada todos los pormenores de la actuación y la inserción de esos considerandos en una parte resolutiva.</t>
  </si>
  <si>
    <t>https://www.personeriabogota.gov.co/</t>
  </si>
  <si>
    <t>ARTÍCULO 19.  Literal D; documentos que contienen datos sobre faltas disciplinarias.</t>
  </si>
  <si>
    <t>Articulo 115 Ley 1952 de 2019 modificada por la Ley 2094 de 2021</t>
  </si>
  <si>
    <t>Los autos manejan informacion que no puede ser conocida por ninguna persona previa notificación de la Unidad con el fin de garantizar la reserva e intimidad del investigado.</t>
  </si>
  <si>
    <t>Total</t>
  </si>
  <si>
    <t>15 años</t>
  </si>
  <si>
    <t>AIEDIR04</t>
  </si>
  <si>
    <t>Sin Establecer</t>
  </si>
  <si>
    <t>Respuestas a Requerimientos</t>
  </si>
  <si>
    <t>Documentos (oficios, memorandos, comunicados)que se expiden por parte de la Dirección en respuesta a los requerimientos previos. Requerimientos tanto internos como externos . En esta carpeta se incluyen información de desempeño laboral</t>
  </si>
  <si>
    <t>Documentos de Texto - PDF - Hojas de Cálculo</t>
  </si>
  <si>
    <t>NA</t>
  </si>
  <si>
    <t>ARTÍCULO 18. INFORMACIÓN EXCEPTUADA POR DAÑO DE DERECHOS A PERSONAS NATURALES O JURÍDICAS. Literal a y c</t>
  </si>
  <si>
    <t>En los documentos de respuesta a los requerimientos se maneja información de avaluos, cabida y linderos e informacion del ciudadano. Que solo debe ser conocida por este o el ente judicial que lo requiera. Respecto a la información interna se maneja información que debe ser conocida al interior de las dependencias de la Unidad y no debe ser conocida por personal no autorizado. Se incluye información de evaluación de desempeño.</t>
  </si>
  <si>
    <t>Parcial</t>
  </si>
  <si>
    <t>ilimitada</t>
  </si>
  <si>
    <t>DIRECCION</t>
  </si>
  <si>
    <t>AIEGGC01</t>
  </si>
  <si>
    <t>Documentos de texto - PDF</t>
  </si>
  <si>
    <t>No aplica</t>
  </si>
  <si>
    <t>Articulo 18
Literal A</t>
  </si>
  <si>
    <t>Ley 1581 de 2012</t>
  </si>
  <si>
    <t>Ilimitado</t>
  </si>
  <si>
    <t>Alta</t>
  </si>
  <si>
    <t>GESTIÓN CORPORATIVA</t>
  </si>
  <si>
    <t>2_ACTAS</t>
  </si>
  <si>
    <t>2.12_Actas del Comite de Calidad (SGI)</t>
  </si>
  <si>
    <t>Documentos que contienen el registro de la información suministrada y tratada por el asesor de calidad,  responsables de proceso y demás asistentes en los Comités Internos de Calidad.</t>
  </si>
  <si>
    <t>Disco Duro</t>
  </si>
  <si>
    <t>.pdf, hoja de calculo.xlsx</t>
  </si>
  <si>
    <t>OAPAP-Jefe Oficina Asesora de  Planeación</t>
  </si>
  <si>
    <t>Oficina Asesora de Planeacion y Aseguramiento de Procesos</t>
  </si>
  <si>
    <t>AIEDIE02</t>
  </si>
  <si>
    <t>2.22_Actas_CIGD-Comité Institucional de Gestión y Desempeño</t>
  </si>
  <si>
    <t>Documentos que evidencian la realización del Comité Institucional de Gestión y Desempeño con asistentes, desarrollo y compromisos.</t>
  </si>
  <si>
    <t>.pdf, hoja de calculo.xlsx, documento de texto.doc, PowerPoint (.pptx)</t>
  </si>
  <si>
    <t>AIEDIE03</t>
  </si>
  <si>
    <t>9_AUDITORIAS</t>
  </si>
  <si>
    <t>Documentos que contienen el Plan de Auditoría Interna de Calidad,  Papeles de Trabajo, Listado de datos de auditores e Informes Finales de Auditoría Interna</t>
  </si>
  <si>
    <t>.pdf, hoja de calculo.xlsx, documento de texto.doc,  .pptx, html, .vsd</t>
  </si>
  <si>
    <t>AIEDIE04</t>
  </si>
  <si>
    <t>42_INDICADORES</t>
  </si>
  <si>
    <t>42.1_Indicadores_Gestion</t>
  </si>
  <si>
    <t>Documentos que contienen la informacíon de los indicadores de gestion.</t>
  </si>
  <si>
    <t>.pdf, hoja de calculo.xlsx, documento de texto.doc</t>
  </si>
  <si>
    <t>Gerencia Tecnología - OAPAP</t>
  </si>
  <si>
    <t>https://pandora.idartes.gov.co/catastro/</t>
  </si>
  <si>
    <t>AIEDIE05</t>
  </si>
  <si>
    <t>44_INFORMES</t>
  </si>
  <si>
    <t>Documentos que evidencian la realización de la rendición de cuenta ante la Contraloría de Bogotá, y otros informes a otras entidades.</t>
  </si>
  <si>
    <t>AIEDIE06</t>
  </si>
  <si>
    <t>44.21_FURAG</t>
  </si>
  <si>
    <t>Documentos relacionados con el diligenciamiento del Informe Formulario Unico de Reporte de Avances a la Gestión, Formularios Autodiagnóstico, Certificado de Cumplimiento y Plan de Trabajo MIPG</t>
  </si>
  <si>
    <t>\\fileserver.catastrobogota.gov.co\OAP</t>
  </si>
  <si>
    <t>AIEDIE07</t>
  </si>
  <si>
    <t>61_PLANES</t>
  </si>
  <si>
    <t>Documentos que contienen los planes estratégicos institucionales, los planes operativos, de gestión o de acción de la entidad, con sus respectivos soportes.</t>
  </si>
  <si>
    <t>https://www.catastrobogota.gov.co/planeacion</t>
  </si>
  <si>
    <t>AIEDIE08</t>
  </si>
  <si>
    <t>70_PROYECTOS</t>
  </si>
  <si>
    <t>70.2_Proyectos_inversion</t>
  </si>
  <si>
    <t>Documentos que contienen los elementos de formulación, gestión y seguimiento de los proyectos de inversión de la entidad</t>
  </si>
  <si>
    <t>AIEDIE09</t>
  </si>
  <si>
    <t>78_MIPG</t>
  </si>
  <si>
    <t>78.1_Instrumentos del SGC-SIG</t>
  </si>
  <si>
    <t>Documentos del Sistema de Gestión Integral SGI (Documentos Técnicos, Generalidades, Caracterizaciones, Procedimientos, Instructivos, Boletines del SGI, Socializaciones, Formatos de Levantamiento de Tiempos)</t>
  </si>
  <si>
    <t>Artículo 18. Información exceptuada por daño de derechos a personas naturales o jurídicas.  c) Los secretos comerciales, industriales y profesionales</t>
  </si>
  <si>
    <t>Ilimitada</t>
  </si>
  <si>
    <t>78.2_Producto_No_Conforme</t>
  </si>
  <si>
    <t>Documentos del Sistema de Gestión Integral SG, Informes de Producto No Conforme.</t>
  </si>
  <si>
    <t>78.3_Acciones_Mejora</t>
  </si>
  <si>
    <t>Documentos del Sistema de Gestión Integral SGI, Acciones de Mejora</t>
  </si>
  <si>
    <t>78.5_Riesgos de Procesos</t>
  </si>
  <si>
    <t>Documento que detalla cada uno de los riesgos de Gestión y  de Corrupción de los diferentes procesos de la entidad, con sus correspondientes controles, niveles de riesgo, planes de tratamiento y seguimientos.</t>
  </si>
  <si>
    <t>https://www.catastrobogota.gov.co/planeacion/mapas-de-riesgos</t>
  </si>
  <si>
    <t>https://www.catastrobogota.gov.co/planeacion/planes</t>
  </si>
  <si>
    <t>OFICINA ASESORA DE PLANEACION Y ASEGURAMIENTO DE PROCESOS</t>
  </si>
  <si>
    <t>AIECOM01</t>
  </si>
  <si>
    <t>GESTIÓN DE PROCESOS COMUNICACIONES</t>
  </si>
  <si>
    <t xml:space="preserve">Actas
</t>
  </si>
  <si>
    <t>Registros de las reuniones del Proceso</t>
  </si>
  <si>
    <t>AIECOM02</t>
  </si>
  <si>
    <t>Evidencias de Propuestas de Trabajo</t>
  </si>
  <si>
    <t>Registros de los trabajos que se desarrollan por mesas de servicio</t>
  </si>
  <si>
    <t xml:space="preserve">Documento de Texto - PDF - JPG - AI </t>
  </si>
  <si>
    <t>AIECOM03</t>
  </si>
  <si>
    <t>Material Audiovisual</t>
  </si>
  <si>
    <t>Fotos, audios y videos destinados a labores de comunicaciones</t>
  </si>
  <si>
    <t>JPG - PNG - PSD</t>
  </si>
  <si>
    <t>https://www.catastrobogota.gov.co/ o Redes sociales</t>
  </si>
  <si>
    <t>Artículo 18, literal a) ley 1712 de 2014</t>
  </si>
  <si>
    <t>Artículo 18, literal a) ley 1712 de 2014 y ley 1581 de 2012</t>
  </si>
  <si>
    <t>Este archivo contiene fotografias (datos biometricos ) de personas en general que son utilizadas para realizar las piezas gráficas</t>
  </si>
  <si>
    <t>AIECOM04</t>
  </si>
  <si>
    <t>Propuestas Gráficas</t>
  </si>
  <si>
    <t>Diseños de piezas gráficas para la comunicación en la entidad</t>
  </si>
  <si>
    <t xml:space="preserve">PDF - JPG - AI </t>
  </si>
  <si>
    <t>https://www.catastrobogota.gov.co/ o Redes sociales / Intranet</t>
  </si>
  <si>
    <t>AIECOM05</t>
  </si>
  <si>
    <t>Planes</t>
  </si>
  <si>
    <t>Plan de Comunicaciones y Plan de Medios de la entidad</t>
  </si>
  <si>
    <t>Hojas de Cálculo - PDF</t>
  </si>
  <si>
    <t>COMUNICACIONES</t>
  </si>
  <si>
    <t>AIEGCI01</t>
  </si>
  <si>
    <t>INVESTIGACIONES CATASTRALES Y DE CIUDAD</t>
  </si>
  <si>
    <t>Soportes de Investigaciones Catastrales y de Ciudad</t>
  </si>
  <si>
    <t>Información necesaria para desarrollar las investigaciones</t>
  </si>
  <si>
    <t xml:space="preserve">Disco Duro </t>
  </si>
  <si>
    <t>Documentos de Texto - Hojas de Cálculo - PDF</t>
  </si>
  <si>
    <t>OTC/JEFE DE OFICINA</t>
  </si>
  <si>
    <t>ARTÍCULO 18. INFORMACIÓN EXCEPTUADA POR DAÑO DE DERECHOS A PERSONAS NATURALES O JURÍDICAS. A) El derecho de toda persona a la intimidad.</t>
  </si>
  <si>
    <t>En los soportes de las investigaciones catastrales y de ciudad se maneja información de ciudadanos que debe ser protegido su acceso por personal no autorizado.</t>
  </si>
  <si>
    <t>iIlimitado</t>
  </si>
  <si>
    <t>AIEGCI02</t>
  </si>
  <si>
    <t>Estudio e Investigaciones Catastrales y de ciudad</t>
  </si>
  <si>
    <t>Documentos  que tienen como referente la información catastral y que sirven para la toma de decisiones de ciudad.</t>
  </si>
  <si>
    <t>https://www.catastrobogota.gov.co/ / http://www.inventariobogota.gov.co/</t>
  </si>
  <si>
    <t>AIEGCI03</t>
  </si>
  <si>
    <t>Actas de OTC</t>
  </si>
  <si>
    <t>Documentos que recopilan los temas tratados y acuerdos o tareas definidos en las reuniones del área</t>
  </si>
  <si>
    <t>Documentos de Texto - PDF</t>
  </si>
  <si>
    <t>En las actas de reunión reposa información de carácter personal a la que no puede tener acceso personal no autorizado</t>
  </si>
  <si>
    <t>AIEGCI04</t>
  </si>
  <si>
    <t>Convenios</t>
  </si>
  <si>
    <t>Convenios de cooperación para el fomento de actividades científicas y tecnológicas supervisados por el OTC.</t>
  </si>
  <si>
    <t>AIMGCA01</t>
  </si>
  <si>
    <t>Información Estadistica</t>
  </si>
  <si>
    <t>PDF - Hojas de Cálculo - Power point - Bases de datos (DBF, .txt, .SAS) - Documentos de Texto</t>
  </si>
  <si>
    <t>ARTÍCULO 18. INFORMACIÓN EXCEPTUADA POR DAÑO DE DERECHOS A PERSONAS NATURALES O JURÍDICAS. Literal c)</t>
  </si>
  <si>
    <t>En los proyectos de estadistica se maneja información de avaluos que corresponde a información que no debe ser conocida por la ciudadania , y solo es utilizada por la UAECD en el core de su misionalidad. (secretos comerciales)</t>
  </si>
  <si>
    <t>AIMGCA02</t>
  </si>
  <si>
    <t>Modelos Estadísticos</t>
  </si>
  <si>
    <t xml:space="preserve">Contiene los documentos técnicos y bases de datos utilizadas para los modelos econométricos </t>
  </si>
  <si>
    <t>Hojas de Cálculo - Bases de datos (DBF, .txt, .SAS) - Documentos de Texto</t>
  </si>
  <si>
    <t>Ley 1712 de 2014. art. 18 literal a)</t>
  </si>
  <si>
    <t>Resolucion 1149 del 2021 Articulo 69 - IGAC</t>
  </si>
  <si>
    <t>En virtud a que en la realización de los modelos estadísticos se utiliza información de la base de datos del catastro y en esta se encuentra información personal de propietarios y poseedores, su acceso tiene límites fijados por el objeto y finalidad de la base de datos y para divulgar dicha información es pertinente obtener la autorización previa, expresa y libre de vicios del titular de los datos.</t>
  </si>
  <si>
    <t>OBSERVATORIO TÉCNICO CATASTRAL</t>
  </si>
  <si>
    <t>Administración de trámites catastrales</t>
  </si>
  <si>
    <t xml:space="preserve">Trámites No inmediatos </t>
  </si>
  <si>
    <t>Contiene los documentos técnicos, resoluciones y documentos soporte de los trámites no inmediatos, contiene  las actividades propias de seguimiento, rendimientos y trazabilidad de los estados de las radicaciones.  Así mismo, los documentos técnicos, jurídicos y soportes del trámite de apelaciones.</t>
  </si>
  <si>
    <t>Papel / Disco duro</t>
  </si>
  <si>
    <t xml:space="preserve">Hoja de cálculo .XLS / Base de datos </t>
  </si>
  <si>
    <t>Gerencia de Información Catastral - Dirección</t>
  </si>
  <si>
    <t>Resolución 070 de 2011 IGAC. Art. 157</t>
  </si>
  <si>
    <t>La información que está contenida en este activo de información corresponde a la atención de los trámites de apelación que requieren de la autorización de acceso por parte de los propietarios y poseedores.</t>
  </si>
  <si>
    <t xml:space="preserve">Información Catastral </t>
  </si>
  <si>
    <t>Actualización Cartográfica</t>
  </si>
  <si>
    <t xml:space="preserve">Contiene información actualizada de la base cartográfica en el LPC, soportes de la actualización en archivos electrónicos e información asociada a la Planificación y seguimiento al censo vigencia tras vigencia </t>
  </si>
  <si>
    <t>Disco duro</t>
  </si>
  <si>
    <t>Hoja de cálculo .XLS / Base de datos / Documento Texto .doc/</t>
  </si>
  <si>
    <t>Gerencia de Información Catastral/Gerencia de Tecnología</t>
  </si>
  <si>
    <t>En la actualización cartografica se incluye información personal de los solicitantes , la cual no puede ser conocida por un tercero sin la debida autorización.</t>
  </si>
  <si>
    <t>AIMGCA03</t>
  </si>
  <si>
    <t>Peritazgo</t>
  </si>
  <si>
    <t>Contiene la información técnica producida y los soportes del trámite de peritazgos</t>
  </si>
  <si>
    <t>Hoja de cálculo .XLS / Base de datos / .PST</t>
  </si>
  <si>
    <t xml:space="preserve">Gerencia de Información Catastral </t>
  </si>
  <si>
    <t xml:space="preserve">Contiene información de propietarios y poseedores relacionados con trámites de peritazgos solicitados a la Unidad. </t>
  </si>
  <si>
    <t>AIMGCA04</t>
  </si>
  <si>
    <t>Nomenclatura vial y domiciliaria</t>
  </si>
  <si>
    <t>Tramites de Nomenclatura vial y domiciliaria</t>
  </si>
  <si>
    <t xml:space="preserve">Contiene información de la actualización y asignación de la nomenclatura vial, domiciliaria de la ciudad e información personal de los usuarios que solicitan el trámite </t>
  </si>
  <si>
    <t xml:space="preserve"> Hoja de cálculo .XLS / Base de datos / .PST </t>
  </si>
  <si>
    <t>Contiene información de propietarios y poseedores relacionados con trámites de nomenclatura y no puede ser pubicada su información sin su debida autorización</t>
  </si>
  <si>
    <t>AIMGCA05</t>
  </si>
  <si>
    <t xml:space="preserve">INFORMES </t>
  </si>
  <si>
    <t>Informes a organismos de control</t>
  </si>
  <si>
    <t xml:space="preserve">Contiene la información solicitada del proceso físico, jurídico y económico que se produce en la Gerencia de Información Catastral </t>
  </si>
  <si>
    <t>Papel / CD</t>
  </si>
  <si>
    <t xml:space="preserve">No aplica / Hoja de cálculo .XLS / Base de datos / .PST </t>
  </si>
  <si>
    <t>Contiene información solicitada por los entes de Control sobre el proceso físico, jurídico y económico de los predios de la ciudad</t>
  </si>
  <si>
    <t>AIMGCA06</t>
  </si>
  <si>
    <t>Informes de gestión</t>
  </si>
  <si>
    <t xml:space="preserve">No aplica / Hoja de Word .DOCX / Presentación Power Point .PWR/ .PST </t>
  </si>
  <si>
    <t>GERENCIA DE INFORMACIÓN CATASTRAL</t>
  </si>
  <si>
    <t>ACTAS</t>
  </si>
  <si>
    <t>En virtud a que en la atención de trámites que hacen parte de la base de datos del catastro se encuentra información personal de propietarios y poseedores, su acceso tiene límites fijados por el objeto y finalidad de la base de datos y para divulgar dicha información es pertinente obtener la autorización previa, expresa y libre de vicios del titular de los datos.</t>
  </si>
  <si>
    <t>ADMINISTRACIÓN DE TRÁMITES CATASTRALES</t>
  </si>
  <si>
    <t>PDF / JPG</t>
  </si>
  <si>
    <t>ASIGNACIÓN Y HOMOLOGACIÓN DE VALORES</t>
  </si>
  <si>
    <t>Contiene los documentos técnicos, actas, resoluciones y soportes, relacionados con la asignación de valores u homologación de valores para atencion de los trámites de la SIFJ</t>
  </si>
  <si>
    <t>PDF / BASES DE DATOS</t>
  </si>
  <si>
    <t>AVALÚOS</t>
  </si>
  <si>
    <t>EFECTO PLUSVALÍA</t>
  </si>
  <si>
    <t>PDF / HOJA DE CALCULO / BASES DE DATOS / HTML</t>
  </si>
  <si>
    <t>En virtud a que en la atención de trámites de plusvalía de predios que hacen parte de la base de datos del catastro se encuentra información personal de propietarios y poseedores, su acceso tiene límites fijados por el objeto y finalidad de la base de datos y para divulgar dicha información es pertinente obtener la autorización previa, expresa y libre de vicios del titular de los datos.</t>
  </si>
  <si>
    <t>INFORMACIÓN CATASTRAL</t>
  </si>
  <si>
    <t xml:space="preserve">Contiene la información grafica y alfanumerica generada, en ejecución del proceso masivo de la actualización catastral (aspecto económico), en sus diferentes etapas. </t>
  </si>
  <si>
    <t>HOJAS DE CALCULO / BASES DE DATOS / PST / DOCUMENTO DE TEXTO / PDF / PPT</t>
  </si>
  <si>
    <t>En virtud a que en la actualización de la información económica de la base de datos del catastro se encuentra asociada información personal de propietarios y poseedores, su acceso tiene límites fijados por el objeto y finalidad de la base de datos y para divulgar dicha información es pertinente obtener la autorización previa, expresa y libre de vicios del titular de los datos.</t>
  </si>
  <si>
    <t>AIMGCA08</t>
  </si>
  <si>
    <t>AVALÚOS COMERCIALES</t>
  </si>
  <si>
    <t>BASES DE DATOS / PDF</t>
  </si>
  <si>
    <t xml:space="preserve">En virtud a que en la atención de trámites de avalúos comerciales se utiliza informacion de la base de datos del catastro, en la que se encuentra información personal de propietarios y poseedores, su acceso tiene límites fijados por el objeto y finalidad de la base de datos y para divulgar dicha información es pertinente obtener la autorización previa, expresa y libre de vicios del titular de los datos. Adicionalmente, la elaboración de avalúos comerciales está sujeta a los términos acordados en los contratos comerciales suscritos con los clientes de la Unidad. </t>
  </si>
  <si>
    <t>AIMGCA09</t>
  </si>
  <si>
    <t>INFORMES</t>
  </si>
  <si>
    <t>INFORMES A ORGANISMOS DE CONTROL</t>
  </si>
  <si>
    <t>Contiene información de respuesta y seguimiento a las observaciones y hallazgos en auditorias</t>
  </si>
  <si>
    <t>Externo</t>
  </si>
  <si>
    <t xml:space="preserve">Pueden contener información de predios donde se incluye datos personales de los propietarios, informacion que no puede ser conocida sin autorización del tutilar </t>
  </si>
  <si>
    <t>AIMGCA10</t>
  </si>
  <si>
    <t>Interno,Externo</t>
  </si>
  <si>
    <t>AIMGCA11</t>
  </si>
  <si>
    <t>INFORMACION CATASTRAL</t>
  </si>
  <si>
    <t>AJUSTE DE ZONAS HOMOGENEAS FISICAS Y GEOECONÓMICAS</t>
  </si>
  <si>
    <t>AIMGCA12</t>
  </si>
  <si>
    <t>INFORMES DE GESTIÓN</t>
  </si>
  <si>
    <t>Contiene documentos donde se registra la gestión del proceso de la SIE</t>
  </si>
  <si>
    <t xml:space="preserve">Documento de texto / PDF </t>
  </si>
  <si>
    <t>RESOLUCIONES TÉCNICAS</t>
  </si>
  <si>
    <t>Resolucion 1149 del 2021 Articulo 69</t>
  </si>
  <si>
    <t>SIN ESTABLECER</t>
  </si>
  <si>
    <t>PDF / Documentos de Texto / Excel ( Gráficos / PPT / Bases de Datos</t>
  </si>
  <si>
    <t>EVALUACIONES DE DESEMPEÑO LABORAL</t>
  </si>
  <si>
    <t>Documentos de soporte y evidencias, para las Evaluaciones de Desempeño Laboral de los funcionarios de la SIE</t>
  </si>
  <si>
    <t>En la carpeta de Evaluaciones de Desempeño se maneja información de los funcionarios que no puede ser conocida por cuaquier ciudadano sin la debida autorización.</t>
  </si>
  <si>
    <t>SUBGERENCIA DE INFORMACIÓN ECONÓMICA</t>
  </si>
  <si>
    <t>Administracion de tramites catastrales</t>
  </si>
  <si>
    <t>Tramites no inmediatos</t>
  </si>
  <si>
    <t>Contiene registro SIIC, relación radicaciones transferidas, memorandos, estudio previo, solicitudes ZHFG - valores, cartografía, actas comité, actos administrativos, registro control calidad, solicitud visita técnica, informe técnico, visita técnica puntual, correos electrónicos, oficios de respuesta, expedientes.</t>
  </si>
  <si>
    <t>Papel / 
Disco duro</t>
  </si>
  <si>
    <t>Documento en papel, pdf, hojas de calculo, discos duros</t>
  </si>
  <si>
    <t>Subgerencia de Información Física
Gerencia de Tecnología</t>
  </si>
  <si>
    <t xml:space="preserve"> ley 1712 de 2014,Art. 18 literal a)</t>
  </si>
  <si>
    <t>Resolución 1149 del 2021 Art. 69</t>
  </si>
  <si>
    <t>En virtud del Habeas Data, el acceso a la base de datos catastral es de carácter limitado, al contener información personal su divulgación solo se hará previa autorización del titular.</t>
  </si>
  <si>
    <t>Dinámica Urbana</t>
  </si>
  <si>
    <t xml:space="preserve">Actualización Predial
</t>
  </si>
  <si>
    <t>Contiene Base de datos SIIC, base datos fuentes información secundaria, ftos visita técnica puntual, fto solicitud desbloqueo de predios, mesas de servicio, tablas cargnota, LPC).</t>
  </si>
  <si>
    <t>Informes</t>
  </si>
  <si>
    <t>Contiene informes a organismos de control / Informes de gestión</t>
  </si>
  <si>
    <t>Resoluciones Técnicas</t>
  </si>
  <si>
    <t>Contiene resoluciones producto del ejercicio de Actualización de la Información Catastral y de la Conservación y Atención de Trámites.</t>
  </si>
  <si>
    <t>Documento en papel, pdf, discos duros</t>
  </si>
  <si>
    <t>SUBGERENCIA DE INFORMACIÓN FÍSICA Y JURÍDICA</t>
  </si>
  <si>
    <t>ADMINISTRACIÓN DE TRAMITES CATASTRALES</t>
  </si>
  <si>
    <t xml:space="preserve">TRAMITES INMEDIATOS
</t>
  </si>
  <si>
    <t xml:space="preserve">Son solicitudes de los
ciudadanos que se
atienden de manera
inmediata. </t>
  </si>
  <si>
    <t>PAPEL - DISCO DURO</t>
  </si>
  <si>
    <t>Documento de Texto - PDF - Hoja de calculo</t>
  </si>
  <si>
    <t>Interno, Externo</t>
  </si>
  <si>
    <t xml:space="preserve">REPOSITORIO DESIGNADO POR EL GESTOR /  GO CATASTRAL Y REPOSITORIO FISICO O DIGITAL DE CADA TERRITORIO  </t>
  </si>
  <si>
    <t>ARTÍCULO 19. INFORMACIÓN EXCEPTUADA POR DAÑO A LOS INTERESES PÚBLICOS - g) Los derechos de la infancia y la adolescencia;</t>
  </si>
  <si>
    <t>En los trámites inmediatos se maneja información personal de ciudadanos menores de edad , la cual debe ser de conocimiento únicamente para este o de su tutor legal y por lo tanto se debe establecer la reservada</t>
  </si>
  <si>
    <t xml:space="preserve">Ilimitado </t>
  </si>
  <si>
    <t xml:space="preserve">TRAMITES NO INMEDIATOS
</t>
  </si>
  <si>
    <t>Son solicitudes de los ciudadanos que requieren estudio y gestión en las áreas técnicas por lo cual el trámite no es inmediato.</t>
  </si>
  <si>
    <t>En los trámites no inmediatos se maneja información personal de ciudadanos menores de edad , la cual debe ser de conocimiento únicamente para este o de su tutor legal y por lo tanto se debe establecer la reservada</t>
  </si>
  <si>
    <t xml:space="preserve">INFORMES PERIÓDICOS </t>
  </si>
  <si>
    <t>corresponde a los informes generados como producto de las actividades realizadas pueden ser  mensuales y/o finales</t>
  </si>
  <si>
    <t>DISCO DURO</t>
  </si>
  <si>
    <t xml:space="preserve">REPOSITORIO DESIGNADO POR EL GESTOR /  GO CATASTRAL Y REPOSITORIO  DIGITAL DE CADA TERRITORIO  </t>
  </si>
  <si>
    <t>corresponden a los actos administrativos generados y que recoge las decisiones tomadas frente a las actividades del proceso.</t>
  </si>
  <si>
    <t>En las resoluciones se puede  manejar información personal de ciudadanos menores de edad , la cual debe ser de conocimiento únicamente para este o de su tutor legal y por lo tanto se debe establecer la reservada</t>
  </si>
  <si>
    <t>corresponden a las actas de las reuniones celebradas en  el marco del proceso de Gestión Catastral territorial</t>
  </si>
  <si>
    <t xml:space="preserve">REPOSITORIO DESIGNADO POR EL GESTOR /  GO CATASTRAL Y REPOSITORIO DIGITAL DE CADA TERRITORIO  </t>
  </si>
  <si>
    <t>En las actas se puede maneja información personal de ciudadanos, la cual debe ser de conocimiento únicamente para este y por lo tanto se debe establecer la clasificación</t>
  </si>
  <si>
    <t>PQRS</t>
  </si>
  <si>
    <t>Ley 1712 de 2014. art. 19 literal g)</t>
  </si>
  <si>
    <t>En las PQRS se puede manejar información personal de ciudadanos menores de edad , la cual debe ser de conocimiento únicamente para este o de su tutor legal y por lo tanto se debe establecer la reserva</t>
  </si>
  <si>
    <t>AIMGCA07</t>
  </si>
  <si>
    <t>CONSECUTIVO DE COMUNICACIONES OFICIALES</t>
  </si>
  <si>
    <t>OFICIOS Entidades territoriales -  UAECD</t>
  </si>
  <si>
    <t>Son comunicaciones entre las entidades territoriales y la UAECD en calidad de gestor-operador. Los anexos de estas comunicaciones pueden contener información de menores de edad.</t>
  </si>
  <si>
    <t xml:space="preserve">Documento de Texto - PDF </t>
  </si>
  <si>
    <t>En los anexos de los OFICIOS Entidades territoriales -  UAECD se puede  manejar información personal de ciudadanos menores de edad , la cual debe ser de conocimiento únicamente para este o de su tutor legal y por lo tanto se debe establecer la reserva.</t>
  </si>
  <si>
    <t>DOCUMENTOS HISTORICOS</t>
  </si>
  <si>
    <t>MEMORIAS DE LA ACTUALIZACION  CATASTRAL</t>
  </si>
  <si>
    <t xml:space="preserve">Corresponde a las evidencias de la realizacion de la actualizacion Catastral </t>
  </si>
  <si>
    <t>Documento de Texto - PDF - Hoja de calculo - Imagen</t>
  </si>
  <si>
    <t>ARTÍCULO 18. Literal- c) Los secretos comerciales, industriales y profesionales</t>
  </si>
  <si>
    <t>En las memorias de actualización catastral se maneja información sobre los procesos y procedimientos realizados por Catastro , para la ciudad y para los territorios que conllevan el know how de la entidad y por lo tanto no debe ser de dominio público.</t>
  </si>
  <si>
    <t>MEMORIAS DE LA CONSERVACION  CATASTRAL</t>
  </si>
  <si>
    <t xml:space="preserve">Corresponde a las evidencias de la realizacion de la conservación Catastral </t>
  </si>
  <si>
    <t>En las memorias de conservación catastral se maneja información sobre los procesos y procedimientos realizados por Catastro , para la ciudad y para los territorios que conllevan el know how de la entidad y por lo tanto no debe ser de dominio público.</t>
  </si>
  <si>
    <t>GESTIÓN CATASTRAL (TERRITORIOS)</t>
  </si>
  <si>
    <t>AIMGIG01</t>
  </si>
  <si>
    <t>Documentos que registran las observaciones obtenidas en las reuniones internas de la Subgerencia y las reuniones sostenidas con entidades externas.</t>
  </si>
  <si>
    <t xml:space="preserve">Papel - Disco Duro </t>
  </si>
  <si>
    <t>Documento de texto - PDF</t>
  </si>
  <si>
    <t>Ideca</t>
  </si>
  <si>
    <t>Artículo 18. Información Exceptuada por daño de derechos a personas naturales o jurídicas. Literal a) El derecho de toda persona a la intimidad, y c) Los secretos comerciales, industriales y profesionales.</t>
  </si>
  <si>
    <t>AIMGIG02</t>
  </si>
  <si>
    <t>AIMGIG03</t>
  </si>
  <si>
    <t>AIMGIG04</t>
  </si>
  <si>
    <t>PROYECTOS</t>
  </si>
  <si>
    <t>AIMGIG05</t>
  </si>
  <si>
    <t>AIMGIG06</t>
  </si>
  <si>
    <t>IDECA - SUBGERENCIA DE OPERACIONES - SUBGERENCIA DE ANALÍTICA DE DATOS</t>
  </si>
  <si>
    <t>AIAGTH01</t>
  </si>
  <si>
    <t>STH / Subgerente</t>
  </si>
  <si>
    <t>ARTÍCULO  18. Información exceptuada por daño de derechos a personas naturales o jurídicas. c) Los secretos comerciales, industriales y profesionales.</t>
  </si>
  <si>
    <t>AIAGTH02</t>
  </si>
  <si>
    <t>Expediente de Elecciones de la Comisión de Personal</t>
  </si>
  <si>
    <t>Corresponde a toda la documentación que soporta las elecciones de la comisión de personal.</t>
  </si>
  <si>
    <t>AIAGTH03</t>
  </si>
  <si>
    <t>Expediente de Elecciones de Comité Paritario de Seguridad y Salud en el Trabajo</t>
  </si>
  <si>
    <t>AIAGTH04</t>
  </si>
  <si>
    <t>HISTORIAS LABORALES</t>
  </si>
  <si>
    <t>Historias Laborales</t>
  </si>
  <si>
    <t>Archivo de Gestión / OneDrive de Auxiliar administrativo de la STH encargada del archivo</t>
  </si>
  <si>
    <t>Ley 1581 de 2012 - Protección de Datos Personales</t>
  </si>
  <si>
    <t>AIAGTH05</t>
  </si>
  <si>
    <t>AIAGTH06</t>
  </si>
  <si>
    <t>Documento de texto, Hoja de Cálculo</t>
  </si>
  <si>
    <t>ARTÍCULO  18. Información exceptuada por daño de derechos a personas naturales o jurídicas. A)El derecho de toda persona a la intimidad</t>
  </si>
  <si>
    <t>AIAGTH07</t>
  </si>
  <si>
    <t>LIQUIDACIONES Y PAGOS DE OBLIGACIONES DE PERSONAL</t>
  </si>
  <si>
    <t xml:space="preserve">En este expediente se archivan todos los descuentos realizados a los servidores por créditos con cooperativas, embargos de juzgados, Planilla Pila, Reportes de descuentos a Fondos de cesantias, pensiones, FONCEP, Retención en la fuente (DIAN), Certificación pago de cesantías FNA </t>
  </si>
  <si>
    <t>En las liquidaciones y pagos de obligaciones al personal se maneja información personal sensible de los funcionarios, la cual no debe ser divulgada sin la debida autorización.</t>
  </si>
  <si>
    <t>AIAGTH08</t>
  </si>
  <si>
    <t>NÓMINA Y NOVEDADES DE NÓMINA</t>
  </si>
  <si>
    <t>HTML - Hoja de Cálculo</t>
  </si>
  <si>
    <t>En la prenomina y en la nomina  se maneja información personal sensible de los funcionarios, la cual no debe ser divulgada sin la debida autorización.</t>
  </si>
  <si>
    <t>AIAGTH09</t>
  </si>
  <si>
    <t>PLANES</t>
  </si>
  <si>
    <t>AIAGTH10</t>
  </si>
  <si>
    <t>AIAGTH11</t>
  </si>
  <si>
    <t>PROVISIÓN DE PERSONAL</t>
  </si>
  <si>
    <t>En los expedientes de provisión de personal se maneja información personal sensible de los funcionarios, la cual no debe ser divulgada sin la debida autorización.</t>
  </si>
  <si>
    <t>AIAGTH12</t>
  </si>
  <si>
    <t>SUBGERENCIA DE TALENTO HUMANO</t>
  </si>
  <si>
    <t>AIMGPS01</t>
  </si>
  <si>
    <t>PRODUCTOS Y SERVICIOS</t>
  </si>
  <si>
    <t>Corresponde a la venta de productos y servicios que ofrece la unidad en el portafolio.</t>
  </si>
  <si>
    <t>SAF-Tesorero / GT-Gerente</t>
  </si>
  <si>
    <t>ARTÍCULO 18. INFORMACIÓN EXCEPTUADA POR DAÑO DE DERECHOS A PERSONAS NATURALES O JURÍDICAS. A) El derecho de toda persona a la intimidad</t>
  </si>
  <si>
    <t>En las ventas directas se maneja información personal de los clientes, la cual no debe ser divulgada sin la debida autorizacion.</t>
  </si>
  <si>
    <t>AIMGPS02</t>
  </si>
  <si>
    <t>www.colombiacompra.gov.co ( se publican los contratos)</t>
  </si>
  <si>
    <t>En las ventas a traves de contrato se maneja información que no puede ser conocida sin la debida autorización.</t>
  </si>
  <si>
    <t>AIMGPS03</t>
  </si>
  <si>
    <t>Mercadeo de Productos y Servicios</t>
  </si>
  <si>
    <t>GCAC-Profesional 10
GT-Gerente</t>
  </si>
  <si>
    <t>GERENCIA COMERCIAL Y DE ATENCIÓN AL CIUDADANO</t>
  </si>
  <si>
    <t>AIMGDT01</t>
  </si>
  <si>
    <t>Documento de Texto
PDF</t>
  </si>
  <si>
    <t>Archivo de gestión TI / Fileserver / Mesa de Servicios de TI / Correo electrónico</t>
  </si>
  <si>
    <t>ARTÍCULO  18. Información exceptuada por daño de derechos a personas naturales o jurídicas. Literal c) Los secretos comerciales, industriales y profesionales</t>
  </si>
  <si>
    <t>En las actas de reunión se puede incluir información que compromete la seguridad de la información de la entidad.</t>
  </si>
  <si>
    <t>AIMGDT02</t>
  </si>
  <si>
    <t xml:space="preserve">Actas de Comité de Cambios
</t>
  </si>
  <si>
    <t>Corresponden a las actas de los comités de cambio realizados por la Gerencia de Tecnología</t>
  </si>
  <si>
    <t>En las actas de reunión se puede incluir información que compromete la seguridad de la infraestructura tecnológica de la entidad.</t>
  </si>
  <si>
    <t>AIMGDT03</t>
  </si>
  <si>
    <t>AIMGDT04</t>
  </si>
  <si>
    <t>Documento de texto - PDF - Hoja de Calculo - Presentación</t>
  </si>
  <si>
    <t>AIMGDT05</t>
  </si>
  <si>
    <t xml:space="preserve">PDF - Hoja de Cálculo - Documento de texto </t>
  </si>
  <si>
    <t>AIMGDT06</t>
  </si>
  <si>
    <t>Documentos Estratégicos de
Continuidad del Negocio</t>
  </si>
  <si>
    <t>Contiene los documentos que soportan la planeación y gestión del Sistema de continuidad del Negocio de la Entidad dentro de los que se encuentran la planificación y la estrategia de continuidad.</t>
  </si>
  <si>
    <t>Documento de Texto - PDF</t>
  </si>
  <si>
    <t>\\fileserver\TI\37_SI_CN\IP_37_1_ DocEstrategicos\CONTINUIDAD</t>
  </si>
  <si>
    <t>https://catastrobogotacol-my.sharepoint.com/personal/jvillarraga_catastrobogota_gov_co/_layouts/15/onedrive.aspx?id=%2Fpersonal%2Fjvillarraga%5Fcatastrobogota%5Fgov%5Fco%2FDocuments%2FSGCN2020&amp;ct=1614651437271&amp;or=OWA%2DNT&amp;cid=a4e0980c%2Df874%2D45a1%2D3239%2D15147a1ad05e&amp;originalPath=aHR0cHM6Ly9jYXRhc3Ryb2JvZ290YWNvbC1teS5zaGFyZXBvaW50LmNvbS86ZjovZy9wZXJzb25hbC9qdmlsbGFycmFnYV9jYXRhc3Ryb2JvZ290YV9nb3ZfY28vRXNkN0NUdHhHWGxMdjJSUi1LOGpRc1VCWktubUhTbDhLWjBQSlZ3QVFQQU5Gdz9ydGltZT0xNWsyVGlIZDJFZw</t>
  </si>
  <si>
    <t>AIMGDT07</t>
  </si>
  <si>
    <t>Documentos operativos de Continuidad del Negocio</t>
  </si>
  <si>
    <t>Contiene los documentos que soportan la gestión operativa del sistema de continuidad del negocio tales los análisis de impacto al negocio (BIA), análisis de riesgo y , Los documentos RA - analisis de riesgo de todos los procesos.</t>
  </si>
  <si>
    <t xml:space="preserve"> Documento de Texto - PDF - Hoja de Cálculo</t>
  </si>
  <si>
    <t>\\fileserver\TI\37_SI_CN\IP_37_3_DocOperativos\CONTINUIDAD\BIA</t>
  </si>
  <si>
    <t>Dentro de este activo se encuentra información privada de la entidad donde se identican debilidades de todos los procesos, la cual no puede ser conocida por terceros sin la debida autorización.</t>
  </si>
  <si>
    <t>AIMGDT08</t>
  </si>
  <si>
    <t>Documentos tácticos de 
 Continuidad del Negocio</t>
  </si>
  <si>
    <t>Contiene los documentos donde se establece los protocolos que se deben seguir para activar una contingencia dentro de los que se incluyen planes de continuidad, los planes de recuperación, documento de planificación.</t>
  </si>
  <si>
    <t>\\fileserver\TI\37_SI_CN\IP_37_2_DocTacticos</t>
  </si>
  <si>
    <t>AIMGDT09</t>
  </si>
  <si>
    <t>Documentos Estratégicos de Seguridad 
de la Información</t>
  </si>
  <si>
    <t>Contiene los documentos que soportan la estrategia de seguridad de la Información de la Unidad, dentro del que se incluyen la definición del alcance del SGSI, Las politicas de seguridad de la Información; los roles y responsabilidades de seguridad.</t>
  </si>
  <si>
    <t>PDF</t>
  </si>
  <si>
    <t xml:space="preserve"> Sharepoint
https://catastrobogotacol.sharepoint.com/sites/GerenciaTecnologa-GOBIERNODIGITAL/Shared%20Documents/Forms/AllItems.aspx?FolderCTID=0x012000ACB235DA450CEE49B9144ABDB139115A&amp;viewid=4533fa81%2D00d2%2D4782%2Db5ee%2D9dc013c09bad&amp;id=%2Fsites%2FGerenciaTecnologa%2DGOBIERNODIGITAL%2FShared%20Documents%2FGOBIERNO%20DIGITAL%2FGobierno%20Digital%2F3%2E%20SegInf%2F3%2E1%20Doc%5FEstrat</t>
  </si>
  <si>
    <t>https://www.catastrobogota.gov.co/transparencia-y-acceso-a-la-informacion-publica</t>
  </si>
  <si>
    <t>AIMGDT10</t>
  </si>
  <si>
    <t xml:space="preserve">Documentos operativos de Seguridad de la Información 
</t>
  </si>
  <si>
    <t>Contiene los documentos que soportan la gestión operativa del sistema de gestión de seguridad de la información, dentro de los que se incluyen los siguientes; declaración de aplicabilidad, los instrumentos de información publica, instrumentos de inventario general de activos trabajados con los  procesos de la Unidad; las matrices de riesgos de seguridad de la información de cada uno de los procesos de la Unidad; la documentación de uso y apropiación en SI, los documentos que soportan los controles a implementar dentro del SGSI de la Unidad y los documentos que soportan la gestión de los incidentes de seguridad de la información que se presentan en la Unidad.}</t>
  </si>
  <si>
    <t>Sharepoint
https://catastrobogotacol.sharepoint.com/sites/GerenciaTecnologa-GOBIERNODIGITAL/Shared%20Documents/Forms/AllItems.aspx?FolderCTID=0x012000ACB235DA450CEE49B9144ABDB139115A&amp;viewid=4533fa81%2D00d2%2D4782%2Db5ee%2D9dc013c09bad&amp;id=%2Fsites%2FGerenciaTecnologa%2DGOBIERNODIGITAL%2FShared%20Documents%2FGOBIERNO%20DIGITAL%2FGobierno%20Digital%2F3%2E%20SegInf%2F3%2E3%20Doc%5FOper</t>
  </si>
  <si>
    <t>Ley 1712 de 2014
Articulo 18 Literal C</t>
  </si>
  <si>
    <t xml:space="preserve">Dentro de los documentos operativos se encuentra el instrumento de inventario general de activos donde se incluyen todos los activos de información tipo hardware y software de la Unidad indicando su localización fisica de los mismos. </t>
  </si>
  <si>
    <t>AIMGDT11</t>
  </si>
  <si>
    <t xml:space="preserve">Documentos tácticos de Seguridad de la Información 
</t>
  </si>
  <si>
    <t>Contiene los documentos de planes de Seguridad de la Información, Plan de tratamiento de riesgos de Seguridad de la Información, Plan de divulgación de SI, indicadores de Si y auditorias realizadas al SGSI.</t>
  </si>
  <si>
    <t>Sharepoint
https://catastrobogotacol.sharepoint.com/sites/GerenciaTecnologa-GOBIERNODIGITAL/Shared%20Documents/Forms/AllItems.aspx?FolderCTID=0x012000ACB235DA450CEE49B9144ABDB139115A&amp;viewid=4533fa81%2D00d2%2D4782%2Db5ee%2D9dc013c09bad&amp;id=%2Fsites%2FGerenciaTecnologa%2DGOBIERNODIGITAL%2FShared%20Documents%2FGOBIERNO%20DIGITAL%2FGobierno%20Digital%2F3%2E%20SegInf%2F3%2E2%20Doc%5FTact</t>
  </si>
  <si>
    <t>AIMGDT12</t>
  </si>
  <si>
    <t xml:space="preserve">Contiene la información de apoyo de la Gestión que realiza la GT, donde se encuentra lo siguiente:
- Evidencias de Ejecución de contratistas y proveedores
- Evaluaciones de Desempeño
- PLan Anual de Adquisisiones
- Proyeccion del PAC
</t>
  </si>
  <si>
    <t>Hoja de Cálculo - Documento - PDF</t>
  </si>
  <si>
    <t>Fileserver de TI</t>
  </si>
  <si>
    <t>Dentro del activo se maneja información de contratos / evaluacion de desempeño laboral que puede corresponder a temas que deben ser de conocimiento exclusivo de la Gerencia de Tecnología, toda vez que existe información técnica de la infraestructura y desarrollos de software realizados.</t>
  </si>
  <si>
    <t>GERENCIA DE TECNOLOGÍA - SUBGERENCIA DE INFRAESTRCUTURA TECNOLÓGICA - SUBGERENCIA DE INGENIERÍA DE SOFTWARE</t>
  </si>
  <si>
    <t>AIAGJ01</t>
  </si>
  <si>
    <t>ACCIONES CONSTITUCIONALES</t>
  </si>
  <si>
    <t>Expedientes de Acciones Constitucionales</t>
  </si>
  <si>
    <t>Son las acciones a las que tiene derecho una persona para reclamar sus derechos fundamentales. En estas se encuentran las acciones de grupo, acciones de tutela y acciones populares</t>
  </si>
  <si>
    <t xml:space="preserve">Gerencia Juridica </t>
  </si>
  <si>
    <t>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t>
  </si>
  <si>
    <t>El expediente de acciones constitucionales  contiene información personal del ciudadano que coloca la acción, la cual no puede ser divulgada a terceros sin la debida autorización.</t>
  </si>
  <si>
    <t>AIAGJ02</t>
  </si>
  <si>
    <t xml:space="preserve">Actas de Comité Interno de Conciliación
</t>
  </si>
  <si>
    <t>Corresponde a los documentos que relacionan la información presentada por  la Gerencia Jurídica  y las decisiones tomadas por el comité de conciliación.</t>
  </si>
  <si>
    <t>Archivo de Gestión de Gerencia Jurídica / SIPROJ</t>
  </si>
  <si>
    <t>Las actas contienen información personal de quien interpone la conciliación.</t>
  </si>
  <si>
    <t>AIAGJ03</t>
  </si>
  <si>
    <t>CONCILIACION PREJUDICIAL</t>
  </si>
  <si>
    <t>Expediente de Conciliación Prejudicial</t>
  </si>
  <si>
    <t>Corresponde a los documentos que soportan la presentación de una solicitud de conciliación ante la Unidad.</t>
  </si>
  <si>
    <t>El expediente de conciliación prejudicial  contiene información personal del ciudadano que interpone la conciliación, la cual no puede ser divulgada a terceros sin la debida autorización.</t>
  </si>
  <si>
    <t>AIAGJ04</t>
  </si>
  <si>
    <t>DERECHOS DE PETICION</t>
  </si>
  <si>
    <t>Derechos de Petición</t>
  </si>
  <si>
    <t>Corresponden a las solicitudes de información que realiza la ciudadanía o entes de control a la entidad.</t>
  </si>
  <si>
    <t>Documento de texto - PDF - Hojas de cálculo</t>
  </si>
  <si>
    <t>Archivo de Gestión de Gerencia Jurídica / Fileserver / SDQS</t>
  </si>
  <si>
    <t>Los derechos de petición contiene información personal del ciudadano que presenta la solicitud, la cual no puede ser divulgada a terceros sin la debida autorización.</t>
  </si>
  <si>
    <t>AIAGJ05</t>
  </si>
  <si>
    <t>PROCESOS JUDICIALES</t>
  </si>
  <si>
    <t>Expediente de Procesos Judiciales</t>
  </si>
  <si>
    <t>Corresponde a los documentos que soportan un proceso judicial  inicado o en contra de la UAECD</t>
  </si>
  <si>
    <t>Ley 1712 de 2014
Articulo 19 Literal Literal e - El debido proceso y la igualdad de las partes en los procesos judiciales;</t>
  </si>
  <si>
    <t>El expediente de procesos judiciales contine información personal de las partes que no puede ser divulgada a terceros por el debido proceso.</t>
  </si>
  <si>
    <t>AIAGJ06</t>
  </si>
  <si>
    <t>CONCEPTOS</t>
  </si>
  <si>
    <t>Relatoria de conceptos</t>
  </si>
  <si>
    <t xml:space="preserve">Corresponde a la relación de los conceptos emitidos por la Gerencia Jurídica </t>
  </si>
  <si>
    <t>Documento de texto - PDF- Hojas de cálculo</t>
  </si>
  <si>
    <t xml:space="preserve">Archivo de Gestión de Gerencia Jurídica  / Fileserver Gerencia Jurídica </t>
  </si>
  <si>
    <t>AIAGJ07</t>
  </si>
  <si>
    <t>GESTIÓN NORMATIVA</t>
  </si>
  <si>
    <t>Relación de trámites adelantados por la gestión normativa</t>
  </si>
  <si>
    <t>Corresponde a la relación de los trámites adelantados sobre la gestión normativa</t>
  </si>
  <si>
    <t xml:space="preserve">Acuerdos del Consejo Directivo </t>
  </si>
  <si>
    <t>Corresponde a la relación de los acuerdos y actas relacionadas con el Consejo Directivo de la UAECD</t>
  </si>
  <si>
    <t>GERENCIA JURÍDICA - SUBGERENCIA DE GESTIÓN JURÍDICA</t>
  </si>
  <si>
    <t>AIAGFI01</t>
  </si>
  <si>
    <t>Corresponde a un Acta de Reunión y sus anexos.</t>
  </si>
  <si>
    <t>SAF_SUBGERENTE</t>
  </si>
  <si>
    <t>AIAGFI02</t>
  </si>
  <si>
    <t xml:space="preserve">Actas de Comité de Inventarios
</t>
  </si>
  <si>
    <t>AIAGFI03</t>
  </si>
  <si>
    <t>ADMINISTRACIÓN DE RESIDUOS</t>
  </si>
  <si>
    <t>Expediente de Manejo de Residuos</t>
  </si>
  <si>
    <t>Corresponde a documentos para el tratamiento de residuos.</t>
  </si>
  <si>
    <t>AIAGFI04</t>
  </si>
  <si>
    <t>ADMINISTRACIÓN DE VIGILANCIA Y SEGURIDAD</t>
  </si>
  <si>
    <t>Expediente de Gestión de Vigilancia y Seguridad</t>
  </si>
  <si>
    <t>Corresponde a Bitacoras, minutas y documentos relacionados con vigilancia.</t>
  </si>
  <si>
    <t>Papel</t>
  </si>
  <si>
    <t>Articulo 18 Literal A</t>
  </si>
  <si>
    <t>En las bitacoras y minutas se incluye información personal de los visitantes que ingresan a la UAECD, la cual no puede ser compartida sin su debida autorización.</t>
  </si>
  <si>
    <t>AIAGFI05</t>
  </si>
  <si>
    <t>BAJA DE BIENES</t>
  </si>
  <si>
    <t>Expediente de Baja de Bienes</t>
  </si>
  <si>
    <t>Corresponde a documentos para la baja de bienes no utilizables o inservibles.</t>
  </si>
  <si>
    <t>AIAGFI06</t>
  </si>
  <si>
    <t>CAJA MENOR</t>
  </si>
  <si>
    <t>Expediente Caja Menor</t>
  </si>
  <si>
    <t xml:space="preserve">Corresponde a documentos libros auxiliares, reembolso y constitución caja menor. </t>
  </si>
  <si>
    <t>AIAGFI07</t>
  </si>
  <si>
    <t>CONTROL DE PARQUE AUTOMOTOR</t>
  </si>
  <si>
    <t>Expediente Control de Parque Automotor</t>
  </si>
  <si>
    <t>Corresponde a documentos relacionados con los  controles del servicio del parque automotor</t>
  </si>
  <si>
    <t>AIAGFI08</t>
  </si>
  <si>
    <t>CUENTA MENSUAL DE ALMACEN</t>
  </si>
  <si>
    <t>Expediente Cuenta Mensual de Almacen</t>
  </si>
  <si>
    <t>Corresponde a documentos y soportes mensuales de la gestión del almacén.</t>
  </si>
  <si>
    <t>AIAGFI09</t>
  </si>
  <si>
    <t>DATOS DEL APLICATIVO DEL MANEJO DE INVENTARIOS Y DEVOLUCIONES</t>
  </si>
  <si>
    <t>Expediente manejo de inventarios y devolutivos</t>
  </si>
  <si>
    <t>Corresponde a documentos, soportes e informes de la gestión de inventarios y devolutivos</t>
  </si>
  <si>
    <t>AIAGFI10</t>
  </si>
  <si>
    <t>HISTORIA DE EQUIPO Y MAQUINARIA</t>
  </si>
  <si>
    <t>Expediente historia de equipo y maquinaria</t>
  </si>
  <si>
    <t>Corresponde a documentos de la gestión de equipos y maquinaria.</t>
  </si>
  <si>
    <t>AIAGFI11</t>
  </si>
  <si>
    <t>HISTORIA DEL VEHICULO</t>
  </si>
  <si>
    <t xml:space="preserve"> Expediente historia del vehiculo</t>
  </si>
  <si>
    <t>Corresponde a documentos y soportes de cada vehiculo de la entidad.</t>
  </si>
  <si>
    <t>AIAGFI12</t>
  </si>
  <si>
    <t>Expediente Informes Mantenimiento, Vigilancia e Inventario.</t>
  </si>
  <si>
    <t>Corresponde a informes de los servicios administrativos.</t>
  </si>
  <si>
    <t>AIAGFI13</t>
  </si>
  <si>
    <t>INGRESOS DE ALMACEN</t>
  </si>
  <si>
    <t>Expediente ingresos de almacen</t>
  </si>
  <si>
    <t>Corresponde a documentos de la gestión del almacén.</t>
  </si>
  <si>
    <t>AIAGFI14</t>
  </si>
  <si>
    <t>INSTRUMENTO DE CONTROL</t>
  </si>
  <si>
    <t>Expediente instrumentos de control</t>
  </si>
  <si>
    <t>Corresponde a documentos de control de servicios administrativos.</t>
  </si>
  <si>
    <t>AIAGFI15</t>
  </si>
  <si>
    <t>INVENTARIOS</t>
  </si>
  <si>
    <t>Expediente inventario general de bienes e inventario por responsables</t>
  </si>
  <si>
    <t>Corresponde a documentos de la toma fisica de inmventarios.</t>
  </si>
  <si>
    <t>AIAGFI16</t>
  </si>
  <si>
    <t>MANTENIMIENTOS CORRECTIVOS</t>
  </si>
  <si>
    <t>Expediente mantenimientos correctivos de infraestuctura, reparaciones locativas y servicios de aseo.</t>
  </si>
  <si>
    <t>Corresponde a documentos y soporte de mantenimiento de la infraestructura física, de reparaciones locativas y servicio de aseo.</t>
  </si>
  <si>
    <t>AIAGFI17</t>
  </si>
  <si>
    <t>PAGOS DE SERVICIOS PUBLICOS Y TELEFONIA MOVIL</t>
  </si>
  <si>
    <t>Expediente pagos de servicios públicos y telefonía móvil</t>
  </si>
  <si>
    <t>Corresponde a documentos soporte de pago de los servicios públicos y telefonía.</t>
  </si>
  <si>
    <t>AIAGFI18</t>
  </si>
  <si>
    <t>Expediente plan de compras, y plan de mantenimiento del parque automotor.</t>
  </si>
  <si>
    <t>Corresponde a documentos y soportes de los planes de compras, planes de mantenimiento preventivo y correctivo y de los servicios a prestar, y plan de mantenimiento del parque automotor.</t>
  </si>
  <si>
    <t>AIAGFI19</t>
  </si>
  <si>
    <t>SALIDAS DE ALMACEN</t>
  </si>
  <si>
    <t>Expediente de salida de bienes por hurto, caso fortuito o fueza mayor o por comodato y traslado de bienes entre dependencias, servidores y bodega</t>
  </si>
  <si>
    <t>Corresponde a documentos y soportes de control de bienes.</t>
  </si>
  <si>
    <t>SUBGERENCIA ADMINISTRATIVA Y FINANCIERA - SERVICIOS ADMINISTRATIVOS</t>
  </si>
  <si>
    <t>CONSECUTIVO COMUNICACIONES OFICIALES</t>
  </si>
  <si>
    <t>COMUNICACIONES OFICIALES ENVIADAS</t>
  </si>
  <si>
    <t>Comunicación oficial para el  usuario como respuesta a una solicitud de un trámite o de solicitud de información (EE)</t>
  </si>
  <si>
    <t>PAPEL</t>
  </si>
  <si>
    <t>NO APLICA</t>
  </si>
  <si>
    <t xml:space="preserve"> SUBGERENCIA ADMINISTRATIVA Y FINANCIERA, SUBGERENTE ADMINISTRATIVO Y FINANCIERO</t>
  </si>
  <si>
    <t>DISPONIBLE</t>
  </si>
  <si>
    <t>Subgerencia Administrativa Y Financiera - Gestión Documental</t>
  </si>
  <si>
    <t>ARTÍCULO  18. Información exceptuada por daño de derechos a personas naturales o jurídicas. Literal a) El derecho de toda persona a la intimidad, bajo las limitaciones propias que impone la condición de servidor público, en concordancia con lo estipulado por el artículo 24 de la Ley 1437 de 2011.</t>
  </si>
  <si>
    <t>Tienen todas las respuestas que realiza Catastro en las cuales se incluye información personal que no debe ser conocida sin la debida autorización.</t>
  </si>
  <si>
    <t>INSTRUMENTOS DE CONTROL</t>
  </si>
  <si>
    <t>PLANILLAS DE ENTREGA DE COMUNICACIONES EXTERNAS</t>
  </si>
  <si>
    <t>Documento en el cual se registran y se lleva control de las comunicaciones que envia  la UAECD a una entidad o ciudadano</t>
  </si>
  <si>
    <t>MEMORANDO INTERNO</t>
  </si>
  <si>
    <t>Comunicación oficial interna breve mediante la cual se transmite o solicita información entre dependencias de la UAECD para comunicar alguna indicación, recomendación, instrucción, disposición</t>
  </si>
  <si>
    <t>DIGITAL</t>
  </si>
  <si>
    <t>Dentro de los memorandos se incluye información personal que no debe ser conocida sin la debida autorización</t>
  </si>
  <si>
    <t>TABLAS DE RETENCIÓN DOCUMENTAL</t>
  </si>
  <si>
    <t>INSTRUMENTO DE CLASIFICACIÓN DOCUMENTAL</t>
  </si>
  <si>
    <t>Instrumento que identifica las características de la totalidad de la  producción documentación  (registros) de una entidad en virtud del cumplimiento de las funciones, procesos,
procedimientos y normativa aplicables</t>
  </si>
  <si>
    <t>PAPEL, DIGITAL</t>
  </si>
  <si>
    <t>https://www.catastrobogota.gov.co/instrumentos-de-gestion?field_clasificacion_target_id=136</t>
  </si>
  <si>
    <t>INVENTARIOS DOCUMENTALES CENTRO DOCUMENTAL</t>
  </si>
  <si>
    <t>Instrumento de recuperación de información que describe de manera exacta y precisa las series o asuntos de un fondo documental.</t>
  </si>
  <si>
    <t>ARTÍCULO  18. Literal C</t>
  </si>
  <si>
    <t>Se establece clasificación del activo teniendo en cuenta que este inventario continene información de ubicación de donde estan los documentos de la entidad y que solo debe ser de conocimiento de la misma</t>
  </si>
  <si>
    <t>ENCUESTA DE SERVICIOS DOCUMENTALES</t>
  </si>
  <si>
    <t>Encuesta en el que se consigna información del área  en cuanto al conocimiento del Proceso de gestión Documental, medir cualitativamente y cuantitativamente conocimientos sobre el proceso, procedimientos con recomendaciones de mejora</t>
  </si>
  <si>
    <t>HTML</t>
  </si>
  <si>
    <t>PRESTAMOS DOCUMENTALES</t>
  </si>
  <si>
    <t>PLANILLAS DE PRESTAMOS DOCUMENTALES</t>
  </si>
  <si>
    <t>Documentos en los que se registran los datos de los documentos/expedientes, Mapas, cartografia,  que se consultan y prestan. De igual forma, los datos de quienes los consultaron</t>
  </si>
  <si>
    <t>PUBLICADO Y DISPONIBLE</t>
  </si>
  <si>
    <t>TRANSFERENCIAS DOCUMENTALES</t>
  </si>
  <si>
    <t>TRANSFERENCIAS DOCUMENTALES PRIMARIAS</t>
  </si>
  <si>
    <t>Comunicaciones oficiales internas e inventarios documentales con la que se realiza la transferencia documental Primaria o secundaria</t>
  </si>
  <si>
    <t>Dentro de las trasferencias documentales se envia expedientes con información personal de los funcionarios de la entidad la cual no puede ser conocida sin la debida autorización.</t>
  </si>
  <si>
    <t>INVENTARIOS DOCUMENTALES ARCHIVO CENTRAL</t>
  </si>
  <si>
    <t>PAPEL/DIGITAL</t>
  </si>
  <si>
    <t>http://www.catastrobogota.gov.co/es/tablas-de-retencion-documental</t>
  </si>
  <si>
    <t>INFORME ANUAL SEGUIMIENTO DECRETO 514</t>
  </si>
  <si>
    <t>Informe que se genera de seguimiento a la gestión documental de la entidad.</t>
  </si>
  <si>
    <t>HTML,Hoja de Cálculo</t>
  </si>
  <si>
    <t>Instrumento de la planeación de la Gestión documental de la Unidad Administrativa Especial de Catastro  de conformidad con lo indicado en el Decreto 1080 de 2015.</t>
  </si>
  <si>
    <t>SUBGERENCIA ADMINISTRATIVA Y FINANCIERA - DOCUMENTAL</t>
  </si>
  <si>
    <t>ACTAS DE ANULACIÓN DE CHEQUES</t>
  </si>
  <si>
    <t xml:space="preserve">Testimonio escrito en el cual se mencionan las razones de por qué se anularon los titulos valores </t>
  </si>
  <si>
    <t>SAF - SUBGERENTE ADMINISTRATIVO Y FINANCIERO -TESORERÍA</t>
  </si>
  <si>
    <t>ACTAS DE COMITÉ TÉCNICO DE SOSTENIBILIDAD CONTABLE</t>
  </si>
  <si>
    <t>Actas de reunión de Comité Técnico de Sostenibilidad Contable</t>
  </si>
  <si>
    <t>SAF - SUBGERENTE ADMINISTRATIVO Y FINANCIERO - CONTABILIDAD</t>
  </si>
  <si>
    <t>ANTEPROYECTO DE PRESUPUESTO</t>
  </si>
  <si>
    <t>EXPEDIENTE ANTEPROYECTO DE PRESUPUESTO</t>
  </si>
  <si>
    <t>Documento en el cual se describe la proyección de ingresos y gastos presupuestados a ejecutarse durante la vigencia fiscal.</t>
  </si>
  <si>
    <t>SAF - SUBGERENTE ADMINISTRATIVO Y FINANCIERO - PRESUPUESTO</t>
  </si>
  <si>
    <t>CERTIFICADOS DE DISPONIBILIDAD PRESUPUESTAL</t>
  </si>
  <si>
    <t>EXPEDIENTE CERTIFICADOS DE DISPONIBILIDAD PRESUPUESTAL</t>
  </si>
  <si>
    <t>Documento que garantiza la existencia de apropiación presupuestal disponible</t>
  </si>
  <si>
    <t>CERTIFICADOS DE REGISTRO PRESUPUESTAL</t>
  </si>
  <si>
    <t>EXPEDIENTE CERTIFICADOS DE REGISTRO PRESUPUESTAL</t>
  </si>
  <si>
    <t>Documento en el que consta la existencia en el presupuesto de la Entidad de un monto de recursos.</t>
  </si>
  <si>
    <t>CIERRE PRESUPUESTAL</t>
  </si>
  <si>
    <t>EXPEDIENTE CIERRE PRESUPUESTAL</t>
  </si>
  <si>
    <t>Documento realizado al finalizar cada vigencia fiscal, con el propósito de determinar el resultado de la ejecución presupuestal</t>
  </si>
  <si>
    <t>COMPROBANTES DE CONTABILIDAD</t>
  </si>
  <si>
    <t>COMPROBANTES DE DIARIO</t>
  </si>
  <si>
    <t>Corresponde a los Comprobantes de Diario que soportan los registros contables realizados en la UAECD.</t>
  </si>
  <si>
    <t>CONCILIACIONES</t>
  </si>
  <si>
    <t>CONCILIACIÓN BANCARIA</t>
  </si>
  <si>
    <t>Corresponde a las Conciliaciones Bancarias realizadas en el Subproceso Gestión Contable.</t>
  </si>
  <si>
    <t>CONCILIACIONES DE OPERACIONES RECÍPROCAS</t>
  </si>
  <si>
    <t>Corresponde a la Conciliación de la Cuenta Única Distrital realizada por el Subproceso Gestión Contable.</t>
  </si>
  <si>
    <t>Documento de Texto - PDF - Hojas de Calculo}</t>
  </si>
  <si>
    <t>CONCILIACIONES ESPECÍFICAS DE CADA ENTIDAD</t>
  </si>
  <si>
    <t>Corresponde a conciliaciones de saldos con otras entidades.</t>
  </si>
  <si>
    <t>CUENTAS BANCARIAS</t>
  </si>
  <si>
    <t>EXPEDIENTE CUENTAS BANCARIAS</t>
  </si>
  <si>
    <t>Articulo 18, literal C</t>
  </si>
  <si>
    <t>Articulo 18, literal C, Ley 1581 de 2012</t>
  </si>
  <si>
    <t>Las cuentas bancarias continen información clasificada dado que contiene información de los recursos que maneja la entidad</t>
  </si>
  <si>
    <t>26/08/2020</t>
  </si>
  <si>
    <t>EMBARGOS</t>
  </si>
  <si>
    <t>EXPEDIENTE EMBARGOS</t>
  </si>
  <si>
    <t>Orden de suspensión o la retención de cualquier bien como un método de seguridad para asegurar el pago</t>
  </si>
  <si>
    <t>PDF - Hoja de Calculo</t>
  </si>
  <si>
    <t>SAF - SUBGERENTE ADMINISTRATIVO Y FINANCIERO - TESORERÍA</t>
  </si>
  <si>
    <t>Articulo 18, literal A</t>
  </si>
  <si>
    <t>Articulo 18, literal A, Ley 1581 de 2012</t>
  </si>
  <si>
    <t>Contienen información clasificada de las personas que fueron afectadas con una decisión judicial</t>
  </si>
  <si>
    <t>ESTADOS CONTABLES E INFORMES COMPLEMENTARIOS</t>
  </si>
  <si>
    <t>EXPEDIENTE ESTADOS CONTABLES E INFORMES COMPLEMENTARIOS</t>
  </si>
  <si>
    <t>Corresponde al paquete de Estados Financieros de la Entidad.</t>
  </si>
  <si>
    <t>Papel - Disco Duro - Página Web</t>
  </si>
  <si>
    <t>https://www.catastrobogota.gov.co/presupuesto</t>
  </si>
  <si>
    <t>GESTIÓN DE PAGOS</t>
  </si>
  <si>
    <t>ÓRDENES DE PAGOS</t>
  </si>
  <si>
    <t>Documento generado modulo Tesorería Financiero, mediante el cual el ordenador del gasto y el responsable de presupuesto autorizan a la Tesorería que pague o transfiera una suma de dinero a un beneficiario</t>
  </si>
  <si>
    <t>Las ordenes de pago incluye informacion personal de la persona a la cual se le realiza el pago tal como nuero de cuenta, cedula , nombre, dirección telefono,  información de embargos (si aplica) , y adicional contiene las firmas del responsable de presupuesto y de ordenador del gasto.</t>
  </si>
  <si>
    <t>RELACIONES DE AUTORIZACIÓN</t>
  </si>
  <si>
    <t>Documento en el cual el ordenador del gasto y el responsable de presupuesto autorizan a la Tesorería que pague o transfiera una suma de dinero a un beneficiario</t>
  </si>
  <si>
    <t>La relación de autorizaciones contiene información personal como nombres y cédulas de contratistas titulares de las cuentas bancarias.</t>
  </si>
  <si>
    <t>Corresponde a los informes reglamentados por norma, con destino a Organismos de Control.</t>
  </si>
  <si>
    <t>INFORMES A OTRAS ENTIDADES</t>
  </si>
  <si>
    <t>Corresponde a las declaraciones tributarias presentadas por la UAECD.</t>
  </si>
  <si>
    <t>INFORMES DE EJECUCIÓN PRESUPUESTAL</t>
  </si>
  <si>
    <t>Documento en el que se plasman las acciones destinadas a la utilización óptima de los recursos financieros.</t>
  </si>
  <si>
    <t>LIBROS DE CONTABILIDAD</t>
  </si>
  <si>
    <t>LIBRO AUXILIAR</t>
  </si>
  <si>
    <t>Corresponde a los libros auxiliares de contabilidad.</t>
  </si>
  <si>
    <t>AIAGFI20</t>
  </si>
  <si>
    <t>LIBRO DIARIO</t>
  </si>
  <si>
    <t>Corresponde a libro diario de contabilidad.</t>
  </si>
  <si>
    <t>AIAGFI21</t>
  </si>
  <si>
    <t>LIBRO MAYOR Y BALANCES</t>
  </si>
  <si>
    <t>Corresponde a libro mayor y de balances de contabilidad.</t>
  </si>
  <si>
    <t>AIAGFI22</t>
  </si>
  <si>
    <t>MODIFICACIONES PRESUPUESTALES</t>
  </si>
  <si>
    <t>REDUCCIONES PRESUPUESTALES</t>
  </si>
  <si>
    <t>Registro de la disminución de las partidas apropiadas en el presupuesto de inversión de un proyecto.</t>
  </si>
  <si>
    <t>AIAGFI23</t>
  </si>
  <si>
    <t>SUSPENSIONES O APLAZAMIENTOS PRESUPUESTALES</t>
  </si>
  <si>
    <t xml:space="preserve">Documento transitorio en el cual se comunica la Suspensión establecida por circular emitida por SHD </t>
  </si>
  <si>
    <t>AIAGFI24</t>
  </si>
  <si>
    <t>TRASLADOS PRESUPUESTALES QUE AFECTAN LOS AGREGADOS</t>
  </si>
  <si>
    <t>Documento en que autoriza los traslados presupuestales dentro de los agregados, entendiéndose que solo se puede realizar dentro de cada uno de estos enunciados: gasto de personal,  bienes y servicios e inversión este último con VB de la SDP</t>
  </si>
  <si>
    <t>AIAGFI25</t>
  </si>
  <si>
    <t>TRASLADOS PRESUPUESTALES QUE NO AFECTAN LOS AGREGADOS</t>
  </si>
  <si>
    <t>Documento de evidencia los traslados presupuestales mediante resolución y que no requieren de autorización de ninguna entidad</t>
  </si>
  <si>
    <t>AIAGFI26</t>
  </si>
  <si>
    <t>AIAGFI27</t>
  </si>
  <si>
    <t>PROGRAMACIÓN ANUAL - MENSUALIZADO DE CAJA PAC</t>
  </si>
  <si>
    <t>EXPEDIENTE PROGRAMACIÓN ANUAL - MENSUALIZADO DE CAJA PAC</t>
  </si>
  <si>
    <t>Documento en el cual se define el monto mensual de fondos disponibles para efectuar el pago de los compromisos asumidos</t>
  </si>
  <si>
    <t>Hoja de Calculo - PDF</t>
  </si>
  <si>
    <t>AIAGFI28</t>
  </si>
  <si>
    <t>RECAUDO Y DEPURACIÓN DE CARTERA</t>
  </si>
  <si>
    <t>EXPEDIENTE RECAUDO Y DEPURACIÓN DE CARTERA</t>
  </si>
  <si>
    <t>Corresponde a los soportes de recaudo y depuración de cartera.</t>
  </si>
  <si>
    <t>AIAGFI29</t>
  </si>
  <si>
    <t>RELACIONES DE GIRO</t>
  </si>
  <si>
    <t>EXPEDIENTE RELACIONES DE GIRO</t>
  </si>
  <si>
    <t>Documento en el cual el responsable de la SAF remite al Tesorero las órdenes de pago con el cumplido de los requisitos legales</t>
  </si>
  <si>
    <t>SAF - SUBGERENTE ADMINISTRATIVO Y FINANCIERO</t>
  </si>
  <si>
    <t>AIAGFI30</t>
  </si>
  <si>
    <t>REPORTES</t>
  </si>
  <si>
    <t>EXPEDIENTE REPORTES</t>
  </si>
  <si>
    <t>Registros que se hacen para mostrar comportamientos de hechos económicos, datos o cifras de la contabilidad.</t>
  </si>
  <si>
    <t>AIAGFI31</t>
  </si>
  <si>
    <t>SANEAMIENTO CONTABLE/DEPURACIÓN</t>
  </si>
  <si>
    <t>GUÍAS DE SANEAMIENTO CONTABLE</t>
  </si>
  <si>
    <t>Corresponde al expediente de saneamiento contable.</t>
  </si>
  <si>
    <t>AIAGFI32</t>
  </si>
  <si>
    <t xml:space="preserve">SERIE - CONTRATOS </t>
  </si>
  <si>
    <t xml:space="preserve"> EXPEDIENTES DE CONTRATOS</t>
  </si>
  <si>
    <t>Contienen documentos relacionados con un contrato de ejecución de recursos presupuestales de una vigencia</t>
  </si>
  <si>
    <t>Articulo 19, literal G</t>
  </si>
  <si>
    <t>Ley 1581 de 2012 - Articulo 19, literal - G Ley 1712 de 2014</t>
  </si>
  <si>
    <t>Esta carpeta contiene información personal de los contratistas y puede contener información de niños, niñas y adolescentes.</t>
  </si>
  <si>
    <t>LIBRO BANCOS TESORERIA</t>
  </si>
  <si>
    <t>Relación de los movimientos de las cuentas bancarias de la entidad</t>
  </si>
  <si>
    <t> </t>
  </si>
  <si>
    <t>SUBGERENCIA ADMINISTRATIVA Y FFINANCIERA - FINANCIERA</t>
  </si>
  <si>
    <t>AIAGC01</t>
  </si>
  <si>
    <t>CONTRATOS Y/O CONVENIOS</t>
  </si>
  <si>
    <t>Expediente Contractual</t>
  </si>
  <si>
    <t>Corresponde a la compilación de todos los documentos que soportan la elaboración , ejecución de un contrato.</t>
  </si>
  <si>
    <t xml:space="preserve">Documentos de texto - PDF - Hojas de Cálculo </t>
  </si>
  <si>
    <t>https://www.colombiacompra.gov.co/secop-ii</t>
  </si>
  <si>
    <t>ARTÍCULO 19. literal G Derechos de la Infancia y la adolescencia</t>
  </si>
  <si>
    <t>El expediente contractual contiene información personal del contratista que no puede ser divulgada a terceros sin la debida autorización. EN el formato de bienes y rentas se incluye información de los hijos de los contratistas.</t>
  </si>
  <si>
    <t>AIAGC02</t>
  </si>
  <si>
    <t>Plan Anual de Adquisiciones</t>
  </si>
  <si>
    <t>Corresponde a la relación de las necesidades de contratación de la Unidad.</t>
  </si>
  <si>
    <t>Hojas de Cálculo</t>
  </si>
  <si>
    <t>Secop II</t>
  </si>
  <si>
    <t>SUBGERENCIA DE CONTRATACIÓN</t>
  </si>
  <si>
    <t>AIMPCE01</t>
  </si>
  <si>
    <t>Trámites Inmediatos</t>
  </si>
  <si>
    <t>Subgerencia de Atencion y Participación Ciudadana</t>
  </si>
  <si>
    <t>AIMPCE02</t>
  </si>
  <si>
    <t>Trámites No Inmediatos</t>
  </si>
  <si>
    <t>En los trámites no inmediatos se maneja información personal de un ciudadano , la cual debe ser de conocimiento unicamente para este y de sebe establecer la reserva</t>
  </si>
  <si>
    <t>AIMPCE03</t>
  </si>
  <si>
    <t>Según el tipo de informe, puede tener informacióm de personal de usuarios</t>
  </si>
  <si>
    <t>AIMPCE04</t>
  </si>
  <si>
    <t>Documentos de XLS - PDF</t>
  </si>
  <si>
    <t>AIMPCE05</t>
  </si>
  <si>
    <t>AIMPCE06</t>
  </si>
  <si>
    <t>SUBGERENCIA DE ATENCIÓN Y PARTICIPACIÓN CIUDADANA</t>
  </si>
  <si>
    <t>AIECGSC01</t>
  </si>
  <si>
    <t>Actas</t>
  </si>
  <si>
    <t xml:space="preserve">Actas de reparto 
</t>
  </si>
  <si>
    <t xml:space="preserve"> Disco Duro</t>
  </si>
  <si>
    <t xml:space="preserve"> Fileserver OCDI</t>
  </si>
  <si>
    <t>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por una norma legal o constitucional:d) La prevención, investigación y persecución de los delitos y las faltas disciplinarias, mientras que no se haga efectiva la medida de aseguramiento o se formule pliego de cargos, según el caso</t>
  </si>
  <si>
    <t>AIECGSC02</t>
  </si>
  <si>
    <t>Informes a otras entidades e informes de gestión</t>
  </si>
  <si>
    <t>Informes de la gestión disciplinaria requeridos por la Dirección u otras entidades o entes de Control.</t>
  </si>
  <si>
    <t>AIECGSC03</t>
  </si>
  <si>
    <t xml:space="preserve">Procesos Disciplinarios </t>
  </si>
  <si>
    <t xml:space="preserve">Documento de texto - PDF </t>
  </si>
  <si>
    <t>AIECGSC04</t>
  </si>
  <si>
    <t>AIECGSC05</t>
  </si>
  <si>
    <t>Notificaciones (estado - edicto)</t>
  </si>
  <si>
    <t>Notificaciones(estado - edicto)</t>
  </si>
  <si>
    <t>https://www.catastrobogota.gov.co/notificaciones-disciplinarias</t>
  </si>
  <si>
    <t>AIECGSC06</t>
  </si>
  <si>
    <t>Planes de capacitacion de operadores disciplinarios</t>
  </si>
  <si>
    <t>Documentos relacionados con el analisis, estudio y demas observaciones relacionadas con el cronograma de actividades preventivas de la OCD</t>
  </si>
  <si>
    <t>AIECGSC07</t>
  </si>
  <si>
    <t>Politicas</t>
  </si>
  <si>
    <t xml:space="preserve">Políticas distritales de gestión disciplinaria </t>
  </si>
  <si>
    <t>AIECGSC08</t>
  </si>
  <si>
    <t>OFICINA DE CONTROL DISCIPLINARIO INTERNO</t>
  </si>
  <si>
    <t>Actas Comité Institucional de Coordinación de Control Interno</t>
  </si>
  <si>
    <t>Corresponde a las actas de Comité Institucional de Coordinación de Control Interno</t>
  </si>
  <si>
    <t>OCI</t>
  </si>
  <si>
    <t>En las sesiones de comité existe información sensible de la entidad.</t>
  </si>
  <si>
    <t>Actas de la Oficina de Control Interno</t>
  </si>
  <si>
    <t>AUDITORIAS</t>
  </si>
  <si>
    <t>Auditorias Externas</t>
  </si>
  <si>
    <t>PDF
.PPT                                                        .PST</t>
  </si>
  <si>
    <t>Auditorias Internas</t>
  </si>
  <si>
    <t>.XLS
.PDF
.PPT                                                .PST
Mp4</t>
  </si>
  <si>
    <t>Oficina de Control Interno.  Jefe de Oficina</t>
  </si>
  <si>
    <t xml:space="preserve"> PDF</t>
  </si>
  <si>
    <t>Plan Anual de Auditorias</t>
  </si>
  <si>
    <t>Programación anual de las auditorías, evaluaciones y seguimientos y el desarrollo de los roles asignados en la normatividad legal vigente de la OCI.</t>
  </si>
  <si>
    <t>OFICINA DE CONTROL INTERNO</t>
  </si>
  <si>
    <t xml:space="preserve"> Dirección / Gestión Documental / Gerencia Tecnoloiga</t>
  </si>
  <si>
    <t>Fileserver temporal/ WCC</t>
  </si>
  <si>
    <t>https://www.catastrobogota.gov.co/ algunas en la Gaceta Distrital / WCC</t>
  </si>
  <si>
    <t>Fileserver temporal</t>
  </si>
  <si>
    <t xml:space="preserve"> Dirección/ Gerencia Tecnoloiga</t>
  </si>
  <si>
    <t xml:space="preserve"> Fileserver temporal /WCC</t>
  </si>
  <si>
    <t xml:space="preserve">RESOLUCIONES Y CIRCULARES </t>
  </si>
  <si>
    <t>Actos  Administrativos</t>
  </si>
  <si>
    <t>Corresponde a los documentos  emitidos por la Gerencia de Gestión Corporativa, relacionados con temas de contratación y  Talento Humano; gestión  que afecta a funcionarios de toda la Unidad.</t>
  </si>
  <si>
    <t>Documentos PDF</t>
  </si>
  <si>
    <t>Gestión Documental</t>
  </si>
  <si>
    <t>Fileserver de la GGC</t>
  </si>
  <si>
    <t>Las resoluciones administrativas se maneja información personal de funcionarios la cual no debe ser conocida por terceros sin la debida autorización, como es el caso de resoluciones de licencias de maternidad, primas técnicas, vacaciones, comisiones y desplazamientos entre otras.</t>
  </si>
  <si>
    <t>AIEDIE01</t>
  </si>
  <si>
    <t xml:space="preserve"> \\fileserver.catastrobogota.gov.co\OAP / ISODOC</t>
  </si>
  <si>
    <t>Las Actas del Comite de Calidad contienen información de la gestión realizada al interior de la entidad, cuyo acceso podrá ser rechazado o denegado de manera motivada y por escrito.</t>
  </si>
  <si>
    <t>Las Actas_CIGD-Comité Institucional de Gestión y Desempeño contienen información de la gestión realizada al interior de la entidad, cuyo acceso podrá ser rechazado o denegado de manera motivada y por escrito.</t>
  </si>
  <si>
    <t>8_ANTEPROYECTO DE PRESUPUESTO</t>
  </si>
  <si>
    <t>8_Anteproyecto de presupuesto</t>
  </si>
  <si>
    <t>Documentos que contienen la informacíon del anteproyecto de presupuesto</t>
  </si>
  <si>
    <t>\Fileserver\OAP</t>
  </si>
  <si>
    <t>Los documentos contienen información de la gestión realizada al interior de la entidad, cuyo acceso podrá ser rechazado o denegado de manera motivada y por escrito.</t>
  </si>
  <si>
    <t>9.3_Auditorias_Internas_Calidad
Auditorias_Externas</t>
  </si>
  <si>
    <t>Alguna documentación de las Auditorias_Internas_Calidad y/o Auditorias_Externas contienen información de la gestión realizada al interior de la entidad, cuyo acceso podrá ser rechazado o denegado de manera motivada y por escrito.</t>
  </si>
  <si>
    <t>La información relacionada con los indicadores contienen información de la gestión realizada al interior de la entidad, cuyo acceso podrá ser rechazado o denegado de manera motivada y por escrito.</t>
  </si>
  <si>
    <t>44.4_Informes_a_otras_entidades
44.15_Informes_seguimiento</t>
  </si>
  <si>
    <t xml:space="preserve">61.9_Plan_Estratégico_Institucional
61.10_Planes_Oper_Gest_o_Accion
</t>
  </si>
  <si>
    <t>Los Proyectos_inversion contienen información de la gestión realizada al interior de la entidad, cuyo acceso podrá ser rechazado o denegado de manera motivada y por escrito.</t>
  </si>
  <si>
    <t>Los Instrumentos del SGC-SIG contienen información de la gestión realizada al interior de la entidad, cuyo acceso podrá ser rechazado o denegado de manera motivada y por escrito..</t>
  </si>
  <si>
    <t>La documentación de producto no conforme contiene información de la gestión realizada al interior de la entidad, cuyo acceso podrá ser rechazado o denegado de manera motivada y por escrito.</t>
  </si>
  <si>
    <t>La documentación de acciones de mejora contiene información de la gestión realizada al interior de la entidad, cuyo acceso podrá ser rechazado o denegado de manera motivada y por escrito.</t>
  </si>
  <si>
    <t>La documentación de riesgos de procesos contiene información de la gestión realizada al interior de la entidad, cuyo acceso podrá ser rechazado o denegado de manera motivada y por escrito.</t>
  </si>
  <si>
    <t>88_GESTION DATOS PERSONALES</t>
  </si>
  <si>
    <t>Gestión de reportes de bases de datos personales ante la SIC</t>
  </si>
  <si>
    <t>Continene la gestión, revisión y seguimiento del registro de las bases de datos personales ante el RNBD de la  SIC</t>
  </si>
  <si>
    <t>hoja de calculo.xlsx, .pdf</t>
  </si>
  <si>
    <t>GESTION CONOCIMIENTO E INNOVACIÓN</t>
  </si>
  <si>
    <t>Mapas e inventarios de conocimiento</t>
  </si>
  <si>
    <t>Herramientas básica para el diseño y desarrollo del programa de Gestión del Conocimiento donde se identifica el conocimiento implícito y/o explícito de las dependencias, dónde se encuentra ese conocimiento, quien lo posee, características, activos intangibles entre otra información que sea relevante para la entidad.</t>
  </si>
  <si>
    <t>Comunidades de práctica y alianzas estratégicas</t>
  </si>
  <si>
    <t>Documento en el que se identifican grupos de personas que se reúnen con el fin de compartir ideas, encontrar soluciones e innovar, uniendo sus esfuerzos para el desarrollo continuo de un área de conocimiento especializado. Las comunidades de prácticas permiten mantener unidos a sus miembros por un objetivo común, el deseo de compartir experiencias, conocimientos y mejores prácticas dentro de un tema o disciplina, donde colaboran y aprenden unos de otros, cara a cara o de forma virtual.</t>
  </si>
  <si>
    <t>documento de excel.</t>
  </si>
  <si>
    <t>Matriz de Innovación y estrategias</t>
  </si>
  <si>
    <t>Documentación de matrices de innovación y estrategias es una visualización de cómo innovar en la Unidad en función de sus objetivos</t>
  </si>
  <si>
    <t xml:space="preserve">Lecciones aprendidas </t>
  </si>
  <si>
    <t>Documentación del conocimiento adquirido sobre un proceso o sobre experiencias de la entidad luego de un análisis crítico sobre sus factores positivos y/o negativos.</t>
  </si>
  <si>
    <t>AIEGCI05</t>
  </si>
  <si>
    <t>Buenas prácticas</t>
  </si>
  <si>
    <t>Es la documentación de experiencias que se ha implementado con resultados positivos, siendo eficaz y útil en un contexto concreto.</t>
  </si>
  <si>
    <t>Fileserver/ share point</t>
  </si>
  <si>
    <t xml:space="preserve">Ilimitada </t>
  </si>
  <si>
    <t>https://www.catastrobogota.gov.co/Intranet</t>
  </si>
  <si>
    <t>Fileserver Temporal OTC</t>
  </si>
  <si>
    <t>INFORMACIÓN CATASTRAL/DINÁMICA URBANA</t>
  </si>
  <si>
    <t>Corresponde a los diferentes ejecicios estadísticos a cargo del OTC, dentro de los que se destacan ; modelos econométricos; identificación de perdios y manzanas para actualización catastral; puntos muestra; respuestas a requerimientos; archivos estadisticos entre otros.</t>
  </si>
  <si>
    <t>Fileserver Temporal Estadistica</t>
  </si>
  <si>
    <t>AVALUOS</t>
  </si>
  <si>
    <t>Archivo de gestión Gerencia de Información Catastral  / Aplicativo SIIC / Aplicativo CORDIS / Archivo de gestión Dirección / Buzón de correo/Carpeta compartida de gestion GIC</t>
  </si>
  <si>
    <t>Papel /Disco duro</t>
  </si>
  <si>
    <r>
      <rPr>
        <sz val="11"/>
        <color rgb="FF000000"/>
        <rFont val="Calibri"/>
        <scheme val="minor"/>
      </rPr>
      <t>Archivo de gestión Gerencia de Información Catastral</t>
    </r>
    <r>
      <rPr>
        <sz val="11"/>
        <color rgb="FFFF0000"/>
        <rFont val="Calibri"/>
        <scheme val="minor"/>
      </rPr>
      <t xml:space="preserve">  </t>
    </r>
    <r>
      <rPr>
        <sz val="11"/>
        <color rgb="FF000000"/>
        <rFont val="Calibri"/>
        <scheme val="minor"/>
      </rPr>
      <t>/ Aplicativo SIIC / Aplicativo CORDIS / Buzón de correo / LPC / CT/Carpeta compartida de gestion GIC</t>
    </r>
  </si>
  <si>
    <t>Archivo de gestión Gerencia de Información Catastral  / Aplicativo SIIC / Aplicativo CORDIS / Buzón de correo /Carpeta compartida de gestion GIC</t>
  </si>
  <si>
    <t>Archivo de gestión Gerencia de Información Catastral  / Aplicativo SIIC / Aplicativo CORDIS / Buzón de correo / Carpeta compartida de gestion GIC / LPC / Visor cartográfico</t>
  </si>
  <si>
    <t>Archivo de gestión Gerencia de Información Catastral/ Aplicativo CORDIS / Aplicativo SIIC / Buzón de Correo/Carpeta compartida de gestion GIC</t>
  </si>
  <si>
    <t>Contiene la información solicitada del proceso de gestión de la Gerencia de Información Catastral y sus subgerencias, cada vez que se requiere.</t>
  </si>
  <si>
    <t xml:space="preserve">ACTAS COMITÉ DE AVALÚOS   </t>
  </si>
  <si>
    <t>Contiene las actas de comité tecnico de avalúos del proceso de actualizacion y las planillas o listas de asistencia</t>
  </si>
  <si>
    <t xml:space="preserve"> Disco duro</t>
  </si>
  <si>
    <t>DocumentoTexto / .PDF</t>
  </si>
  <si>
    <r>
      <rPr>
        <sz val="11"/>
        <color rgb="FF000000"/>
        <rFont val="Calibri"/>
        <scheme val="minor"/>
      </rPr>
      <t>Subgerencia de Información Económica - Gerencia de Tecnología</t>
    </r>
    <r>
      <rPr>
        <sz val="11"/>
        <color rgb="FFFF0000"/>
        <rFont val="Calibri"/>
        <scheme val="minor"/>
      </rPr>
      <t xml:space="preserve"> </t>
    </r>
  </si>
  <si>
    <r>
      <rPr>
        <sz val="11"/>
        <color rgb="FFFF0000"/>
        <rFont val="Calibri"/>
        <scheme val="minor"/>
      </rPr>
      <t xml:space="preserve"> </t>
    </r>
    <r>
      <rPr>
        <sz val="11"/>
        <color rgb="FF000000"/>
        <rFont val="Calibri"/>
        <scheme val="minor"/>
      </rPr>
      <t xml:space="preserve">Filserver Temporal SIE  </t>
    </r>
  </si>
  <si>
    <t>ACTUALIZACION DE INFORMACION ECONÓMICA</t>
  </si>
  <si>
    <t>Contiene archivos alfanumericos y gráficos de los predios del Distrito.</t>
  </si>
  <si>
    <t>Documento de texto / PDF / Hojas de Cálculo PDF</t>
  </si>
  <si>
    <t>limitado</t>
  </si>
  <si>
    <t>TRÁMITES CORRECCIÓN DE OFICIO - RECTIFICACIÓN VIGENCIAS</t>
  </si>
  <si>
    <t>Contiene los documentos técnicos, resoluciones, actas y soportes de la corrección de oficio - rectificación vigencias</t>
  </si>
  <si>
    <t xml:space="preserve">PDF </t>
  </si>
  <si>
    <t>TRÁMITES NO INMEDIATOS</t>
  </si>
  <si>
    <t xml:space="preserve">Contiene los documentos de solicitud, actas, resoluciones y soportes técnicos relacionados con la atencion de los trámites no inmediatos </t>
  </si>
  <si>
    <t xml:space="preserve">Subgerencia de Información Económica - Subgerencia Administrativa y Financiera-Gestiòn Documental, Gerencia de Tecnología </t>
  </si>
  <si>
    <t xml:space="preserve">Archivo de gestión Subgerencia de Información Económica - Carpeta compartida File Server y Aplicativo SIIC </t>
  </si>
  <si>
    <t>25/08/2021</t>
  </si>
  <si>
    <t>MEDIA</t>
  </si>
  <si>
    <t>Actos administrativos que dan respuesta a las solicitudes de los trámites no inmediatos</t>
  </si>
  <si>
    <t>Contiene los documentos de la solicitud, informes técnicos, resoluciones, actas y soportes relacionados con el cálculo, liquidación y gestión del efecto plusvalía</t>
  </si>
  <si>
    <t>Contiene los documentos de la solicitud, informes técnicos, actas y soportes relacionados con la elaboración de los avalúos comerciales</t>
  </si>
  <si>
    <t xml:space="preserve"> Aplicativo Avalúos Comerciales </t>
  </si>
  <si>
    <t>RESPUESTA A INFORMES  ENTES DE CONTROL</t>
  </si>
  <si>
    <t>Documento text / hoja de cálculo / PDF</t>
  </si>
  <si>
    <t>Archivo de Gestión SIFJ/Carpeta compartida de gestion GIC/ SIIC/WCC/Documentos expediente digital SIFJ</t>
  </si>
  <si>
    <t>AIMGCA_TERR_01</t>
  </si>
  <si>
    <t xml:space="preserve">LA CUSTODIA DE LA INFORMACION ESTA A CARGO DEL GESTOR CONTRATANTE (SANTAROSA,PALMIRA,CARTAGENA
LA CUSTODIA DE LA INFORMACION ESTA A CARGO DE LA UAECD CUANDO ACTUAMOS COMO GESTOR. 
</t>
  </si>
  <si>
    <t>AIMGCA_TERR_02</t>
  </si>
  <si>
    <t xml:space="preserve">LA CUSTODIA DE LA INFORMACION ESTA A CARGO DEL GESTOR CONTRATANTE (SANTAROSA,PALMIRA,CARTAGENA
LA CUSTODIA DE LA INFORMACION ESTA A CARGO DE LA UAECD CUANDO ACTUAMOS COMO GESTOR. </t>
  </si>
  <si>
    <t>AIMGCA_TERR_03</t>
  </si>
  <si>
    <t>AIMGCA_TERR_04</t>
  </si>
  <si>
    <t>AIMGCA_TERR_05</t>
  </si>
  <si>
    <t>AIMGCA_TERR_06</t>
  </si>
  <si>
    <t xml:space="preserve">corresponden a las peticiones. quejas, reclamos y sugerencias allegadas a los territorios en el marco del proceso de Gestión y/o operación  Catastral Territorial </t>
  </si>
  <si>
    <t xml:space="preserve">LA CUSTODIA DE LA INFORMACION ESTA A CARGO DEL GESTOR CONTRATANTE CUANDO ACTUAMOS COMO OPERADOR SANTAROSA,PALMIRA,CARTAGENA, ARMENIA)
LA CUSTODIA DE LA INFORMACION ESTA A CARGO DE LA UAECD CUANDO ACTUAMOS COMO GESTOR. </t>
  </si>
  <si>
    <t xml:space="preserve">Archivo de gestión   / Aplicativo CORDIS </t>
  </si>
  <si>
    <t>AIMGCA_TERR_07</t>
  </si>
  <si>
    <t>AIMGCA_TERR_08</t>
  </si>
  <si>
    <t>AIMGCA_TERR_09</t>
  </si>
  <si>
    <t>Actas Gestión de Información Geográfica</t>
  </si>
  <si>
    <t>Documento de texto - PDF - Hoja de Excel</t>
  </si>
  <si>
    <t>Gerencia Ideca, Subgerencia de Operaciones, Subgerencia de Analítica de Datos</t>
  </si>
  <si>
    <t xml:space="preserve">Fileserver Temporal </t>
  </si>
  <si>
    <t>Artículo 18. Información Exceptuada por daño de derechos a personas naturales o jurídicas. Literal a) El derecho de toda persona a la intimidad. Ley 1581 de 2012</t>
  </si>
  <si>
    <t>Las actas de reunión, pueden contener información personal, que no se pueden entregar a toda la ciudadanía que lo requiera</t>
  </si>
  <si>
    <t>Actas coordinación institucional</t>
  </si>
  <si>
    <t>Actas coordinación institucional para la Innovación Desarrollo E Investigación Infraestructura De
Datos Espaciales Del Distrito Capital</t>
  </si>
  <si>
    <t>Informes Gestión de Información Geográfica</t>
  </si>
  <si>
    <t>Informes entes de control, de gestión, de seguimiento y de supervisión de contratos y/o convenios institucionales</t>
  </si>
  <si>
    <t>Gestión de Información Geográfica</t>
  </si>
  <si>
    <t>Documentos Gobernanza , Intrumentos Técnicos y Jurídicos, Documentos Gobierno Recursos Geográficos</t>
  </si>
  <si>
    <t>Corresponde a los procedimientos de Gestión de Información Geográfica liderados por la Gerencia Ideca</t>
  </si>
  <si>
    <t>Desarrollo y fortalecimiento de las capacidades de comunidad Ideca</t>
  </si>
  <si>
    <t>Fortalecimiento Capacidades Infraestructura Datos Espaciales
Del Distrito Capital</t>
  </si>
  <si>
    <t>Corresponde al procedimiento de fortalecimiento de capacidades liderado por la Gerencia Ideca</t>
  </si>
  <si>
    <t>Innovación Desarrollo e Investigación Infraestructura De
Datos Espaciales Del Distrito Capital</t>
  </si>
  <si>
    <t>Corresponde al procedimiento de Innovación Desarrollo E Investigación de la  Infraestructura De Datos Espaciales Del Distrito Capital liderado por la Gerencia Ideca</t>
  </si>
  <si>
    <t xml:space="preserve">Artículo 18. Información Exceptuada por daño de derechos a personas naturales o jurídicas. Literal  c) Los secretos comerciales, industriales y profesionales.
</t>
  </si>
  <si>
    <t>Los proyectos de Investigación, Desarrollo e Innovación pueden generar aplicaciones, desarrollos u otros productos que pueden llegar a requerir el manejo de la propiedad intelectual conforme a lo pactado.</t>
  </si>
  <si>
    <t>AIMGIG07</t>
  </si>
  <si>
    <t>Gestión de acceso, uso e intercambio de información geográfica</t>
  </si>
  <si>
    <t>Documentos Desarrollo de Aplicaciones Geográficas, Gestión de Datos de Referencia, Gestión de Servicios Web Geográficos, Gestión Datos Temáticos</t>
  </si>
  <si>
    <t>Documento de texto - PDF - Hoja de Excel - Lenguaje Programación</t>
  </si>
  <si>
    <t>La data puede llegar a contener información personal, que no se puede entregar o publicar de manera general, así mismo los código fuente requieren el manejo de la propiedad intelectual conforme a lo pactado.</t>
  </si>
  <si>
    <t>AIMGIG08</t>
  </si>
  <si>
    <t>Analítica de Datos</t>
  </si>
  <si>
    <t>Corresponde a la documentación y data asociada al procedimiento de analítica de datos geográficos</t>
  </si>
  <si>
    <t>Actas de la Comisión de Personal, del Comité Paritario de Seguridad y Salud en el Trabajo, del Comité de Convivencia Laboral y de Negociación Sindical</t>
  </si>
  <si>
    <t>Corresponden a las Actas de la Comisión de Personal, del Comité Paritario de Seguridad y Salud en el Trabajo, del Comité de Convivencia Laboral y de Negociación Sindical que se generan en la STH y que se encuentran en PDF.</t>
  </si>
  <si>
    <t>File Server Temporal SRH</t>
  </si>
  <si>
    <t>En las actas de comité de comisión de personal, de comité paritario de seguridad y salud en el trabajo, de convivencia laboral, y de negociación sindical se describen temas relacionados con información que solo debe ser de conocimiento interno de la entidad, reclamaciones de edl,  el seguimiento de salud a los servidores de la Unidad, casos de acoso laboral y sexual, y negociaciones con los sindicatos.</t>
  </si>
  <si>
    <t>ELECCIONES DE LA COMISIÓN DE PERSONAL</t>
  </si>
  <si>
    <t>En los formatos de la liquidación de las cesantías se maneja información personal.</t>
  </si>
  <si>
    <t>ELECCIONES DEL COMITÉ PARITARIO DE SEGURIDAD Y SALUD EN EL TRABAJO-COPASST</t>
  </si>
  <si>
    <t>Corresponde a los documentos que evidencian las actividades relacionadas con la elección y conformación del Comité Paritario de Seguridad y Salud en el Trabajo _ COPASST</t>
  </si>
  <si>
    <t>Corresponde a toda la información que se produce sobre la vinculación y trayectoria laboral de  un funcionario o persona en la entidad</t>
  </si>
  <si>
    <t>En los Planes de Bienestar, Planes  de Capacitación y de Seguridad y Salud en el Trabajo se maneja información personal sensible de los funcionarios y sus hijos (especialmente en el Plan de Bienestar), la cual no debe ser divulgada sin la debida autorización.</t>
  </si>
  <si>
    <t>Informes a Organismos de Control y de Gestión</t>
  </si>
  <si>
    <t xml:space="preserve">Reportes a órganos de control externos e internos, rindiendo información frente a un requerimiento especifico, </t>
  </si>
  <si>
    <t>LIQUIDACIONES A FONDOS DE CESANTÍAS</t>
  </si>
  <si>
    <t>Expediente de Liquidaciones a Fondos de Cesantías</t>
  </si>
  <si>
    <t>Corresponde a los documentos que evidencian las actividades de  liquidación de cesantías a que tiene derecho todos los servidores públicos.</t>
  </si>
  <si>
    <t>Expediente de Liquidaciones y pagos Obligaciones de Personal</t>
  </si>
  <si>
    <t>Expedientes de Nómina y Novedades de nómina</t>
  </si>
  <si>
    <t>En esta expediente se incluyen todas las novedades que afectan mensualmente la liquidación de la nómina, así como todos los actos administrativos de las situaciones administrativas de los servidores que afectan la liquidación de esta como nombramientos, retiros, encargos, primas técnicas y su ajuste, terminación de encargos, sanciones, vacaciones, suspensión de vacaciones, liquidación seguridad social y aportes parafiscales etc.)</t>
  </si>
  <si>
    <t>Plan Institucional de Capacitación, Planes de Emergencia y Evacuación, Plan Estratégico del Talento Humano, Plan de Gestión Preventiva de Conflictos de Intereses, Plan de Bienestar Social e Incentivos Institucionales, Plan de Gestión del Rendimiento, Plan de Seguridad y Salud en el Trabajo</t>
  </si>
  <si>
    <t>En este expediente se archivan los planes de Capacitación, de Emergencia y Evacuación,  Estratégico del Talento Humano, de Gestión Preventiva de Conflictos de Intereses, de Bienestar Social e Incentivos Institucionales, de Gestión del Rendimiento, y de Seguridad y Salud en el Trabajo, así como los soportes de la ejecución de los mismos.</t>
  </si>
  <si>
    <t>Documentos de texto - Hoja de Cálculo - PDF</t>
  </si>
  <si>
    <t>Expedientes de Provisión de personal</t>
  </si>
  <si>
    <t>En este expedientes se archivan las publicaciones de los procesos de selección por concurso de méritos, encargos, LNR, provisionales y para prácticas laborales.</t>
  </si>
  <si>
    <t>COMISIONES DE SERVICIO Y AUTORIZACIONES DE DESPLAZAMIENTO</t>
  </si>
  <si>
    <t>Expedientes de Comisiones de Servicio y Autorizaciones de Desplazamiento</t>
  </si>
  <si>
    <t>Corresponde a toda la documentación referente a la realización de comisiones de servicio y autorizaciones de desplazamiento a servidores y contratistas de la entidad.</t>
  </si>
  <si>
    <t>En los expedientes de comisiones de servicio y autorizaciones de desplazamiento se maneja información personal sensible de los funcionarios y contratistas, la cual no debe ser divulgada sin la debida autorización.</t>
  </si>
  <si>
    <t>DOTACIONES</t>
  </si>
  <si>
    <t>Expediente de dotaciones</t>
  </si>
  <si>
    <t>Corresponde a la información que se produce sobre las actividades relacionadas a la adquisición de dotaciones para los servidores que tienen el derecho.</t>
  </si>
  <si>
    <t>Documento de texto - Hoja de Cálculo - PDF</t>
  </si>
  <si>
    <t>En este activo de información se maneja información de los servidores que tienen derecho a recibir dotación, lo cual contiene información que no debe ser conocida por terceras personas sin la debida autorización.</t>
  </si>
  <si>
    <t>Actas de reunion</t>
  </si>
  <si>
    <t>Documento en el que se relaciona lo sucedido, tratado o acordado en una mesa de trabajo o reunión</t>
  </si>
  <si>
    <t>documento pdf</t>
  </si>
  <si>
    <t>PDF-</t>
  </si>
  <si>
    <t>Gerente GCAC</t>
  </si>
  <si>
    <t>fileserver  temporal GCAU</t>
  </si>
  <si>
    <t>Las actas contiene información persona de los asistentes - o  puede conter informacion  que  tiene manejo reservado</t>
  </si>
  <si>
    <t>Informes a organismos de control / Informes entes de control y vigilancia</t>
  </si>
  <si>
    <r>
      <rPr>
        <b/>
        <sz val="11"/>
        <color rgb="FF000000"/>
        <rFont val="Arial"/>
        <family val="2"/>
      </rPr>
      <t xml:space="preserve">Contiene: 
Informes a organismos de control </t>
    </r>
    <r>
      <rPr>
        <sz val="11"/>
        <color rgb="FF000000"/>
        <rFont val="Arial"/>
        <family val="2"/>
      </rPr>
      <t xml:space="preserve">
Documento que
contiene los informes de las actuaciones del proceso y que son solicitados por los organismos de control
</t>
    </r>
    <r>
      <rPr>
        <b/>
        <sz val="11"/>
        <color rgb="FF000000"/>
        <rFont val="Arial"/>
        <family val="2"/>
      </rPr>
      <t xml:space="preserve">Informes entes de control y vigilancia
</t>
    </r>
    <r>
      <rPr>
        <sz val="11"/>
        <color rgb="FF000000"/>
        <rFont val="Arial"/>
        <family val="2"/>
      </rPr>
      <t xml:space="preserve">
Informes presentados a los entes de control y vigilancia </t>
    </r>
  </si>
  <si>
    <t xml:space="preserve"> - PDF-</t>
  </si>
  <si>
    <t xml:space="preserve">Los organismos de control solicitan en ocasiones información personal de clientes o usuarios del proceso </t>
  </si>
  <si>
    <t>Informes gestion / De seguimiento</t>
  </si>
  <si>
    <t>Contiene: 
Informes de gestión: Informes en el que se plasma la gestion del proceso GPS en que se evidencia el cumplimiento de las metas y planes de la vigencia /
Informes de seguimiento: Documento que reporta el avance y estado de las actividades y metas del proceso</t>
  </si>
  <si>
    <t xml:space="preserve"> PDF-</t>
  </si>
  <si>
    <t>AIMGPS06</t>
  </si>
  <si>
    <t>Informes seguimiento supervision de contratos y/o convenios institucionales</t>
  </si>
  <si>
    <t xml:space="preserve">Documento que reporta el avance y cumplimiento de un contrato o convenio suscrito entre la entidad y la UAECD y esta acargo del proceso </t>
  </si>
  <si>
    <t>disco duro</t>
  </si>
  <si>
    <t>En los informes de seguimiento se incluye información particular del contrato o cliente que no debe ser divulgada o conocida sin la debida autorización  o norma que lo permita</t>
  </si>
  <si>
    <t>16/07/2020</t>
  </si>
  <si>
    <t>AIMGPS07</t>
  </si>
  <si>
    <t xml:space="preserve">Venta Directa de Productos y Servicios </t>
  </si>
  <si>
    <t xml:space="preserve">Archivo de Gestión Tesoreria / Sicapital (Modulo de Facturación)/ </t>
  </si>
  <si>
    <t>AIMGPS08</t>
  </si>
  <si>
    <t>Venta, Ejecución, Seguimiento de Bienes y Servicios  a traves de contratos</t>
  </si>
  <si>
    <t xml:space="preserve">Comprende las interacciones de la UAECD con otras entidades u organismos para la adquisición de productos y
servicios requeridos. Gestiona la provisión productos y servicios y verifica el
cumplimiento de las obligaciones pactadas. </t>
  </si>
  <si>
    <t>Documento texto- PDF</t>
  </si>
  <si>
    <t>SUBGERENTE  CONTRATACION / GCAC-Gerente
/ Colombia Compra Eficiente-Administrador sistema</t>
  </si>
  <si>
    <t xml:space="preserve">Archivo de Gestión Juridica- GCAC/ Secop I- II
Original reposa en Oficina Contratante
fileserver  temporal GCAU </t>
  </si>
  <si>
    <t>22/07/2020</t>
  </si>
  <si>
    <t>AIMGPS09</t>
  </si>
  <si>
    <t xml:space="preserve"> Gestión comercial para retener, fidelizar a los clientes e introducir nuevos productos. </t>
  </si>
  <si>
    <t xml:space="preserve"> PDF-PST</t>
  </si>
  <si>
    <t>/ PC DE FUNCIONARIO</t>
  </si>
  <si>
    <t>En el procedimiento de mercadeo de productos y servicios que comercializa la entidad, se maneja información personal de los clientes potenciales que no puede ser divulgada sin la debida autorización.</t>
  </si>
  <si>
    <t>AIMGPS10</t>
  </si>
  <si>
    <t>Acceso de Información</t>
  </si>
  <si>
    <t>Corresponde a la atención de  las solicitudes de información realizadas por entidades en contexto de la colaboración armónica entre entidades para realización de sus fines.</t>
  </si>
  <si>
    <t xml:space="preserve"> PDF-PST-XLS-BD</t>
  </si>
  <si>
    <t>cuenta correo cuentasext@catastrobogota.gov.co   / CORDIS</t>
  </si>
  <si>
    <t>A solicitud de entidad pública se entrega  información personal inscrita en la base de datos predial  que no debe ser divulgada sin la debida autorización.</t>
  </si>
  <si>
    <t xml:space="preserve">Actas de entrega e implementación de equipos / actas de reunión de la Gerencia y Subgerencias
</t>
  </si>
  <si>
    <t>Corresponde a todas las actas de reunión generadas por los  procesos de Gestión y Desarrollo de las TIC entre las que se encuentran actas internas, actas de articulación entre gerencias, actas de entrega e instalación de equipos</t>
  </si>
  <si>
    <t>Ley 1712 2014</t>
  </si>
  <si>
    <t xml:space="preserve">Gestión de Continuidad del Negocio </t>
  </si>
  <si>
    <t>ARTÍCULO  18. Información exceptuada por daño de derechos a personas naturales o jurídicas. a) El derecho de toda persona a la intimidad.
Literal c) Los secretos comerciales, industriales y profesionales</t>
  </si>
  <si>
    <t>Ley 1712 2014
Ley 1581 de 2012</t>
  </si>
  <si>
    <t>Dentro de este activo se maneja información personal (NOMbre y Telefono) de los funcionarios que actuan en los planes de continuidad del negocio, e información de la continuidad de los procesos que no puede ser conocida sin la debida autorización.</t>
  </si>
  <si>
    <t>Gestión Tecnológica Seguridad y Privacidad Información</t>
  </si>
  <si>
    <t>PDF
Hojas de Calculo - Documento de texto
PPT</t>
  </si>
  <si>
    <t>Documento de texto  - PDF
PPT</t>
  </si>
  <si>
    <t>Articulo 18  - Información exceptuada por daño de derechos a personas naturales o jurídicas.Literal c) Los secretos comerciales, industriales y profesionales</t>
  </si>
  <si>
    <t xml:space="preserve">Estos documentos contienen soportes de los planes de seguridad (Plan de seguridad y privacidad de la informacion, plan de tratamiento de riesgos , reportes de auditoria, plan de sensibilizacion, PAI, MIPG) que pueden contener información que solo puede ser conocida por personal autorizado. </t>
  </si>
  <si>
    <t>Documentos de Apoyo - Gestión GT</t>
  </si>
  <si>
    <t>ARTÍCULO  18. Información exceptuada por daño de derechos a personas naturales o jurídicas. 
Literal c) Los secretos comerciales, industriales y profesionales
a) El derecho de toda persona a la intimidad.</t>
  </si>
  <si>
    <t xml:space="preserve">Ley 1712 de 2014
Articulo 18 Literal A y C
</t>
  </si>
  <si>
    <t xml:space="preserve">Corresponde a losinformes generados desde la Gerencia de Tecnología donde se incluyen:
- Informes entes de control y vigilancia
Informes a otros entes de control
- Informes de Gestión
- Informes de seguimiento 
- Informes de supervisión contratos y/o convenios institucionales 
 </t>
  </si>
  <si>
    <t xml:space="preserve">Fileserver de TI </t>
  </si>
  <si>
    <t>Ley 1712 de 2014
Articulo 18 Literal C
Ley 1581 de 2012</t>
  </si>
  <si>
    <t xml:space="preserve">Algunos informes contienen información que solo puede ser conocida por personal autorizado. </t>
  </si>
  <si>
    <t>PROYECTOS TECNOLOGIA INFORMACION Y COMUNICACIONES</t>
  </si>
  <si>
    <t>Proyectos Tecnología Información y Comunicaciones</t>
  </si>
  <si>
    <t>Corresponde a la documentación de planeación y ejecución de los proyectos del Plan estratégico de tecnologìas de la información</t>
  </si>
  <si>
    <t>https://catastrobogotacol.sharepoint.com/sites/TI</t>
  </si>
  <si>
    <t xml:space="preserve">Ley 1712 de 2014
Articulo 18 Literal C
</t>
  </si>
  <si>
    <t>En los Proyectos Tecnología Información y Comunicaciones se manejan información clasificada que no deben ser conocidas sin la debida autorización.</t>
  </si>
  <si>
    <t>PLANES DE GOBIERNO Y TRANSFORMACIÓN DIGITAL</t>
  </si>
  <si>
    <t>Plan Estratégico Tecnología de Información y Comunicaciones</t>
  </si>
  <si>
    <t>Corresponde a la documentación de la hoja de ruta de los proyectos definidos durante el periodo (2021–2024), para apoyar la estrategia y el modelo operativo de la Unidad Administrativa Especial de Catastro Distrital, a partir de las necesidades y oportunidades de mejoramiento de los interesados en lo relacionado con la gestión y gobierno de TI
- Plan Estrategico de Tecnología
- Plan de Transformación Digital de la UAECD
- PLan de Comunicaciones
- Catálogo de servicios</t>
  </si>
  <si>
    <t>En el Plan Estratégico Tecnología de Información y Comunicaciones y documentos anexos se maneja información clasificada  que no debe ser conocidas sin la debida autorización.</t>
  </si>
  <si>
    <t>AIMGDT13</t>
  </si>
  <si>
    <t>SOLICITUDES O REQUERIMIENTOS TECNOLOGICOS</t>
  </si>
  <si>
    <t>Solicitudes o requerimientos Tecnológicos</t>
  </si>
  <si>
    <t>Contiene los documentos que soportan las solicitudes del proceso realizado por la mesa de servicios de TI dentro de los que se encuentran;  
- ordenes de cambio para mantenimiento o desarrollo a las soluciones de software o la infraestructura tecnológica de la UAECD, 
 - Gestión de incidentes, requerimientos y problemas 
- documentos de conocimiento, 
- Gestión de configuración, 
 - Gestión de acceso, 
- Instructivos y manuales orientados a analistas y/o usuarios
- Catálogo de servicio de incidentes, requerimientos y problemas</t>
  </si>
  <si>
    <t xml:space="preserve">Mesa de Servicios de TI - CA </t>
  </si>
  <si>
    <t xml:space="preserve">Ley 1712 de 2014
Articulo 18 Literal C
Ley 1581 de 2012
</t>
  </si>
  <si>
    <t>En las Solicitudes o requerimientos Tecnológicos se manejan documentos que contienen información que solo puede ser conocida por la Gerencia de Tecnología (Ips, Código fuente, Modelos de datos, Solicitudes de cambios de información en BD entre otros). Esta información no puede ser conocida por un tercero sin la debida autorización.</t>
  </si>
  <si>
    <t>AIMGDT14</t>
  </si>
  <si>
    <t>DESARROLLO Y MANTENIMIENTO SISTEMAS DE INFORMACIÓN</t>
  </si>
  <si>
    <t>Documentos de Análisis, Requerimientos , Diseño de soluciones de software / Construcción, ajuste solución de software / Gestión pruebas y paso a producción</t>
  </si>
  <si>
    <t xml:space="preserve">Contiene la documentación del ciclo de vida de un desarrollo de software
</t>
  </si>
  <si>
    <t>Mesa de servicios TI / SUBGERENCIA INGENIERIA SOFTWARE - Sistemas_Informacion - Todos los documentos (sharepoint.com) // https://catastrobogotacol.sharepoint.com/sites/TI/SitePages/SIS.aspx</t>
  </si>
  <si>
    <t>En la documentación del ciclo de vida de un desarrollo de software se maneja información clasificada que no debe ser conocida sin la debida autorización.</t>
  </si>
  <si>
    <t>AIMGDT15</t>
  </si>
  <si>
    <t>DOCUMENTOS TÉCNICOS Y JURÍDICOS</t>
  </si>
  <si>
    <t>Documentos Técnicos y Jurídicos</t>
  </si>
  <si>
    <t>Contiene documentos de guías de instalación de los software nuevos o nuevas funcionalidades</t>
  </si>
  <si>
    <t>https://catastrobogotacol.sharepoint.com/sites/TI/SitePages/SIS.aspx</t>
  </si>
  <si>
    <t>En los Documentos Técnicos y Jurídicos se manejan información clasificada que no debe ser conocida sin la debida autorización.</t>
  </si>
  <si>
    <t>AIMGDT16</t>
  </si>
  <si>
    <t>INSTRUMENTOS DE CONTROL Y REGISTRO</t>
  </si>
  <si>
    <t>Instrumentos de control y registros / copias seguridad informática / control de operación técnica</t>
  </si>
  <si>
    <t>Contiene los instrumentos relacionados con 
Cronograma de copias de respaldo
Reporte de copias de respaldi
Reporte de medios magnéticos</t>
  </si>
  <si>
    <t>En los Instrumentos de control y registros / copias seguridad informática / control de operación técnica se manejan información clasificada que no debe ser conocida sin la debida autorización.</t>
  </si>
  <si>
    <t>AIMGDT17</t>
  </si>
  <si>
    <t>Inventario Infraestructura Tecnológica</t>
  </si>
  <si>
    <t>Continene el Inventario de Hardware y Software operacional de la infraestructura tecnològica</t>
  </si>
  <si>
    <t>Mesa de Servicios de TI - CA (CMDB)</t>
  </si>
  <si>
    <t>En el Inventario Infraestructura Tecnológica se maneja información clasificada que no debe ser conocida sin la debida autorización.</t>
  </si>
  <si>
    <t>AIMGDT18</t>
  </si>
  <si>
    <t>Proyectos Implementación Infraestructura</t>
  </si>
  <si>
    <t>Contiene ladocumentación de proyectos de Infraestrcutura tales como 
Documento de Alcance
Entregables 
Ficha de proyecto
Ficha de proyecto de Inversión
Indicadores de proyecto
Lecciones aprendidas
Matriz de riesgos 
Ruta Crítica</t>
  </si>
  <si>
    <t>En los Proyectos de Implementación Infraestructuraa se maneja información clasificada que no debe ser conocida sin la debida autorización.</t>
  </si>
  <si>
    <t>AIMGDT19</t>
  </si>
  <si>
    <t>ADMINISTRACIÓN INFRAESTRUCTURA TECNOLÒGICA</t>
  </si>
  <si>
    <t>Documentos de administración de la infraestrcutura Tecnológica</t>
  </si>
  <si>
    <t>Continene la documentación de administración de la infraestrcutura Tecnológica tales como:
Informe de Disponibilidad de infraestrcutura Tecnológica
Plan de contratación
Plan de disponibilidad y capacidad
Plan de recuperación de desastres
Plan operativo
Reporte de Vulnerabilidades</t>
  </si>
  <si>
    <t>En los Documentos de administración de la infraestrcutura Tecnológica se maneja información clasificada que no debe ser conocida sin la debida autorización.</t>
  </si>
  <si>
    <t>AIMGDT20</t>
  </si>
  <si>
    <t>MANUALES</t>
  </si>
  <si>
    <t>Manuales</t>
  </si>
  <si>
    <t xml:space="preserve">Contiene la información de manuales de instalación y de operación de sistemas de la  infraestructura tecnológica
</t>
  </si>
  <si>
    <t>En los manuales se manejan información clasificada que no debe ser conocida sin la debida autorización.</t>
  </si>
  <si>
    <t xml:space="preserve">Subgerencia de Gestión Juridica </t>
  </si>
  <si>
    <t>Archivo de Gestión de Gerencia Jurídica / Fileserver Temporal Gerencia Juridica / Onedrive / SIPROJ</t>
  </si>
  <si>
    <t>AIAGJ08</t>
  </si>
  <si>
    <t>AIAGJ09</t>
  </si>
  <si>
    <t>Expediente de actuaciones administrativas</t>
  </si>
  <si>
    <t>Documentos relacionados con la solución de trámites de actuaciones administrativas susceptibles del recurso de apelación, recursos de queja, solicitudes de revocatoria directa, impedimentos, y desistimientos que sean de competencia de la Dirección de la Entidad de la UAECD</t>
  </si>
  <si>
    <t>El expediente de la actuación administrativa contine información personal de las partes que no puede ser divulgada a terceros por el debido proceso.</t>
  </si>
  <si>
    <t>AIAGJ10</t>
  </si>
  <si>
    <t>Contiene todos los informes generados por la Gerencia Jurídica y Subgerencia</t>
  </si>
  <si>
    <t>Gerencia Juridica / Subgerencia Jurídica</t>
  </si>
  <si>
    <t xml:space="preserve"> Fileserver Gerencia Jurídica </t>
  </si>
  <si>
    <t>Algunos informes pueden contener información relacionada con procesos juridicos activos, la cual no puede ser conocida sin la debida autorización.</t>
  </si>
  <si>
    <t>AIAGSA01</t>
  </si>
  <si>
    <t>GESTIÓN DE SERVICIOS ADMINISTRATIVOS</t>
  </si>
  <si>
    <t>Fileserver Temporal SAF / otro repositorio (sharepoint)</t>
  </si>
  <si>
    <t>AIAGSA02</t>
  </si>
  <si>
    <t>AIAGSA03</t>
  </si>
  <si>
    <t>Archivo de Gestión de SAF / Fileserver Temporal SAF /  otro repositorio (sharepoint)</t>
  </si>
  <si>
    <t>AIAGSA04</t>
  </si>
  <si>
    <t>AIAGSA05</t>
  </si>
  <si>
    <t>AIAGSA06</t>
  </si>
  <si>
    <t>AIAGSA07</t>
  </si>
  <si>
    <t>AIAGSA08</t>
  </si>
  <si>
    <t>AIAGSA09</t>
  </si>
  <si>
    <t>AIAGSA10</t>
  </si>
  <si>
    <t xml:space="preserve">Archivo de Gestión de SAF </t>
  </si>
  <si>
    <t>AIAGSA11</t>
  </si>
  <si>
    <t>AIAGSA12</t>
  </si>
  <si>
    <t>AIAGSA13</t>
  </si>
  <si>
    <t>Dentro de los instrumentos de control (sistema bioemetrico) se maneja un listado de personal de la entidad, donde se registra información personal que no debe ser conocida por terceros sin la debida autorización</t>
  </si>
  <si>
    <t>AIAGSA14</t>
  </si>
  <si>
    <t>AIAGSA15</t>
  </si>
  <si>
    <t>Archivo de gestión / Fileserver Temporal SAF / otro repositorio (sharepoint)</t>
  </si>
  <si>
    <t>AIAGSA16</t>
  </si>
  <si>
    <t>AIAGSA17</t>
  </si>
  <si>
    <t>AIAGSA18</t>
  </si>
  <si>
    <t>AIAGDI01</t>
  </si>
  <si>
    <t>CENTRO DOCUMENTAL- SAF</t>
  </si>
  <si>
    <t>13/08/2020</t>
  </si>
  <si>
    <t>AIAGDI02</t>
  </si>
  <si>
    <t>AIAGDI03</t>
  </si>
  <si>
    <t>AIAGDI04</t>
  </si>
  <si>
    <t>AIAGDI05</t>
  </si>
  <si>
    <t>AIAGDI06</t>
  </si>
  <si>
    <t>COMPUTADOR PROFESIONAL GD - PANDORA</t>
  </si>
  <si>
    <t>AIAGDI07</t>
  </si>
  <si>
    <t>AIAGDI08</t>
  </si>
  <si>
    <t>AIAGDI09</t>
  </si>
  <si>
    <t>AIAGDI10</t>
  </si>
  <si>
    <t>SHAREPOINT</t>
  </si>
  <si>
    <t>AIAGDI11</t>
  </si>
  <si>
    <t>INSTRUMENTOS ARCHIVÍSTICOS</t>
  </si>
  <si>
    <t>NUBE</t>
  </si>
  <si>
    <t>30/08/2023</t>
  </si>
  <si>
    <t>AIAGDI12</t>
  </si>
  <si>
    <t>ACTAS DE ELIMINACIÓN DOCUMENTAL</t>
  </si>
  <si>
    <t>Acto administrativo mediante el cual se formaliza la eliminación de expedientes</t>
  </si>
  <si>
    <t>AIAGDI13</t>
  </si>
  <si>
    <t>CERTIFICACIONES</t>
  </si>
  <si>
    <t>CERTIFICACIONES DE DOCUMENTACIÓN EXISTENTE</t>
  </si>
  <si>
    <t>Soporte legal mediante el cual, se hace certifiica la entrega copia del expedientes originales</t>
  </si>
  <si>
    <t>AIAGDI14</t>
  </si>
  <si>
    <t>POLÍTICA</t>
  </si>
  <si>
    <t xml:space="preserve">POLÍTICA DE GESTIÓN DOCUMENTAL </t>
  </si>
  <si>
    <t>Lineamientos establecidos para la organzación, custodia y conservación de documentos que soportan los diferentes trámites administrativos, legales y financieros de la Unidad.</t>
  </si>
  <si>
    <t>Archivo de Gestión de SAF / Fileserver SAF (provisional)</t>
  </si>
  <si>
    <t>Proteger los derechos a personas naturales o jurídicas.</t>
  </si>
  <si>
    <t>Act 18 Ley 1712 de 2014 y art 24 Ley 1437 de 2011 numeral 5</t>
  </si>
  <si>
    <t>Contiene datos de personas naturales o juridicas, adicional contiene datos de transacciones financieras.</t>
  </si>
  <si>
    <t>31/08/2023</t>
  </si>
  <si>
    <t>Fileserver SAF (provisional)</t>
  </si>
  <si>
    <t>Expediente en el cual se documentan los contratos financieros con una entidad bancaria en virtud del cual, se registran el balance y los subsiguientes movimientos de dinero</t>
  </si>
  <si>
    <t>Archivo de Gestión de SAF / Fileserver SAF (provisional) / Página Web de la UAECD</t>
  </si>
  <si>
    <t>PDF - Hojas de Calculo</t>
  </si>
  <si>
    <t>Fileserver Temporal / Secop II</t>
  </si>
  <si>
    <t>AIAG03</t>
  </si>
  <si>
    <t>Corresponde a todos los informes generados por la Subgerencia de Contratación</t>
  </si>
  <si>
    <t>Fileserver Temporal</t>
  </si>
  <si>
    <t>N/A</t>
  </si>
  <si>
    <t>Son solicitudes de los
ciudadanos que se
emite respuesta en forma inmediata ya sea de manera presencial o virtual</t>
  </si>
  <si>
    <t xml:space="preserve"> - PDF</t>
  </si>
  <si>
    <t>GT-Gerente
SPAC-Subgerente</t>
  </si>
  <si>
    <t xml:space="preserve"> SIIC -WCC-INFODOC-CORDIS</t>
  </si>
  <si>
    <t>En los trámites inmediatos se maneja información personal de un ciudadano , la cual debe ser de conocimiento unicamente para este y de se debe establecer la reserva</t>
  </si>
  <si>
    <t>Son solicitudes de los ciudadanos que requieren estudio y gestión en las áreas tecnicas por lo cual su respuesta no es inmediata</t>
  </si>
  <si>
    <t xml:space="preserve">
Subgerente Administraiva Y Financiera-Centro de documentación
SPAC-Subgerente</t>
  </si>
  <si>
    <t xml:space="preserve"> SIIC -WCC-INFODOC-CORDIS/ CENTRO DE DOCUMENTACIÓN</t>
  </si>
  <si>
    <t>Informes a Organismos de Control</t>
  </si>
  <si>
    <t>Documento que
contiene los informes de las actuaciones del proceso y que son solicitados por los organismos de control</t>
  </si>
  <si>
    <t xml:space="preserve">
SPAC-Subgerente- </t>
  </si>
  <si>
    <t xml:space="preserve">Fileserver temporal  </t>
  </si>
  <si>
    <t>Informes de Gestión</t>
  </si>
  <si>
    <t>Informes en el que se plasma la gestion del proceso PCE en que se evidencia el cumplimiento de las metas y planes de la vigencia</t>
  </si>
  <si>
    <t>Fileserver temporal 
https://catastrobogotacol-my.sharepoint.com/:x:/r/personal/wsalgado_catastrobogota_gov_co/Documents/Inicadores2023-SPAC-GCAC.xlsx?d=wa54f5ccd72de40e5960be391784e4490&amp;csf=1&amp;web=1&amp;e=1IuMRC</t>
  </si>
  <si>
    <t>Informes PQRS-Veeduria</t>
  </si>
  <si>
    <t xml:space="preserve">Informe que se genera de acuerdo a los lineamientos de la Veeduría </t>
  </si>
  <si>
    <t>html</t>
  </si>
  <si>
    <t>Documentos de  - PDF</t>
  </si>
  <si>
    <t>Gerente GCAC
SPAC-Subgerente
Comunicaciones UAECD</t>
  </si>
  <si>
    <t xml:space="preserve">www.catastrobogota.gov.co  </t>
  </si>
  <si>
    <t>https://www.catastrobogota.gov.co/instrumentos-de-gestion?field_clasificacion_target_id=76</t>
  </si>
  <si>
    <t>INSTRUMENTO DE CONTROL Y REGISTRO</t>
  </si>
  <si>
    <t>Registro Canales de Atención Ciudadanos- Chat</t>
  </si>
  <si>
    <t xml:space="preserve">Registro que se realiza a las atenciónes por  llamada- </t>
  </si>
  <si>
    <t>Documentos de Forms</t>
  </si>
  <si>
    <t xml:space="preserve">
SPAC-Subgerente</t>
  </si>
  <si>
    <t>https://catastrobogotacol.sharepoint.com/:f:/r/sites/CanalTelefnico774/Shared%20Documents/General?csf=1&amp;web=1&amp;e=HZXxRg
https://catastrobogotacol.sharepoint.com/:f:/r/sites/Sondeo_Satis_Caract/Shared%20Documents/General?csf=1&amp;web=1&amp;e=Ayd9a3</t>
  </si>
  <si>
    <t>en la atención de canales se captura información personal, la cual debe ser de conocimiento unicamente para este y de sebe establecer la reserva</t>
  </si>
  <si>
    <t>AIMPCE07</t>
  </si>
  <si>
    <t>PETICIONES, QUEJAS, RECLAMOS Y SOLUCIONES (PQRS).</t>
  </si>
  <si>
    <t>Peticiones, quejas, reclamos y soluciones (PQRS)</t>
  </si>
  <si>
    <t>Registro de las PQRS que se recibe por el canal dipuesto Bogotá te escucha. Buzón de sugerencias- chat-</t>
  </si>
  <si>
    <t xml:space="preserve">
https://bogota.gov.co/sdqs/</t>
  </si>
  <si>
    <t>Subgerencia de Atencion y Participación Ciudadana/  alcaldia</t>
  </si>
  <si>
    <t>en el registro de PQRS se captura información personal, la cual debe ser de conocimiento unicamente para este y de sebe establecer la reserva</t>
  </si>
  <si>
    <t>AIMPCE08</t>
  </si>
  <si>
    <t>PARTICIPACION CIUDADANA Y RENDICION DE CUENTAS</t>
  </si>
  <si>
    <t>Participación ciudadana y rendición de cuentas</t>
  </si>
  <si>
    <t>Mecanismo que permiten socializar a la comunidadd los temas de catastro multiproposito, asi como la medición de la satisfacción del servicio-  Método coloaborativo y participativo establecido en CM</t>
  </si>
  <si>
    <t>Documentos - PDF</t>
  </si>
  <si>
    <t>SPAC-Subgerente
Jefe OAPAP</t>
  </si>
  <si>
    <t xml:space="preserve">Fileserver temporal </t>
  </si>
  <si>
    <t>https://www.catastrobogota.gov.co/participa</t>
  </si>
  <si>
    <t>En algunas actividades de participación se captura información personal la cual debe ser de conocimiento unicamente para este y de sebe establecer la reserva</t>
  </si>
  <si>
    <t>Documento en el cual se realiza el reparto interno de los asuntos que conoce la OCDI</t>
  </si>
  <si>
    <t>Jefe Oficina Control Disciplinario</t>
  </si>
  <si>
    <t xml:space="preserve">Articulo 115 de la Ley 1952 de 2019 </t>
  </si>
  <si>
    <t>En el procedimiento ordinario las actuaciones disciplinarias serán reservadas hasta cuando se formule el pliego de cargos o la providencia que ordene el archivo definitivo, sin perjuicio de los derechos de los sujetos procesales.</t>
  </si>
  <si>
    <t xml:space="preserve">Proceso disciplinario primera instancia instrucción </t>
  </si>
  <si>
    <t>Serie o sucesión de
actos y etapas,
tendientes a la
aplicación o
realización del
Derecho en un caso
concreto.</t>
  </si>
  <si>
    <t xml:space="preserve">Jefe Oficina Control Disciplinario  </t>
  </si>
  <si>
    <t xml:space="preserve"> Fileserver temporal OCDI / One drive </t>
  </si>
  <si>
    <t>En el procedimiento disciplinario las actuaciones disciplinarias serán reservadas hasta cuando se cite a audiencia y se formule pliego de cargos o se emita la providencia que ordene el archivo definitivo, sin perjuicio de los derechos de los sujetos procesales.</t>
  </si>
  <si>
    <t xml:space="preserve">Proceso disciplinario primera instancia juzgamiento ordinario </t>
  </si>
  <si>
    <t xml:space="preserve">Jefe Oficina Control Disciplinario/Subgerencia Gestión Juridica </t>
  </si>
  <si>
    <t xml:space="preserve"> Fileserver temporal Disciplinario_juzgamiento</t>
  </si>
  <si>
    <t xml:space="preserve">Proceso disciplinario primera instancia juzgamiento verbal </t>
  </si>
  <si>
    <t xml:space="preserve"> Fileserver temporal Dsciplinario_juzgamiento  </t>
  </si>
  <si>
    <t>Articulo 115 de la Ley 1952 de 2020</t>
  </si>
  <si>
    <t xml:space="preserve">Proceso disciplinario segunda instancia </t>
  </si>
  <si>
    <t xml:space="preserve">Jefe Oficina Control Disciplinario /Dirección </t>
  </si>
  <si>
    <t xml:space="preserve"> Fileserver temporal Dsciplinario_juzgamiento / Filserver temporal OCDI</t>
  </si>
  <si>
    <t>Articulo 115 de la Ley 1952 de 2021</t>
  </si>
  <si>
    <t>Serie o sucesión de
actos y etapas,
tendientes a la
aplicación o
realización del
Derecho en un caso
concreto - Acto jurídico mediante el cual se notifica la decisión disciplinaria</t>
  </si>
  <si>
    <t xml:space="preserve">Jefe Oficina Control Disciplinario </t>
  </si>
  <si>
    <t xml:space="preserve"> Fileserver temporal OCDI / Share Point </t>
  </si>
  <si>
    <t>Lineamientos entregados por la Dirección Distrital de Asuntos Disciplinarios del Distrito</t>
  </si>
  <si>
    <t xml:space="preserve">Actas de reunión </t>
  </si>
  <si>
    <t>Serie donde se registra los temas tratados y los acuerdos adoptados en una reunión. reuniones mensuales de seguimiento al interior de la Oficina de Control Disciplinario</t>
  </si>
  <si>
    <t xml:space="preserve">Articulo 115 de la Ley 1952 DE 2019 </t>
  </si>
  <si>
    <t>En el procedimiento disciplinario las actuaciones disciplinarias serán reservadas hasta cuando se cite a audiencia y se formule pliego de cargos o se emita la providencia que ordene el archivo definitivo, sin perjuicio de los derechos de los sujetos procesales</t>
  </si>
  <si>
    <t>Disco Duro, Share Point
Fileserver_OCI</t>
  </si>
  <si>
    <t>Share Point</t>
  </si>
  <si>
    <t>Corresponde a las actas de seguimiento a la ejecución del Plan Anual de Auditorias.</t>
  </si>
  <si>
    <t>En las reuniones de seguimiento se tratan temas sensibles de interes unicamente del equipo de la OCI.</t>
  </si>
  <si>
    <t>Contiene los requerimientos, respuestas, informes de auditoría externa preliminar y final, actas, y comunicaciones oficiales.</t>
  </si>
  <si>
    <t xml:space="preserve">Share Point
</t>
  </si>
  <si>
    <t>Contiene el resultado de las auditorías internas realizadas por la OCI en la vigencia.</t>
  </si>
  <si>
    <t xml:space="preserve">Oficina de Control Interno.  Jefe de Oficina
</t>
  </si>
  <si>
    <t>Contiene el resultado de la evaluación aque realiza la OCI a diferentes aspectos definidos en la ley, asi mismo otros informes que son requeridos por entes de control</t>
  </si>
  <si>
    <t>PLAN ANUAL DE AUDITORIAS</t>
  </si>
  <si>
    <t>.XLS
.PDF</t>
  </si>
  <si>
    <t>Revisó:</t>
  </si>
  <si>
    <t>Héctor Henry Pedraza Piñeros – Gerente de Tecnología</t>
  </si>
  <si>
    <t>Victor Alonso Torres Poveda– Subgerente Administrativo y Financiero</t>
  </si>
  <si>
    <t>Luis Albeiro Cortés Castiblanco - Profesional Especializado Gerencia de Tecnología</t>
  </si>
  <si>
    <t xml:space="preserve">Lourdes María Acuña Acuña – Contratista Gerencia de Tecnología </t>
  </si>
  <si>
    <t>Johanna Carolina Mendoza Brand  – Profesional Especializado Gerencia Jurídica</t>
  </si>
  <si>
    <t>Fernando Suarez Arias  – Gerente Jurídico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</si>
</sst>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dd&quot;, &quot;mmmm\ dd&quot;, &quot;yyyy"/>
    <numFmt numFmtId="165" formatCode="yyyy\-mm\-dd;@"/>
  </numFmts>
  <fonts count="78">
    <font>
      <sz val="11"/>
      <color theme="1"/>
      <name val="Calibri"/>
      <family val="2"/>
      <scheme val="minor"/>
    </font>
    <font>
      <b/>
      <sz val="11"/>
      <color theme="1"/>
      <name val="Calibri"/>
      <family val="2"/>
      <scheme val="minor"/>
    </font>
    <font>
      <sz val="10"/>
      <name val="Arial"/>
      <family val="2"/>
    </font>
    <font>
      <sz val="9"/>
      <color indexed="81"/>
      <name val="Tahoma"/>
      <family val="2"/>
    </font>
    <font>
      <b/>
      <sz val="9"/>
      <color rgb="FF000000"/>
      <name val="Tahoma"/>
      <family val="2"/>
    </font>
    <font>
      <sz val="9"/>
      <color rgb="FF000000"/>
      <name val="Tahoma"/>
      <family val="2"/>
    </font>
    <font>
      <sz val="11"/>
      <name val="Calibri"/>
      <family val="2"/>
      <scheme val="minor"/>
    </font>
    <font>
      <sz val="11"/>
      <color rgb="FF000000"/>
      <name val="Arial"/>
      <family val="2"/>
    </font>
    <font>
      <sz val="11"/>
      <name val="Arial"/>
      <family val="2"/>
    </font>
    <font>
      <sz val="8"/>
      <name val="Calibri"/>
      <family val="2"/>
      <scheme val="minor"/>
    </font>
    <font>
      <b/>
      <sz val="9"/>
      <color indexed="81"/>
      <name val="Tahoma"/>
      <family val="2"/>
    </font>
    <font>
      <sz val="10"/>
      <color theme="1"/>
      <name val="Arial"/>
      <family val="2"/>
    </font>
    <font>
      <sz val="9"/>
      <color indexed="8"/>
      <name val="Tahoma"/>
      <family val="2"/>
    </font>
    <font>
      <b/>
      <sz val="10"/>
      <name val="Arial"/>
      <family val="2"/>
    </font>
    <font>
      <b/>
      <sz val="11"/>
      <name val="Calibri"/>
      <family val="2"/>
      <scheme val="minor"/>
    </font>
    <font>
      <sz val="11"/>
      <color rgb="FFFF0000"/>
      <name val="Calibri"/>
      <family val="2"/>
      <scheme val="minor"/>
    </font>
    <font>
      <b/>
      <sz val="14"/>
      <color rgb="FF000000"/>
      <name val="Calibri"/>
      <family val="2"/>
      <scheme val="minor"/>
    </font>
    <font>
      <sz val="11"/>
      <color rgb="FF000000"/>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32"/>
      <color rgb="FF000000"/>
      <name val="Calibri"/>
      <family val="2"/>
      <scheme val="minor"/>
    </font>
    <font>
      <sz val="8"/>
      <color theme="0"/>
      <name val="Calibri"/>
      <family val="2"/>
      <scheme val="minor"/>
    </font>
    <font>
      <sz val="10"/>
      <color theme="0"/>
      <name val="Tahoma"/>
      <family val="2"/>
    </font>
    <font>
      <vertAlign val="superscript"/>
      <sz val="11"/>
      <name val="Calibri"/>
      <family val="2"/>
    </font>
    <font>
      <sz val="11"/>
      <name val="Calibri"/>
      <family val="2"/>
    </font>
    <font>
      <sz val="11"/>
      <color indexed="81"/>
      <name val="Tahoma"/>
      <family val="2"/>
    </font>
    <font>
      <b/>
      <sz val="11"/>
      <color indexed="81"/>
      <name val="Tahoma"/>
      <family val="2"/>
    </font>
    <font>
      <b/>
      <sz val="11"/>
      <color rgb="FF000000"/>
      <name val="Calibr"/>
    </font>
    <font>
      <sz val="11"/>
      <color rgb="FF000000"/>
      <name val="Calibr"/>
    </font>
    <font>
      <b/>
      <sz val="11"/>
      <color rgb="FF000000"/>
      <name val="Tahoma"/>
      <family val="2"/>
    </font>
    <font>
      <sz val="11"/>
      <color rgb="FF000000"/>
      <name val="Tahoma"/>
      <family val="2"/>
    </font>
    <font>
      <b/>
      <i/>
      <sz val="11"/>
      <color rgb="FF000000"/>
      <name val="Tahoma"/>
      <family val="2"/>
    </font>
    <font>
      <b/>
      <sz val="11"/>
      <color rgb="FF000000"/>
      <name val="Calibri "/>
    </font>
    <font>
      <sz val="11"/>
      <color rgb="FF000000"/>
      <name val="Calibri "/>
    </font>
    <font>
      <b/>
      <sz val="11"/>
      <color indexed="8"/>
      <name val="Tahoma"/>
      <family val="2"/>
    </font>
    <font>
      <sz val="11"/>
      <color indexed="8"/>
      <name val="Tahoma"/>
      <family val="2"/>
    </font>
    <font>
      <b/>
      <sz val="11"/>
      <color indexed="81"/>
      <name val="Calibri "/>
    </font>
    <font>
      <sz val="11"/>
      <color indexed="81"/>
      <name val="Calibri "/>
    </font>
    <font>
      <sz val="11"/>
      <color theme="1"/>
      <name val="Calibri"/>
      <family val="2"/>
    </font>
    <font>
      <b/>
      <sz val="11"/>
      <color theme="0"/>
      <name val="Calibri"/>
      <family val="2"/>
    </font>
    <font>
      <sz val="10"/>
      <color indexed="81"/>
      <name val="Tahoma"/>
      <family val="2"/>
    </font>
    <font>
      <sz val="11"/>
      <color rgb="FF000000"/>
      <name val="Calibri"/>
      <family val="2"/>
    </font>
    <font>
      <sz val="10"/>
      <name val="Calibri"/>
      <family val="2"/>
    </font>
    <font>
      <sz val="11"/>
      <color rgb="FFFF0000"/>
      <name val="Calibri"/>
      <family val="2"/>
    </font>
    <font>
      <sz val="10"/>
      <color theme="1"/>
      <name val="Calibri"/>
      <family val="2"/>
    </font>
    <font>
      <sz val="11"/>
      <color rgb="FF444444"/>
      <name val="Calibri"/>
      <family val="2"/>
    </font>
    <font>
      <b/>
      <sz val="11"/>
      <name val="Calibri"/>
      <family val="2"/>
    </font>
    <font>
      <sz val="9"/>
      <name val="Calibri"/>
      <family val="2"/>
      <scheme val="minor"/>
    </font>
    <font>
      <u/>
      <sz val="11"/>
      <color theme="10"/>
      <name val="Calibri"/>
      <family val="2"/>
      <scheme val="minor"/>
    </font>
    <font>
      <sz val="11"/>
      <color rgb="FFFF0000"/>
      <name val="Arial"/>
      <family val="2"/>
    </font>
    <font>
      <sz val="9"/>
      <color rgb="FF000000"/>
      <name val="Arial"/>
      <family val="2"/>
    </font>
    <font>
      <sz val="10"/>
      <color theme="1"/>
      <name val="Calibri"/>
      <family val="2"/>
      <scheme val="minor"/>
    </font>
    <font>
      <sz val="10"/>
      <name val="Calibri"/>
      <family val="2"/>
      <scheme val="minor"/>
    </font>
    <font>
      <sz val="10"/>
      <color rgb="FF000000"/>
      <name val="Arial"/>
      <family val="2"/>
    </font>
    <font>
      <b/>
      <sz val="11"/>
      <color rgb="FFFF0000"/>
      <name val="Arial"/>
      <family val="2"/>
    </font>
    <font>
      <sz val="10"/>
      <color rgb="FFFF0000"/>
      <name val="Arial"/>
      <family val="2"/>
    </font>
    <font>
      <sz val="11"/>
      <name val="Calibri"/>
      <scheme val="minor"/>
    </font>
    <font>
      <sz val="11"/>
      <color rgb="FF000000"/>
      <name val="Calibri"/>
      <scheme val="minor"/>
    </font>
    <font>
      <sz val="11"/>
      <color rgb="FFFF0000"/>
      <name val="Calibri"/>
      <scheme val="minor"/>
    </font>
    <font>
      <sz val="11"/>
      <color theme="1"/>
      <name val="Calibri"/>
      <scheme val="minor"/>
    </font>
    <font>
      <sz val="10"/>
      <name val="Calibri"/>
      <scheme val="minor"/>
    </font>
    <font>
      <sz val="10"/>
      <color theme="1"/>
      <name val="Calibri"/>
      <scheme val="minor"/>
    </font>
    <font>
      <sz val="10"/>
      <color rgb="FF000000"/>
      <name val="Calibri"/>
      <scheme val="minor"/>
    </font>
    <font>
      <sz val="11"/>
      <color rgb="FF9C5700"/>
      <name val="Calibri"/>
      <scheme val="minor"/>
    </font>
    <font>
      <sz val="11"/>
      <color rgb="FF006100"/>
      <name val="Calibri"/>
      <scheme val="minor"/>
    </font>
    <font>
      <sz val="10"/>
      <color rgb="FF9C5700"/>
      <name val="Calibri"/>
      <scheme val="minor"/>
    </font>
    <font>
      <sz val="9"/>
      <color rgb="FF000000"/>
      <name val="Times New Roman"/>
      <family val="1"/>
    </font>
    <font>
      <b/>
      <sz val="9"/>
      <color rgb="FF000000"/>
      <name val="Times New Roman"/>
      <family val="1"/>
    </font>
    <font>
      <sz val="11"/>
      <color rgb="FF000000"/>
      <name val="Arial"/>
    </font>
    <font>
      <b/>
      <sz val="11"/>
      <color rgb="FF000000"/>
      <name val="Arial"/>
      <family val="2"/>
    </font>
    <font>
      <u/>
      <sz val="11"/>
      <color rgb="FF0563C1"/>
      <name val="Calibri"/>
      <family val="2"/>
    </font>
    <font>
      <sz val="10"/>
      <name val="Arial"/>
    </font>
    <font>
      <sz val="10"/>
      <color theme="1" tint="4.9989318521683403E-2"/>
      <name val="Calibri"/>
      <family val="2"/>
      <scheme val="minor"/>
    </font>
    <font>
      <u/>
      <sz val="11"/>
      <color rgb="FF000000"/>
      <name val="Calibri"/>
      <family val="2"/>
      <scheme val="minor"/>
    </font>
    <font>
      <b/>
      <sz val="20"/>
      <color theme="1"/>
      <name val="Arial"/>
      <family val="2"/>
    </font>
    <font>
      <b/>
      <sz val="16"/>
      <color theme="1"/>
      <name val="Calibri"/>
      <family val="2"/>
      <scheme val="minor"/>
    </font>
    <font>
      <sz val="18"/>
      <color theme="1"/>
      <name val="Arial"/>
      <family val="2"/>
    </font>
  </fonts>
  <fills count="20">
    <fill>
      <patternFill patternType="none"/>
    </fill>
    <fill>
      <patternFill patternType="gray125"/>
    </fill>
    <fill>
      <patternFill patternType="solid">
        <fgColor theme="7" tint="-0.249977111117893"/>
        <bgColor indexed="64"/>
      </patternFill>
    </fill>
    <fill>
      <patternFill patternType="solid">
        <fgColor theme="4" tint="0.39997558519241921"/>
        <bgColor indexed="23"/>
      </patternFill>
    </fill>
    <fill>
      <patternFill patternType="solid">
        <fgColor theme="7" tint="0.39997558519241921"/>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7" tint="0.39997558519241921"/>
        <bgColor indexed="31"/>
      </patternFill>
    </fill>
    <fill>
      <patternFill patternType="solid">
        <fgColor theme="7" tint="0.39997558519241921"/>
        <bgColor indexed="23"/>
      </patternFill>
    </fill>
    <fill>
      <patternFill patternType="solid">
        <fgColor theme="0"/>
        <bgColor indexed="64"/>
      </patternFill>
    </fill>
    <fill>
      <patternFill patternType="solid">
        <fgColor rgb="FF0070C0"/>
        <bgColor indexed="64"/>
      </patternFill>
    </fill>
    <fill>
      <patternFill patternType="solid">
        <fgColor theme="7" tint="-0.249977111117893"/>
        <bgColor indexed="31"/>
      </patternFill>
    </fill>
    <fill>
      <patternFill patternType="solid">
        <fgColor theme="0" tint="-0.14999847407452621"/>
        <bgColor indexed="64"/>
      </patternFill>
    </fill>
    <fill>
      <patternFill patternType="solid">
        <fgColor indexed="9"/>
        <bgColor indexed="26"/>
      </patternFill>
    </fill>
    <fill>
      <patternFill patternType="solid">
        <fgColor rgb="FFFFFFFF"/>
        <bgColor indexed="64"/>
      </patternFill>
    </fill>
    <fill>
      <patternFill patternType="solid">
        <fgColor rgb="FFFFEB9C"/>
        <bgColor rgb="FF000000"/>
      </patternFill>
    </fill>
    <fill>
      <patternFill patternType="solid">
        <fgColor rgb="FFC6EFCE"/>
        <bgColor rgb="FF000000"/>
      </patternFill>
    </fill>
  </fills>
  <borders count="42">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top/>
      <bottom style="thin">
        <color indexed="64"/>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thin">
        <color theme="3" tint="0.39988402966399123"/>
      </left>
      <right style="thin">
        <color theme="3" tint="0.39988402966399123"/>
      </right>
      <top style="thin">
        <color theme="3" tint="0.39988402966399123"/>
      </top>
      <bottom style="thin">
        <color theme="3" tint="0.39988402966399123"/>
      </bottom>
      <diagonal/>
    </border>
    <border>
      <left style="thin">
        <color rgb="FF000000"/>
      </left>
      <right style="thin">
        <color rgb="FF000000"/>
      </right>
      <top style="thin">
        <color rgb="FF000000"/>
      </top>
      <bottom/>
      <diagonal/>
    </border>
    <border>
      <left style="thin">
        <color theme="3" tint="0.39988402966399123"/>
      </left>
      <right style="thin">
        <color theme="3" tint="0.39988402966399123"/>
      </right>
      <top style="thin">
        <color theme="3" tint="0.39988402966399123"/>
      </top>
      <bottom style="thin">
        <color theme="8" tint="0.39997558519241921"/>
      </bottom>
      <diagonal/>
    </border>
    <border>
      <left style="thin">
        <color theme="3" tint="0.39988402966399123"/>
      </left>
      <right style="thin">
        <color theme="3" tint="0.39988402966399123"/>
      </right>
      <top/>
      <bottom style="thin">
        <color theme="3" tint="0.39988402966399123"/>
      </bottom>
      <diagonal/>
    </border>
    <border>
      <left style="thin">
        <color indexed="64"/>
      </left>
      <right style="thin">
        <color theme="8" tint="0.39997558519241921"/>
      </right>
      <top style="thin">
        <color theme="8" tint="0.39997558519241921"/>
      </top>
      <bottom style="thin">
        <color indexed="64"/>
      </bottom>
      <diagonal/>
    </border>
    <border>
      <left style="thin">
        <color indexed="64"/>
      </left>
      <right style="thin">
        <color theme="8" tint="0.39997558519241921"/>
      </right>
      <top style="thin">
        <color indexed="64"/>
      </top>
      <bottom style="thin">
        <color indexed="64"/>
      </bottom>
      <diagonal/>
    </border>
    <border>
      <left style="thin">
        <color theme="3" tint="0.39988402966399123"/>
      </left>
      <right style="thin">
        <color theme="3" tint="0.39988402966399123"/>
      </right>
      <top style="thin">
        <color theme="3" tint="0.39988402966399123"/>
      </top>
      <bottom/>
      <diagonal/>
    </border>
    <border>
      <left style="thin">
        <color theme="3" tint="0.39988402966399123"/>
      </left>
      <right/>
      <top style="thin">
        <color theme="3" tint="0.39988402966399123"/>
      </top>
      <bottom style="thin">
        <color theme="3" tint="0.39988402966399123"/>
      </bottom>
      <diagonal/>
    </border>
    <border>
      <left style="thin">
        <color theme="4" tint="-0.249977111117893"/>
      </left>
      <right style="thin">
        <color theme="4" tint="-0.249977111117893"/>
      </right>
      <top style="thin">
        <color theme="4" tint="-0.249977111117893"/>
      </top>
      <bottom style="thin">
        <color theme="8" tint="0.39997558519241921"/>
      </bottom>
      <diagonal/>
    </border>
    <border>
      <left/>
      <right style="thin">
        <color theme="3" tint="0.39988402966399123"/>
      </right>
      <top style="thin">
        <color theme="3" tint="0.39988402966399123"/>
      </top>
      <bottom style="thin">
        <color theme="3" tint="0.39988402966399123"/>
      </bottom>
      <diagonal/>
    </border>
    <border>
      <left style="thin">
        <color theme="3" tint="0.39988402966399123"/>
      </left>
      <right/>
      <top style="thin">
        <color theme="3" tint="0.39988402966399123"/>
      </top>
      <bottom/>
      <diagonal/>
    </border>
    <border>
      <left style="thin">
        <color theme="4" tint="-0.249977111117893"/>
      </left>
      <right style="thin">
        <color theme="3" tint="0.39988402966399123"/>
      </right>
      <top style="thin">
        <color theme="4" tint="-0.249977111117893"/>
      </top>
      <bottom/>
      <diagonal/>
    </border>
    <border>
      <left/>
      <right/>
      <top style="thin">
        <color theme="3" tint="0.39988402966399123"/>
      </top>
      <bottom/>
      <diagonal/>
    </border>
  </borders>
  <cellStyleXfs count="5">
    <xf numFmtId="0" fontId="0" fillId="0" borderId="0"/>
    <xf numFmtId="164" fontId="2" fillId="0" borderId="0"/>
    <xf numFmtId="0" fontId="39" fillId="0" borderId="0"/>
    <xf numFmtId="0" fontId="49" fillId="0" borderId="0" applyNumberFormat="0" applyFill="0" applyBorder="0" applyAlignment="0" applyProtection="0"/>
    <xf numFmtId="0" fontId="49" fillId="0" borderId="0" applyNumberFormat="0" applyFill="0" applyBorder="0" applyAlignment="0" applyProtection="0"/>
  </cellStyleXfs>
  <cellXfs count="336">
    <xf numFmtId="0" fontId="0" fillId="0" borderId="0" xfId="0"/>
    <xf numFmtId="0" fontId="13" fillId="8" borderId="2" xfId="0" applyFont="1" applyFill="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6" fillId="0" borderId="0" xfId="0" applyFont="1" applyProtection="1">
      <protection locked="0"/>
    </xf>
    <xf numFmtId="164" fontId="14" fillId="0" borderId="0" xfId="1" applyFont="1" applyAlignment="1" applyProtection="1">
      <alignment vertical="center" wrapText="1"/>
      <protection locked="0"/>
    </xf>
    <xf numFmtId="164" fontId="1" fillId="0" borderId="0" xfId="1" applyFont="1" applyAlignment="1" applyProtection="1">
      <alignment vertical="center" wrapText="1"/>
      <protection locked="0"/>
    </xf>
    <xf numFmtId="164" fontId="22" fillId="0" borderId="0" xfId="1" applyFont="1" applyAlignment="1" applyProtection="1">
      <alignment horizontal="left" vertical="top" wrapText="1"/>
      <protection locked="0"/>
    </xf>
    <xf numFmtId="164" fontId="19" fillId="0" borderId="0" xfId="1" applyFont="1" applyAlignment="1" applyProtection="1">
      <alignment vertical="center" wrapText="1"/>
      <protection locked="0"/>
    </xf>
    <xf numFmtId="164" fontId="14" fillId="0" borderId="0" xfId="1" applyFont="1" applyAlignment="1" applyProtection="1">
      <alignment horizontal="left" vertical="center" wrapText="1"/>
      <protection locked="0"/>
    </xf>
    <xf numFmtId="14" fontId="14" fillId="0" borderId="0" xfId="1" applyNumberFormat="1" applyFont="1" applyAlignment="1" applyProtection="1">
      <alignment horizontal="left" vertical="center" wrapText="1"/>
      <protection locked="0"/>
    </xf>
    <xf numFmtId="0" fontId="14" fillId="0" borderId="0" xfId="1" applyNumberFormat="1" applyFont="1" applyAlignment="1" applyProtection="1">
      <alignment horizontal="left" vertical="center" wrapText="1"/>
      <protection locked="0"/>
    </xf>
    <xf numFmtId="164" fontId="14" fillId="0" borderId="0" xfId="1" applyFont="1" applyAlignment="1" applyProtection="1">
      <alignment horizontal="center" vertical="center" wrapText="1"/>
      <protection locked="0"/>
    </xf>
    <xf numFmtId="164" fontId="1" fillId="0" borderId="0" xfId="1" applyFont="1" applyAlignment="1" applyProtection="1">
      <alignment horizontal="center" vertical="center" wrapText="1"/>
      <protection locked="0"/>
    </xf>
    <xf numFmtId="0" fontId="23" fillId="0" borderId="0" xfId="0" applyFont="1" applyProtection="1">
      <protection locked="0"/>
    </xf>
    <xf numFmtId="164" fontId="6" fillId="0" borderId="0" xfId="1" applyFont="1" applyAlignment="1" applyProtection="1">
      <alignment vertical="center" wrapText="1"/>
      <protection locked="0"/>
    </xf>
    <xf numFmtId="164" fontId="18" fillId="0" borderId="0" xfId="1" applyFont="1" applyAlignment="1" applyProtection="1">
      <alignment vertical="center" wrapText="1"/>
      <protection locked="0"/>
    </xf>
    <xf numFmtId="164" fontId="20" fillId="0" borderId="0" xfId="1" applyFont="1" applyAlignment="1" applyProtection="1">
      <alignment vertical="center" wrapText="1"/>
      <protection locked="0"/>
    </xf>
    <xf numFmtId="0" fontId="17" fillId="12" borderId="0" xfId="0" applyFont="1" applyFill="1" applyProtection="1">
      <protection locked="0"/>
    </xf>
    <xf numFmtId="0" fontId="8" fillId="0" borderId="2"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protection locked="0"/>
    </xf>
    <xf numFmtId="0" fontId="0" fillId="0" borderId="2" xfId="0" applyBorder="1" applyAlignment="1" applyProtection="1">
      <alignment horizontal="center" vertical="center" wrapText="1"/>
      <protection locked="0"/>
    </xf>
    <xf numFmtId="14" fontId="6" fillId="0" borderId="2" xfId="0" applyNumberFormat="1" applyFont="1" applyBorder="1" applyAlignment="1" applyProtection="1">
      <alignment horizontal="center" vertical="center" wrapText="1"/>
      <protection locked="0"/>
    </xf>
    <xf numFmtId="0" fontId="14" fillId="0" borderId="0" xfId="0" applyFont="1" applyProtection="1">
      <protection locked="0"/>
    </xf>
    <xf numFmtId="0" fontId="1" fillId="6" borderId="2" xfId="0" applyFont="1" applyFill="1" applyBorder="1" applyAlignment="1" applyProtection="1">
      <alignment horizontal="center"/>
      <protection locked="0"/>
    </xf>
    <xf numFmtId="0" fontId="0" fillId="0" borderId="2"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Protection="1">
      <protection locked="0"/>
    </xf>
    <xf numFmtId="14" fontId="16" fillId="0" borderId="21" xfId="0" applyNumberFormat="1" applyFont="1" applyBorder="1" applyAlignment="1" applyProtection="1">
      <alignment vertical="center"/>
      <protection locked="0"/>
    </xf>
    <xf numFmtId="0" fontId="40" fillId="13" borderId="0" xfId="2" applyFont="1" applyFill="1"/>
    <xf numFmtId="0" fontId="39" fillId="0" borderId="0" xfId="2"/>
    <xf numFmtId="0" fontId="39" fillId="0" borderId="2" xfId="2" applyBorder="1"/>
    <xf numFmtId="0" fontId="11" fillId="0" borderId="2" xfId="2" applyFont="1" applyBorder="1"/>
    <xf numFmtId="0" fontId="17" fillId="0" borderId="2" xfId="2" applyFont="1" applyBorder="1" applyAlignment="1">
      <alignment wrapText="1"/>
    </xf>
    <xf numFmtId="0" fontId="1" fillId="10" borderId="9" xfId="0" applyFont="1" applyFill="1" applyBorder="1" applyAlignment="1" applyProtection="1">
      <alignment horizontal="center" vertical="center" wrapText="1"/>
      <protection locked="0"/>
    </xf>
    <xf numFmtId="0" fontId="1" fillId="6" borderId="2" xfId="0" applyFont="1" applyFill="1" applyBorder="1" applyAlignment="1" applyProtection="1">
      <alignment horizontal="center" vertical="center"/>
      <protection locked="0"/>
    </xf>
    <xf numFmtId="0" fontId="1" fillId="6" borderId="2" xfId="0" applyFont="1" applyFill="1" applyBorder="1" applyAlignment="1" applyProtection="1">
      <alignment horizontal="center" vertical="center" wrapText="1"/>
      <protection locked="0"/>
    </xf>
    <xf numFmtId="164" fontId="6" fillId="0" borderId="0" xfId="1" applyFont="1" applyAlignment="1" applyProtection="1">
      <alignment horizontal="left" vertical="center" wrapText="1"/>
      <protection locked="0"/>
    </xf>
    <xf numFmtId="0" fontId="6" fillId="0" borderId="0" xfId="0" applyFont="1" applyProtection="1">
      <protection locked="0" hidden="1"/>
    </xf>
    <xf numFmtId="164" fontId="22" fillId="0" borderId="0" xfId="1" applyFont="1" applyAlignment="1" applyProtection="1">
      <alignment vertical="top" wrapText="1"/>
      <protection locked="0" hidden="1"/>
    </xf>
    <xf numFmtId="164" fontId="22" fillId="0" borderId="0" xfId="1" applyFont="1" applyAlignment="1" applyProtection="1">
      <alignment horizontal="center" vertical="top" wrapText="1"/>
      <protection locked="0" hidden="1"/>
    </xf>
    <xf numFmtId="0" fontId="0" fillId="0" borderId="0" xfId="0" applyProtection="1">
      <protection locked="0" hidden="1"/>
    </xf>
    <xf numFmtId="0" fontId="0" fillId="0" borderId="22" xfId="0" applyBorder="1" applyAlignment="1" applyProtection="1">
      <alignment horizontal="center" vertical="center"/>
      <protection locked="0"/>
    </xf>
    <xf numFmtId="0" fontId="25" fillId="0" borderId="23" xfId="0" applyFont="1" applyBorder="1" applyAlignment="1" applyProtection="1">
      <alignment horizontal="center" vertical="center"/>
      <protection locked="0"/>
    </xf>
    <xf numFmtId="0" fontId="42" fillId="0" borderId="23" xfId="0" applyFont="1" applyBorder="1" applyAlignment="1" applyProtection="1">
      <alignment horizontal="center" vertical="center" wrapText="1"/>
      <protection locked="0"/>
    </xf>
    <xf numFmtId="0" fontId="39" fillId="0" borderId="23" xfId="0" applyFont="1" applyBorder="1" applyAlignment="1" applyProtection="1">
      <alignment horizontal="center" vertical="center" wrapText="1"/>
      <protection locked="0"/>
    </xf>
    <xf numFmtId="0" fontId="42" fillId="0" borderId="23" xfId="0" applyFont="1" applyBorder="1" applyAlignment="1" applyProtection="1">
      <alignment horizontal="left" vertical="top" wrapText="1"/>
      <protection locked="0"/>
    </xf>
    <xf numFmtId="0" fontId="25" fillId="0" borderId="23" xfId="0" applyFont="1" applyBorder="1" applyAlignment="1" applyProtection="1">
      <alignment horizontal="center" vertical="center" wrapText="1"/>
      <protection locked="0"/>
    </xf>
    <xf numFmtId="0" fontId="43" fillId="0" borderId="23" xfId="0" applyFont="1" applyBorder="1" applyAlignment="1" applyProtection="1">
      <alignment horizontal="center" vertical="center" wrapText="1"/>
      <protection locked="0"/>
    </xf>
    <xf numFmtId="14" fontId="25" fillId="0" borderId="23" xfId="0" applyNumberFormat="1" applyFont="1" applyBorder="1" applyAlignment="1" applyProtection="1">
      <alignment horizontal="center" vertical="center" wrapText="1"/>
      <protection locked="0"/>
    </xf>
    <xf numFmtId="0" fontId="39" fillId="0" borderId="23" xfId="0" applyFont="1" applyBorder="1" applyAlignment="1" applyProtection="1">
      <alignment horizontal="center" vertical="center"/>
      <protection locked="0"/>
    </xf>
    <xf numFmtId="0" fontId="39" fillId="0" borderId="0" xfId="0" applyFont="1" applyAlignment="1" applyProtection="1">
      <alignment horizontal="center" vertical="center"/>
      <protection locked="0"/>
    </xf>
    <xf numFmtId="0" fontId="25" fillId="0" borderId="23" xfId="0" applyFont="1" applyBorder="1" applyAlignment="1" applyProtection="1">
      <alignment horizontal="left" vertical="top" wrapText="1"/>
      <protection locked="0"/>
    </xf>
    <xf numFmtId="0" fontId="17" fillId="0" borderId="2" xfId="0" applyFont="1" applyBorder="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6" fillId="12" borderId="2" xfId="0" applyFont="1" applyFill="1" applyBorder="1" applyAlignment="1" applyProtection="1">
      <alignment horizontal="center" vertical="center" wrapText="1"/>
      <protection locked="0"/>
    </xf>
    <xf numFmtId="14" fontId="17" fillId="0" borderId="2" xfId="0" applyNumberFormat="1" applyFont="1" applyBorder="1" applyAlignment="1" applyProtection="1">
      <alignment horizontal="center" vertical="center" wrapText="1"/>
      <protection locked="0"/>
    </xf>
    <xf numFmtId="0" fontId="6" fillId="0" borderId="27" xfId="0" applyFont="1" applyBorder="1" applyAlignment="1" applyProtection="1">
      <alignment horizontal="center" vertical="center" wrapText="1"/>
      <protection locked="0"/>
    </xf>
    <xf numFmtId="0" fontId="6" fillId="0" borderId="28"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48" fillId="0" borderId="27" xfId="0" applyFont="1" applyBorder="1" applyAlignment="1" applyProtection="1">
      <alignment horizontal="center" vertical="center" wrapText="1"/>
      <protection locked="0"/>
    </xf>
    <xf numFmtId="14" fontId="48" fillId="0" borderId="27" xfId="0" applyNumberFormat="1" applyFont="1" applyBorder="1" applyAlignment="1" applyProtection="1">
      <alignment horizontal="center" vertical="center" wrapText="1"/>
      <protection locked="0"/>
    </xf>
    <xf numFmtId="14" fontId="6" fillId="0" borderId="27" xfId="0" applyNumberFormat="1" applyFont="1" applyBorder="1" applyAlignment="1" applyProtection="1">
      <alignment horizontal="center" vertical="center" wrapText="1"/>
      <protection locked="0"/>
    </xf>
    <xf numFmtId="0" fontId="49" fillId="0" borderId="28" xfId="4" applyBorder="1" applyAlignment="1" applyProtection="1">
      <alignment horizontal="center" vertical="center" wrapText="1"/>
      <protection locked="0"/>
    </xf>
    <xf numFmtId="0" fontId="49" fillId="0" borderId="2" xfId="3" applyBorder="1" applyAlignment="1" applyProtection="1">
      <alignment horizontal="center" vertical="center" wrapText="1"/>
      <protection locked="0"/>
    </xf>
    <xf numFmtId="0" fontId="50" fillId="0" borderId="2" xfId="0" applyFont="1" applyBorder="1" applyAlignment="1" applyProtection="1">
      <alignment horizontal="center" vertical="center" wrapText="1"/>
      <protection locked="0"/>
    </xf>
    <xf numFmtId="0" fontId="52" fillId="0" borderId="29" xfId="0" applyFont="1" applyBorder="1" applyAlignment="1" applyProtection="1">
      <alignment horizontal="left" vertical="center" wrapText="1"/>
      <protection locked="0"/>
    </xf>
    <xf numFmtId="0" fontId="52" fillId="16" borderId="29" xfId="0" applyFont="1" applyFill="1" applyBorder="1" applyAlignment="1" applyProtection="1">
      <alignment horizontal="left" vertical="center" wrapText="1"/>
      <protection locked="0"/>
    </xf>
    <xf numFmtId="0" fontId="52" fillId="0" borderId="29" xfId="0" applyFont="1" applyBorder="1" applyAlignment="1" applyProtection="1">
      <alignment horizontal="center" vertical="center" wrapText="1"/>
      <protection locked="0"/>
    </xf>
    <xf numFmtId="0" fontId="52" fillId="16" borderId="29" xfId="0" applyFont="1" applyFill="1" applyBorder="1" applyAlignment="1" applyProtection="1">
      <alignment horizontal="center" vertical="center" wrapText="1"/>
      <protection locked="0"/>
    </xf>
    <xf numFmtId="0" fontId="53" fillId="0" borderId="29" xfId="0" applyFont="1" applyBorder="1" applyAlignment="1" applyProtection="1">
      <alignment horizontal="left" vertical="center" wrapText="1"/>
      <protection locked="0"/>
    </xf>
    <xf numFmtId="0" fontId="49" fillId="0" borderId="29" xfId="4" applyBorder="1" applyAlignment="1" applyProtection="1">
      <alignment horizontal="left" vertical="center" wrapText="1"/>
      <protection locked="0"/>
    </xf>
    <xf numFmtId="0" fontId="54" fillId="0" borderId="2" xfId="0" applyFont="1" applyBorder="1" applyAlignment="1" applyProtection="1">
      <alignment horizontal="left" vertical="center" wrapText="1"/>
      <protection locked="0"/>
    </xf>
    <xf numFmtId="0" fontId="49" fillId="0" borderId="2" xfId="3" applyFill="1" applyBorder="1" applyAlignment="1" applyProtection="1">
      <alignment horizontal="center" vertical="center" wrapText="1"/>
      <protection locked="0"/>
    </xf>
    <xf numFmtId="0" fontId="55" fillId="0" borderId="2" xfId="0" applyFont="1" applyBorder="1" applyAlignment="1" applyProtection="1">
      <alignment horizontal="center" vertical="center" wrapText="1"/>
      <protection locked="0"/>
    </xf>
    <xf numFmtId="0" fontId="6" fillId="0" borderId="0" xfId="0" applyFont="1" applyAlignment="1" applyProtection="1">
      <alignment wrapText="1"/>
      <protection locked="0"/>
    </xf>
    <xf numFmtId="0" fontId="0" fillId="0" borderId="0" xfId="0" applyAlignment="1" applyProtection="1">
      <alignment wrapText="1"/>
      <protection locked="0"/>
    </xf>
    <xf numFmtId="0" fontId="15" fillId="0" borderId="2" xfId="0" applyFont="1" applyBorder="1" applyAlignment="1" applyProtection="1">
      <alignment horizontal="center" vertical="center"/>
      <protection locked="0"/>
    </xf>
    <xf numFmtId="0" fontId="25" fillId="0" borderId="2" xfId="0" applyFont="1" applyBorder="1" applyAlignment="1" applyProtection="1">
      <alignment horizontal="center" vertical="center" wrapText="1"/>
      <protection locked="0"/>
    </xf>
    <xf numFmtId="0" fontId="1" fillId="14" borderId="9" xfId="0" applyFont="1" applyFill="1" applyBorder="1" applyAlignment="1" applyProtection="1">
      <alignment vertical="center" wrapText="1"/>
      <protection locked="0"/>
    </xf>
    <xf numFmtId="0" fontId="1" fillId="14" borderId="6" xfId="0" applyFont="1" applyFill="1" applyBorder="1" applyAlignment="1" applyProtection="1">
      <alignment vertical="center" wrapText="1"/>
      <protection locked="0"/>
    </xf>
    <xf numFmtId="0" fontId="1" fillId="14" borderId="7" xfId="0" applyFont="1" applyFill="1" applyBorder="1" applyAlignment="1" applyProtection="1">
      <alignment vertical="center" wrapText="1"/>
      <protection locked="0"/>
    </xf>
    <xf numFmtId="0" fontId="14" fillId="2" borderId="3" xfId="0" applyFont="1" applyFill="1" applyBorder="1" applyAlignment="1" applyProtection="1">
      <alignment vertical="center"/>
      <protection locked="0"/>
    </xf>
    <xf numFmtId="0" fontId="14" fillId="2" borderId="5" xfId="0" applyFont="1" applyFill="1" applyBorder="1" applyAlignment="1" applyProtection="1">
      <alignment vertical="center"/>
      <protection locked="0"/>
    </xf>
    <xf numFmtId="0" fontId="14" fillId="2" borderId="22" xfId="0" applyFont="1" applyFill="1" applyBorder="1" applyAlignment="1" applyProtection="1">
      <alignment vertical="center"/>
      <protection locked="0"/>
    </xf>
    <xf numFmtId="0" fontId="47" fillId="2" borderId="24" xfId="0" applyFont="1" applyFill="1" applyBorder="1" applyAlignment="1" applyProtection="1">
      <alignment vertical="center"/>
      <protection locked="0"/>
    </xf>
    <xf numFmtId="0" fontId="14" fillId="2" borderId="9" xfId="0" applyFont="1" applyFill="1" applyBorder="1" applyAlignment="1" applyProtection="1">
      <alignment vertical="center"/>
      <protection locked="0"/>
    </xf>
    <xf numFmtId="0" fontId="14" fillId="2" borderId="6" xfId="0" applyFont="1" applyFill="1" applyBorder="1" applyAlignment="1" applyProtection="1">
      <alignment vertical="center"/>
      <protection locked="0"/>
    </xf>
    <xf numFmtId="0" fontId="14" fillId="2" borderId="26" xfId="0" applyFont="1" applyFill="1" applyBorder="1" applyAlignment="1" applyProtection="1">
      <alignment vertical="center"/>
      <protection locked="0"/>
    </xf>
    <xf numFmtId="0" fontId="14" fillId="2" borderId="10" xfId="0" applyFont="1" applyFill="1" applyBorder="1" applyAlignment="1" applyProtection="1">
      <alignment vertical="center"/>
      <protection locked="0"/>
    </xf>
    <xf numFmtId="0" fontId="14" fillId="2" borderId="6" xfId="0" applyFont="1" applyFill="1" applyBorder="1" applyAlignment="1" applyProtection="1">
      <alignment vertical="center" wrapText="1"/>
      <protection locked="0"/>
    </xf>
    <xf numFmtId="0" fontId="14" fillId="2" borderId="5" xfId="0" applyFont="1" applyFill="1" applyBorder="1" applyAlignment="1" applyProtection="1">
      <alignment vertical="center"/>
      <protection hidden="1"/>
    </xf>
    <xf numFmtId="0" fontId="14" fillId="2" borderId="22" xfId="0" applyFont="1" applyFill="1" applyBorder="1" applyAlignment="1" applyProtection="1">
      <alignment vertical="center"/>
      <protection hidden="1"/>
    </xf>
    <xf numFmtId="0" fontId="47" fillId="2" borderId="24" xfId="0" applyFont="1" applyFill="1" applyBorder="1" applyAlignment="1" applyProtection="1">
      <alignment vertical="center"/>
      <protection hidden="1"/>
    </xf>
    <xf numFmtId="0" fontId="14" fillId="2" borderId="6" xfId="0" applyFont="1" applyFill="1" applyBorder="1" applyAlignment="1" applyProtection="1">
      <alignment vertical="center"/>
      <protection hidden="1"/>
    </xf>
    <xf numFmtId="0" fontId="14" fillId="2" borderId="10" xfId="0" applyFont="1" applyFill="1" applyBorder="1" applyAlignment="1" applyProtection="1">
      <alignment vertical="center"/>
      <protection hidden="1"/>
    </xf>
    <xf numFmtId="0" fontId="14" fillId="2" borderId="6" xfId="0" applyFont="1" applyFill="1" applyBorder="1" applyAlignment="1" applyProtection="1">
      <alignment vertical="center" wrapText="1"/>
      <protection hidden="1"/>
    </xf>
    <xf numFmtId="0" fontId="14" fillId="2" borderId="4" xfId="0" applyFont="1" applyFill="1" applyBorder="1" applyAlignment="1" applyProtection="1">
      <alignment vertical="center"/>
      <protection hidden="1"/>
    </xf>
    <xf numFmtId="0" fontId="14" fillId="2" borderId="7" xfId="0" applyFont="1" applyFill="1" applyBorder="1" applyAlignment="1" applyProtection="1">
      <alignment vertical="center"/>
      <protection hidden="1"/>
    </xf>
    <xf numFmtId="0" fontId="14" fillId="2" borderId="12" xfId="0" applyFont="1" applyFill="1" applyBorder="1" applyAlignment="1" applyProtection="1">
      <alignment vertical="center"/>
      <protection hidden="1"/>
    </xf>
    <xf numFmtId="0" fontId="14" fillId="2" borderId="7" xfId="0" applyFont="1" applyFill="1" applyBorder="1" applyAlignment="1" applyProtection="1">
      <alignment vertical="center" wrapText="1"/>
      <protection hidden="1"/>
    </xf>
    <xf numFmtId="0" fontId="7" fillId="0" borderId="2" xfId="0" applyFont="1" applyBorder="1" applyAlignment="1" applyProtection="1">
      <alignment horizontal="center" vertical="center"/>
      <protection locked="0"/>
    </xf>
    <xf numFmtId="0" fontId="0" fillId="0" borderId="2" xfId="0" applyBorder="1" applyAlignment="1">
      <alignment horizontal="center" vertical="center"/>
    </xf>
    <xf numFmtId="0" fontId="15" fillId="0" borderId="2" xfId="0" applyFont="1" applyBorder="1" applyAlignment="1">
      <alignment horizontal="center" vertical="center"/>
    </xf>
    <xf numFmtId="0" fontId="11" fillId="0" borderId="2" xfId="0" applyFont="1" applyBorder="1" applyAlignment="1">
      <alignment horizontal="center" vertical="center" wrapText="1"/>
    </xf>
    <xf numFmtId="0" fontId="49" fillId="0" borderId="2" xfId="4" applyBorder="1" applyAlignment="1" applyProtection="1">
      <alignment horizontal="center" vertical="center" wrapText="1"/>
      <protection locked="0"/>
    </xf>
    <xf numFmtId="0" fontId="0" fillId="0" borderId="0" xfId="0" applyAlignment="1">
      <alignment wrapText="1"/>
    </xf>
    <xf numFmtId="0" fontId="7" fillId="0" borderId="2" xfId="0" applyFont="1" applyBorder="1" applyAlignment="1" applyProtection="1">
      <alignment horizontal="center" vertical="top" wrapText="1"/>
      <protection locked="0"/>
    </xf>
    <xf numFmtId="0" fontId="7" fillId="0" borderId="2" xfId="0" applyFont="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39" fillId="0" borderId="23" xfId="0" applyFont="1" applyBorder="1" applyAlignment="1" applyProtection="1">
      <alignment horizontal="left" vertical="top" wrapText="1"/>
      <protection locked="0"/>
    </xf>
    <xf numFmtId="0" fontId="42" fillId="0" borderId="23" xfId="0" applyFont="1" applyBorder="1" applyAlignment="1" applyProtection="1">
      <alignment vertical="center" wrapText="1"/>
      <protection locked="0"/>
    </xf>
    <xf numFmtId="0" fontId="39" fillId="0" borderId="23" xfId="0" applyFont="1" applyBorder="1" applyAlignment="1">
      <alignment horizontal="center" vertical="center"/>
    </xf>
    <xf numFmtId="0" fontId="44" fillId="0" borderId="23" xfId="0" applyFont="1" applyBorder="1" applyAlignment="1">
      <alignment horizontal="center" vertical="center"/>
    </xf>
    <xf numFmtId="0" fontId="45" fillId="0" borderId="23" xfId="0" applyFont="1" applyBorder="1" applyAlignment="1">
      <alignment horizontal="center" vertical="center" wrapText="1"/>
    </xf>
    <xf numFmtId="0" fontId="49" fillId="0" borderId="23" xfId="3" applyBorder="1" applyAlignment="1" applyProtection="1">
      <alignment horizontal="center" vertical="center" wrapText="1"/>
      <protection locked="0"/>
    </xf>
    <xf numFmtId="0" fontId="49" fillId="0" borderId="23" xfId="4" applyBorder="1" applyAlignment="1" applyProtection="1">
      <alignment horizontal="center" vertical="center" wrapText="1"/>
      <protection locked="0"/>
    </xf>
    <xf numFmtId="0" fontId="46" fillId="0" borderId="23" xfId="0" applyFont="1" applyBorder="1" applyAlignment="1">
      <alignment horizontal="left" vertical="top" wrapText="1"/>
    </xf>
    <xf numFmtId="0" fontId="0" fillId="0" borderId="23" xfId="0" applyBorder="1" applyAlignment="1">
      <alignment horizontal="left" vertical="top" wrapText="1"/>
    </xf>
    <xf numFmtId="0" fontId="39" fillId="0" borderId="23" xfId="0" applyFont="1" applyBorder="1" applyAlignment="1" applyProtection="1">
      <alignment horizontal="left" vertical="top"/>
      <protection locked="0"/>
    </xf>
    <xf numFmtId="0" fontId="25" fillId="0" borderId="30" xfId="0" applyFont="1" applyBorder="1" applyAlignment="1" applyProtection="1">
      <alignment horizontal="center" vertical="center"/>
      <protection locked="0"/>
    </xf>
    <xf numFmtId="0" fontId="42" fillId="0" borderId="30" xfId="0" applyFont="1" applyBorder="1" applyAlignment="1" applyProtection="1">
      <alignment horizontal="center" vertical="center" wrapText="1"/>
      <protection locked="0"/>
    </xf>
    <xf numFmtId="0" fontId="39" fillId="0" borderId="30" xfId="0" applyFont="1" applyBorder="1" applyAlignment="1" applyProtection="1">
      <alignment horizontal="center" vertical="center" wrapText="1"/>
      <protection locked="0"/>
    </xf>
    <xf numFmtId="0" fontId="39" fillId="0" borderId="0" xfId="0" applyFont="1" applyProtection="1">
      <protection locked="0"/>
    </xf>
    <xf numFmtId="0" fontId="57" fillId="0" borderId="2" xfId="0" applyFont="1" applyBorder="1" applyAlignment="1" applyProtection="1">
      <alignment horizontal="center" vertical="center" wrapText="1"/>
      <protection locked="0"/>
    </xf>
    <xf numFmtId="0" fontId="57" fillId="0" borderId="2" xfId="0" applyFont="1" applyBorder="1" applyAlignment="1" applyProtection="1">
      <alignment horizontal="center" vertical="center"/>
      <protection locked="0"/>
    </xf>
    <xf numFmtId="0" fontId="58" fillId="0" borderId="2" xfId="0" applyFont="1" applyBorder="1" applyAlignment="1" applyProtection="1">
      <alignment horizontal="center" vertical="center"/>
      <protection locked="0"/>
    </xf>
    <xf numFmtId="0" fontId="58" fillId="0" borderId="2" xfId="0" applyFont="1" applyBorder="1" applyAlignment="1" applyProtection="1">
      <alignment horizontal="center" vertical="center" wrapText="1"/>
      <protection locked="0"/>
    </xf>
    <xf numFmtId="0" fontId="60" fillId="0" borderId="2" xfId="0" applyFont="1" applyBorder="1" applyAlignment="1" applyProtection="1">
      <alignment horizontal="center" vertical="center" wrapText="1"/>
      <protection locked="0"/>
    </xf>
    <xf numFmtId="0" fontId="59" fillId="0" borderId="2" xfId="0" applyFont="1" applyBorder="1" applyAlignment="1" applyProtection="1">
      <alignment horizontal="center" vertical="center" wrapText="1"/>
      <protection locked="0"/>
    </xf>
    <xf numFmtId="0" fontId="61" fillId="0" borderId="2" xfId="0" applyFont="1" applyBorder="1" applyAlignment="1" applyProtection="1">
      <alignment horizontal="center" vertical="center" wrapText="1"/>
      <protection locked="0"/>
    </xf>
    <xf numFmtId="14" fontId="57" fillId="0" borderId="2" xfId="0" applyNumberFormat="1" applyFont="1" applyBorder="1" applyAlignment="1" applyProtection="1">
      <alignment horizontal="center" vertical="center" wrapText="1"/>
      <protection locked="0"/>
    </xf>
    <xf numFmtId="0" fontId="60" fillId="0" borderId="2" xfId="0" applyFont="1" applyBorder="1" applyAlignment="1">
      <alignment horizontal="center" vertical="center"/>
    </xf>
    <xf numFmtId="0" fontId="60" fillId="0" borderId="2" xfId="0" applyFont="1" applyBorder="1" applyAlignment="1" applyProtection="1">
      <alignment horizontal="center" vertical="center"/>
      <protection locked="0"/>
    </xf>
    <xf numFmtId="0" fontId="59" fillId="0" borderId="2" xfId="0" applyFont="1" applyBorder="1" applyAlignment="1">
      <alignment horizontal="center" vertical="center"/>
    </xf>
    <xf numFmtId="0" fontId="62" fillId="0" borderId="2" xfId="0" applyFont="1" applyBorder="1" applyAlignment="1">
      <alignment horizontal="center" vertical="center" wrapText="1"/>
    </xf>
    <xf numFmtId="0" fontId="60" fillId="0" borderId="0" xfId="0" applyFont="1" applyAlignment="1" applyProtection="1">
      <alignment horizontal="center" vertical="center"/>
      <protection locked="0"/>
    </xf>
    <xf numFmtId="0" fontId="57" fillId="0" borderId="2" xfId="0" applyFont="1" applyBorder="1" applyAlignment="1">
      <alignment horizontal="center" vertical="center"/>
    </xf>
    <xf numFmtId="0" fontId="61" fillId="0" borderId="2" xfId="0" applyFont="1" applyBorder="1" applyAlignment="1">
      <alignment horizontal="center" vertical="center" wrapText="1"/>
    </xf>
    <xf numFmtId="0" fontId="57" fillId="0" borderId="0" xfId="0" applyFont="1" applyAlignment="1" applyProtection="1">
      <alignment horizontal="center" vertical="center"/>
      <protection locked="0"/>
    </xf>
    <xf numFmtId="0" fontId="57" fillId="0" borderId="7" xfId="0" applyFont="1" applyBorder="1" applyAlignment="1">
      <alignment horizontal="center" vertical="center"/>
    </xf>
    <xf numFmtId="0" fontId="58" fillId="0" borderId="7" xfId="0" applyFont="1" applyBorder="1" applyAlignment="1">
      <alignment horizontal="center" vertical="center"/>
    </xf>
    <xf numFmtId="0" fontId="58" fillId="0" borderId="7" xfId="0" applyFont="1" applyBorder="1" applyAlignment="1">
      <alignment horizontal="center" vertical="center" wrapText="1"/>
    </xf>
    <xf numFmtId="0" fontId="57" fillId="0" borderId="7" xfId="0" applyFont="1" applyBorder="1" applyAlignment="1">
      <alignment horizontal="center" vertical="center" wrapText="1"/>
    </xf>
    <xf numFmtId="0" fontId="63" fillId="0" borderId="7" xfId="0" applyFont="1" applyBorder="1" applyAlignment="1">
      <alignment horizontal="center" vertical="center" wrapText="1"/>
    </xf>
    <xf numFmtId="0" fontId="64" fillId="18" borderId="2" xfId="0" applyFont="1" applyFill="1" applyBorder="1" applyAlignment="1">
      <alignment horizontal="center" vertical="center"/>
    </xf>
    <xf numFmtId="0" fontId="65" fillId="19" borderId="2" xfId="0" applyFont="1" applyFill="1" applyBorder="1" applyAlignment="1">
      <alignment horizontal="center" vertical="center"/>
    </xf>
    <xf numFmtId="0" fontId="59" fillId="0" borderId="7" xfId="0" applyFont="1" applyBorder="1" applyAlignment="1">
      <alignment horizontal="center" vertical="center"/>
    </xf>
    <xf numFmtId="0" fontId="66" fillId="18" borderId="2" xfId="0" applyFont="1" applyFill="1" applyBorder="1" applyAlignment="1">
      <alignment horizontal="center" vertical="center" wrapText="1"/>
    </xf>
    <xf numFmtId="0" fontId="60" fillId="0" borderId="25" xfId="0" applyFont="1" applyBorder="1" applyAlignment="1" applyProtection="1">
      <alignment horizontal="center" vertical="center" wrapText="1"/>
      <protection locked="0"/>
    </xf>
    <xf numFmtId="0" fontId="58" fillId="0" borderId="25" xfId="0" applyFont="1" applyBorder="1" applyAlignment="1" applyProtection="1">
      <alignment horizontal="center" vertical="center" wrapText="1"/>
      <protection locked="0"/>
    </xf>
    <xf numFmtId="0" fontId="57" fillId="0" borderId="25" xfId="0" applyFont="1" applyBorder="1" applyAlignment="1" applyProtection="1">
      <alignment horizontal="center" vertical="center" wrapText="1"/>
      <protection locked="0"/>
    </xf>
    <xf numFmtId="0" fontId="67" fillId="0" borderId="2" xfId="0" applyFont="1" applyBorder="1" applyAlignment="1" applyProtection="1">
      <alignment horizontal="center" vertical="center" wrapText="1"/>
      <protection locked="0"/>
    </xf>
    <xf numFmtId="0" fontId="67" fillId="0" borderId="2" xfId="0" applyFont="1" applyBorder="1" applyAlignment="1" applyProtection="1">
      <alignment horizontal="center" vertical="center"/>
      <protection locked="0"/>
    </xf>
    <xf numFmtId="0" fontId="67" fillId="12" borderId="2" xfId="0" applyFont="1" applyFill="1" applyBorder="1" applyAlignment="1" applyProtection="1">
      <alignment horizontal="center" vertical="center" wrapText="1"/>
      <protection locked="0"/>
    </xf>
    <xf numFmtId="14" fontId="67" fillId="0" borderId="2" xfId="0" applyNumberFormat="1" applyFont="1" applyBorder="1" applyAlignment="1" applyProtection="1">
      <alignment horizontal="center" vertical="center" wrapText="1"/>
      <protection locked="0"/>
    </xf>
    <xf numFmtId="0" fontId="67" fillId="0" borderId="2" xfId="0" applyFont="1" applyBorder="1" applyAlignment="1">
      <alignment horizontal="center" vertical="center"/>
    </xf>
    <xf numFmtId="0" fontId="67" fillId="0" borderId="2" xfId="0" applyFont="1" applyBorder="1" applyAlignment="1">
      <alignment horizontal="center" vertical="center" wrapText="1"/>
    </xf>
    <xf numFmtId="0" fontId="67" fillId="0" borderId="0" xfId="0" applyFont="1" applyAlignment="1" applyProtection="1">
      <alignment horizontal="center" vertical="center"/>
      <protection locked="0"/>
    </xf>
    <xf numFmtId="0" fontId="67" fillId="0" borderId="0" xfId="0" applyFont="1"/>
    <xf numFmtId="0" fontId="68" fillId="0" borderId="2" xfId="0" applyFont="1" applyBorder="1" applyAlignment="1" applyProtection="1">
      <alignment horizontal="center" vertical="center" wrapText="1"/>
      <protection locked="0"/>
    </xf>
    <xf numFmtId="0" fontId="67" fillId="0" borderId="0" xfId="0" applyFont="1" applyAlignment="1">
      <alignment horizontal="center" wrapText="1"/>
    </xf>
    <xf numFmtId="0" fontId="25" fillId="0" borderId="2" xfId="0" applyFont="1" applyBorder="1" applyAlignment="1" applyProtection="1">
      <alignment horizontal="center" vertical="center"/>
      <protection locked="0"/>
    </xf>
    <xf numFmtId="0" fontId="42" fillId="0" borderId="2" xfId="0" applyFont="1" applyBorder="1" applyAlignment="1" applyProtection="1">
      <alignment horizontal="center" vertical="center"/>
      <protection locked="0"/>
    </xf>
    <xf numFmtId="0" fontId="42" fillId="0" borderId="2" xfId="0" applyFont="1" applyBorder="1" applyAlignment="1" applyProtection="1">
      <alignment horizontal="center" vertical="center" wrapText="1"/>
      <protection locked="0"/>
    </xf>
    <xf numFmtId="0" fontId="39" fillId="0" borderId="2" xfId="0" applyFont="1" applyBorder="1" applyAlignment="1" applyProtection="1">
      <alignment horizontal="center" vertical="center" wrapText="1"/>
      <protection locked="0"/>
    </xf>
    <xf numFmtId="0" fontId="44" fillId="0" borderId="2" xfId="0" applyFont="1" applyBorder="1" applyAlignment="1" applyProtection="1">
      <alignment horizontal="center" vertical="center" wrapText="1"/>
      <protection locked="0"/>
    </xf>
    <xf numFmtId="14" fontId="42" fillId="0" borderId="2" xfId="0" applyNumberFormat="1" applyFont="1" applyBorder="1" applyAlignment="1" applyProtection="1">
      <alignment horizontal="center" vertical="center" wrapText="1"/>
      <protection locked="0"/>
    </xf>
    <xf numFmtId="0" fontId="39" fillId="0" borderId="2" xfId="0" applyFont="1" applyBorder="1" applyAlignment="1">
      <alignment horizontal="center" vertical="center"/>
    </xf>
    <xf numFmtId="0" fontId="39" fillId="0" borderId="2" xfId="0" applyFont="1" applyBorder="1" applyAlignment="1" applyProtection="1">
      <alignment horizontal="center" vertical="center"/>
      <protection locked="0"/>
    </xf>
    <xf numFmtId="0" fontId="44" fillId="0" borderId="2" xfId="0" applyFont="1" applyBorder="1" applyAlignment="1">
      <alignment horizontal="center" vertical="center"/>
    </xf>
    <xf numFmtId="0" fontId="39" fillId="0" borderId="2" xfId="0" applyFont="1" applyBorder="1" applyAlignment="1">
      <alignment horizontal="center" vertical="center" wrapText="1"/>
    </xf>
    <xf numFmtId="0" fontId="6" fillId="0" borderId="2" xfId="0" applyFont="1" applyBorder="1" applyAlignment="1" applyProtection="1">
      <alignment horizontal="center" vertical="top" wrapText="1"/>
      <protection locked="0"/>
    </xf>
    <xf numFmtId="14" fontId="6" fillId="0" borderId="2" xfId="0" applyNumberFormat="1" applyFont="1" applyBorder="1" applyAlignment="1" applyProtection="1">
      <alignment horizontal="center" vertical="top" wrapText="1"/>
      <protection locked="0"/>
    </xf>
    <xf numFmtId="0" fontId="69" fillId="0" borderId="2" xfId="0" applyFont="1" applyBorder="1" applyAlignment="1" applyProtection="1">
      <alignment horizontal="center" vertical="center" wrapText="1"/>
      <protection locked="0"/>
    </xf>
    <xf numFmtId="0" fontId="17" fillId="0" borderId="2" xfId="0" applyFont="1" applyBorder="1" applyAlignment="1" applyProtection="1">
      <alignment horizontal="center" vertical="top" wrapText="1"/>
      <protection locked="0"/>
    </xf>
    <xf numFmtId="14" fontId="17" fillId="0" borderId="2" xfId="0" applyNumberFormat="1" applyFont="1" applyBorder="1" applyAlignment="1" applyProtection="1">
      <alignment horizontal="center" vertical="top" wrapText="1"/>
      <protection locked="0"/>
    </xf>
    <xf numFmtId="0" fontId="25" fillId="0" borderId="2" xfId="0" applyFont="1" applyBorder="1"/>
    <xf numFmtId="0" fontId="25" fillId="0" borderId="7" xfId="0" applyFont="1" applyBorder="1"/>
    <xf numFmtId="0" fontId="7" fillId="0" borderId="7" xfId="0" applyFont="1" applyBorder="1"/>
    <xf numFmtId="0" fontId="7" fillId="0" borderId="7" xfId="0" applyFont="1" applyBorder="1" applyAlignment="1">
      <alignment wrapText="1"/>
    </xf>
    <xf numFmtId="0" fontId="42" fillId="0" borderId="7" xfId="0" applyFont="1" applyBorder="1" applyAlignment="1">
      <alignment wrapText="1"/>
    </xf>
    <xf numFmtId="0" fontId="8" fillId="0" borderId="7" xfId="0" applyFont="1" applyBorder="1" applyAlignment="1">
      <alignment wrapText="1"/>
    </xf>
    <xf numFmtId="0" fontId="50" fillId="0" borderId="7" xfId="0" applyFont="1" applyBorder="1" applyAlignment="1">
      <alignment wrapText="1"/>
    </xf>
    <xf numFmtId="0" fontId="49" fillId="0" borderId="7" xfId="4" applyFill="1" applyBorder="1" applyAlignment="1">
      <alignment wrapText="1"/>
    </xf>
    <xf numFmtId="0" fontId="25" fillId="0" borderId="7" xfId="0" applyFont="1" applyBorder="1" applyAlignment="1">
      <alignment wrapText="1"/>
    </xf>
    <xf numFmtId="0" fontId="2" fillId="0" borderId="7" xfId="0" applyFont="1" applyBorder="1" applyAlignment="1">
      <alignment wrapText="1"/>
    </xf>
    <xf numFmtId="0" fontId="25" fillId="0" borderId="2" xfId="0" applyFont="1" applyBorder="1" applyAlignment="1">
      <alignment wrapText="1"/>
    </xf>
    <xf numFmtId="0" fontId="15" fillId="0" borderId="0" xfId="0" applyFont="1" applyAlignment="1" applyProtection="1">
      <alignment horizontal="center" vertical="center"/>
      <protection locked="0"/>
    </xf>
    <xf numFmtId="0" fontId="25" fillId="0" borderId="8" xfId="0" applyFont="1" applyBorder="1"/>
    <xf numFmtId="0" fontId="25" fillId="0" borderId="12" xfId="0" applyFont="1" applyBorder="1"/>
    <xf numFmtId="0" fontId="7" fillId="0" borderId="12" xfId="0" applyFont="1" applyBorder="1"/>
    <xf numFmtId="0" fontId="7" fillId="0" borderId="12" xfId="0" applyFont="1" applyBorder="1" applyAlignment="1">
      <alignment wrapText="1"/>
    </xf>
    <xf numFmtId="0" fontId="42" fillId="0" borderId="12" xfId="0" applyFont="1" applyBorder="1" applyAlignment="1">
      <alignment vertical="center" wrapText="1"/>
    </xf>
    <xf numFmtId="0" fontId="8" fillId="0" borderId="12" xfId="0" applyFont="1" applyBorder="1" applyAlignment="1">
      <alignment wrapText="1"/>
    </xf>
    <xf numFmtId="0" fontId="50" fillId="0" borderId="12" xfId="0" applyFont="1" applyBorder="1" applyAlignment="1">
      <alignment wrapText="1"/>
    </xf>
    <xf numFmtId="0" fontId="71" fillId="0" borderId="12" xfId="0" applyFont="1" applyBorder="1" applyAlignment="1">
      <alignment wrapText="1"/>
    </xf>
    <xf numFmtId="0" fontId="25" fillId="0" borderId="12" xfId="0" applyFont="1" applyBorder="1" applyAlignment="1">
      <alignment wrapText="1"/>
    </xf>
    <xf numFmtId="0" fontId="2" fillId="0" borderId="12" xfId="0" applyFont="1" applyBorder="1" applyAlignment="1">
      <alignment wrapText="1"/>
    </xf>
    <xf numFmtId="0" fontId="25" fillId="0" borderId="8" xfId="0" applyFont="1" applyBorder="1" applyAlignment="1">
      <alignment wrapText="1"/>
    </xf>
    <xf numFmtId="0" fontId="42" fillId="0" borderId="12" xfId="0" applyFont="1" applyBorder="1" applyAlignment="1">
      <alignment wrapText="1"/>
    </xf>
    <xf numFmtId="0" fontId="6" fillId="12" borderId="2" xfId="0" applyFont="1" applyFill="1" applyBorder="1" applyAlignment="1" applyProtection="1">
      <alignment horizontal="center" vertical="center"/>
      <protection locked="0"/>
    </xf>
    <xf numFmtId="0" fontId="48" fillId="0" borderId="27" xfId="0" applyFont="1" applyBorder="1" applyAlignment="1">
      <alignment horizontal="center" vertical="center" wrapText="1"/>
    </xf>
    <xf numFmtId="0" fontId="11" fillId="15" borderId="2" xfId="0" applyFont="1" applyFill="1" applyBorder="1" applyAlignment="1">
      <alignment horizontal="center" vertical="center" wrapText="1"/>
    </xf>
    <xf numFmtId="0" fontId="0" fillId="12" borderId="2" xfId="0" applyFill="1" applyBorder="1" applyAlignment="1" applyProtection="1">
      <alignment horizontal="center" vertical="center" wrapText="1"/>
      <protection locked="0"/>
    </xf>
    <xf numFmtId="0" fontId="6" fillId="0" borderId="27" xfId="0" applyFont="1" applyBorder="1" applyAlignment="1">
      <alignment horizontal="center" vertical="center" wrapText="1"/>
    </xf>
    <xf numFmtId="0" fontId="49" fillId="0" borderId="28" xfId="3" applyBorder="1" applyAlignment="1" applyProtection="1">
      <alignment horizontal="center" vertical="center" wrapText="1"/>
      <protection locked="0"/>
    </xf>
    <xf numFmtId="0" fontId="6" fillId="0" borderId="2" xfId="0" applyFont="1" applyBorder="1" applyAlignment="1">
      <alignment horizontal="center" vertical="center"/>
    </xf>
    <xf numFmtId="0" fontId="2" fillId="15" borderId="2" xfId="0" applyFont="1" applyFill="1" applyBorder="1" applyAlignment="1">
      <alignment horizontal="center" vertical="center" wrapText="1"/>
    </xf>
    <xf numFmtId="0" fontId="49" fillId="0" borderId="0" xfId="3" applyAlignment="1">
      <alignment vertical="center" wrapText="1"/>
    </xf>
    <xf numFmtId="0" fontId="8" fillId="0" borderId="2" xfId="0" applyFont="1" applyBorder="1" applyAlignment="1" applyProtection="1">
      <alignment horizontal="center" vertical="center"/>
      <protection locked="0"/>
    </xf>
    <xf numFmtId="0" fontId="72" fillId="0" borderId="2" xfId="0" applyFont="1" applyBorder="1" applyAlignment="1" applyProtection="1">
      <alignment horizontal="center" vertical="center" wrapText="1"/>
      <protection locked="0"/>
    </xf>
    <xf numFmtId="0" fontId="51" fillId="0" borderId="2" xfId="0" applyFont="1" applyBorder="1" applyAlignment="1" applyProtection="1">
      <alignment horizontal="center" vertical="center"/>
      <protection locked="0"/>
    </xf>
    <xf numFmtId="0" fontId="73" fillId="16" borderId="29" xfId="0" applyFont="1" applyFill="1" applyBorder="1" applyAlignment="1" applyProtection="1">
      <alignment horizontal="center" vertical="center" wrapText="1"/>
      <protection locked="0"/>
    </xf>
    <xf numFmtId="0" fontId="73" fillId="16" borderId="29" xfId="0" applyFont="1" applyFill="1" applyBorder="1" applyAlignment="1" applyProtection="1">
      <alignment horizontal="left" vertical="center" wrapText="1"/>
      <protection locked="0"/>
    </xf>
    <xf numFmtId="0" fontId="73" fillId="0" borderId="29" xfId="0" applyFont="1" applyBorder="1" applyAlignment="1" applyProtection="1">
      <alignment horizontal="left" vertical="center" wrapText="1"/>
      <protection locked="0"/>
    </xf>
    <xf numFmtId="0" fontId="52" fillId="0" borderId="31" xfId="0" applyFont="1" applyBorder="1" applyAlignment="1" applyProtection="1">
      <alignment horizontal="left" vertical="center" wrapText="1"/>
      <protection locked="0"/>
    </xf>
    <xf numFmtId="0" fontId="52" fillId="0" borderId="32" xfId="0" applyFont="1" applyBorder="1" applyAlignment="1" applyProtection="1">
      <alignment horizontal="left" vertical="center" wrapText="1"/>
      <protection locked="0"/>
    </xf>
    <xf numFmtId="0" fontId="8" fillId="0" borderId="1" xfId="0" applyFont="1" applyBorder="1" applyAlignment="1" applyProtection="1">
      <alignment horizontal="center" vertical="center" wrapText="1"/>
      <protection locked="0"/>
    </xf>
    <xf numFmtId="0" fontId="8" fillId="0" borderId="33"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8" fillId="0" borderId="34" xfId="0" applyFont="1" applyBorder="1" applyAlignment="1" applyProtection="1">
      <alignment horizontal="center" vertical="center" wrapText="1"/>
      <protection locked="0"/>
    </xf>
    <xf numFmtId="0" fontId="52" fillId="16" borderId="35" xfId="0" applyFont="1" applyFill="1" applyBorder="1" applyAlignment="1" applyProtection="1">
      <alignment horizontal="left" vertical="center" wrapText="1"/>
      <protection locked="0"/>
    </xf>
    <xf numFmtId="0" fontId="52" fillId="0" borderId="35" xfId="0" applyFont="1" applyBorder="1" applyAlignment="1" applyProtection="1">
      <alignment horizontal="center" vertical="center" wrapText="1"/>
      <protection locked="0"/>
    </xf>
    <xf numFmtId="0" fontId="52" fillId="16" borderId="35" xfId="0" applyFont="1" applyFill="1" applyBorder="1" applyAlignment="1" applyProtection="1">
      <alignment horizontal="center" vertical="center" wrapText="1"/>
      <protection locked="0"/>
    </xf>
    <xf numFmtId="0" fontId="52" fillId="16" borderId="36" xfId="0" applyFont="1" applyFill="1" applyBorder="1" applyAlignment="1" applyProtection="1">
      <alignment horizontal="left" vertical="center" wrapText="1"/>
      <protection locked="0"/>
    </xf>
    <xf numFmtId="0" fontId="52" fillId="16" borderId="37" xfId="0" applyFont="1" applyFill="1" applyBorder="1" applyAlignment="1" applyProtection="1">
      <alignment horizontal="left" vertical="center" wrapText="1"/>
      <protection locked="0"/>
    </xf>
    <xf numFmtId="0" fontId="52" fillId="16" borderId="38" xfId="0"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protection locked="0"/>
    </xf>
    <xf numFmtId="0" fontId="51" fillId="0" borderId="1" xfId="0" applyFont="1" applyBorder="1" applyAlignment="1" applyProtection="1">
      <alignment horizontal="center" vertical="center"/>
      <protection locked="0"/>
    </xf>
    <xf numFmtId="0" fontId="52" fillId="0" borderId="35" xfId="0" applyFont="1" applyBorder="1" applyAlignment="1" applyProtection="1">
      <alignment horizontal="left" vertical="center" wrapText="1"/>
      <protection locked="0"/>
    </xf>
    <xf numFmtId="0" fontId="52" fillId="16" borderId="39" xfId="0" applyFont="1" applyFill="1" applyBorder="1" applyAlignment="1" applyProtection="1">
      <alignment horizontal="left" vertical="center" wrapText="1"/>
      <protection locked="0"/>
    </xf>
    <xf numFmtId="0" fontId="52" fillId="0" borderId="40" xfId="0" applyFont="1" applyBorder="1" applyAlignment="1" applyProtection="1">
      <alignment horizontal="center" vertical="center" wrapText="1"/>
      <protection locked="0"/>
    </xf>
    <xf numFmtId="0" fontId="52" fillId="16" borderId="41" xfId="0" applyFont="1" applyFill="1" applyBorder="1" applyAlignment="1" applyProtection="1">
      <alignment horizontal="left" vertical="center" wrapText="1"/>
      <protection locked="0"/>
    </xf>
    <xf numFmtId="0" fontId="0" fillId="0" borderId="1" xfId="0" applyBorder="1" applyAlignment="1">
      <alignment horizontal="center" vertical="center"/>
    </xf>
    <xf numFmtId="0" fontId="0" fillId="0" borderId="1" xfId="0" applyBorder="1" applyAlignment="1" applyProtection="1">
      <alignment horizontal="center" vertical="center"/>
      <protection locked="0"/>
    </xf>
    <xf numFmtId="0" fontId="15" fillId="0" borderId="1" xfId="0" applyFont="1" applyBorder="1" applyAlignment="1">
      <alignment horizontal="center" vertical="center"/>
    </xf>
    <xf numFmtId="0" fontId="11" fillId="0" borderId="1" xfId="0" applyFont="1" applyBorder="1" applyAlignment="1">
      <alignment horizontal="center" vertical="center" wrapText="1"/>
    </xf>
    <xf numFmtId="0" fontId="8" fillId="0" borderId="2"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7" xfId="0" applyFont="1" applyBorder="1" applyAlignment="1">
      <alignment horizontal="center" vertical="center"/>
    </xf>
    <xf numFmtId="0" fontId="7" fillId="0" borderId="7" xfId="0" applyFont="1" applyBorder="1" applyAlignment="1">
      <alignment horizontal="center" vertical="center"/>
    </xf>
    <xf numFmtId="0" fontId="7" fillId="0" borderId="7" xfId="0" applyFont="1" applyBorder="1" applyAlignment="1">
      <alignment horizontal="center" vertical="center" wrapText="1"/>
    </xf>
    <xf numFmtId="0" fontId="42" fillId="0" borderId="7" xfId="0" applyFont="1" applyBorder="1" applyAlignment="1">
      <alignment horizontal="center" vertical="center" wrapText="1"/>
    </xf>
    <xf numFmtId="0" fontId="8" fillId="17" borderId="7" xfId="0" applyFont="1" applyFill="1" applyBorder="1" applyAlignment="1">
      <alignment horizontal="center" vertical="center" wrapText="1"/>
    </xf>
    <xf numFmtId="0" fontId="55" fillId="17" borderId="7" xfId="0" applyFont="1" applyFill="1" applyBorder="1" applyAlignment="1">
      <alignment horizontal="center" vertical="center" wrapText="1"/>
    </xf>
    <xf numFmtId="0" fontId="25" fillId="17" borderId="7" xfId="0" applyFont="1" applyFill="1" applyBorder="1" applyAlignment="1">
      <alignment horizontal="center" vertical="center" wrapText="1"/>
    </xf>
    <xf numFmtId="0" fontId="2" fillId="17" borderId="7" xfId="0" applyFont="1" applyFill="1" applyBorder="1" applyAlignment="1">
      <alignment horizontal="center" vertical="center" wrapText="1"/>
    </xf>
    <xf numFmtId="0" fontId="2" fillId="0" borderId="2" xfId="0" applyFont="1" applyBorder="1" applyAlignment="1">
      <alignment wrapText="1"/>
    </xf>
    <xf numFmtId="0" fontId="8" fillId="0" borderId="2" xfId="0" applyFont="1" applyBorder="1" applyAlignment="1">
      <alignment wrapText="1"/>
    </xf>
    <xf numFmtId="0" fontId="2" fillId="0" borderId="8" xfId="0" applyFont="1" applyBorder="1" applyAlignment="1">
      <alignment wrapText="1"/>
    </xf>
    <xf numFmtId="0" fontId="8" fillId="0" borderId="8" xfId="0" applyFont="1" applyBorder="1" applyAlignment="1">
      <alignment wrapText="1"/>
    </xf>
    <xf numFmtId="0" fontId="42" fillId="12" borderId="8" xfId="0" applyFont="1" applyFill="1" applyBorder="1"/>
    <xf numFmtId="0" fontId="42" fillId="12" borderId="12" xfId="0" applyFont="1" applyFill="1" applyBorder="1"/>
    <xf numFmtId="0" fontId="7" fillId="12" borderId="12" xfId="0" applyFont="1" applyFill="1" applyBorder="1"/>
    <xf numFmtId="0" fontId="7" fillId="12" borderId="12" xfId="0" applyFont="1" applyFill="1" applyBorder="1" applyAlignment="1">
      <alignment wrapText="1"/>
    </xf>
    <xf numFmtId="0" fontId="42" fillId="12" borderId="12" xfId="0" applyFont="1" applyFill="1" applyBorder="1" applyAlignment="1">
      <alignment wrapText="1"/>
    </xf>
    <xf numFmtId="0" fontId="54" fillId="12" borderId="8" xfId="0" applyFont="1" applyFill="1" applyBorder="1" applyAlignment="1">
      <alignment wrapText="1"/>
    </xf>
    <xf numFmtId="0" fontId="54" fillId="12" borderId="12" xfId="0" applyFont="1" applyFill="1" applyBorder="1" applyAlignment="1">
      <alignment wrapText="1"/>
    </xf>
    <xf numFmtId="0" fontId="7" fillId="12" borderId="8" xfId="0" applyFont="1" applyFill="1" applyBorder="1" applyAlignment="1">
      <alignment wrapText="1"/>
    </xf>
    <xf numFmtId="0" fontId="17" fillId="12" borderId="2" xfId="0" applyFont="1" applyFill="1" applyBorder="1" applyAlignment="1">
      <alignment horizontal="center" vertical="center"/>
    </xf>
    <xf numFmtId="0" fontId="17" fillId="12" borderId="2" xfId="0" applyFont="1" applyFill="1" applyBorder="1" applyAlignment="1" applyProtection="1">
      <alignment horizontal="center" vertical="center"/>
      <protection locked="0"/>
    </xf>
    <xf numFmtId="0" fontId="54" fillId="12" borderId="2" xfId="0" applyFont="1" applyFill="1" applyBorder="1" applyAlignment="1">
      <alignment horizontal="center" vertical="center" wrapText="1"/>
    </xf>
    <xf numFmtId="0" fontId="17" fillId="12" borderId="0" xfId="0" applyFont="1" applyFill="1" applyAlignment="1" applyProtection="1">
      <alignment horizontal="center" vertical="center"/>
      <protection locked="0"/>
    </xf>
    <xf numFmtId="0" fontId="74" fillId="12" borderId="12" xfId="4" applyFont="1" applyFill="1" applyBorder="1" applyAlignment="1">
      <alignment wrapText="1"/>
    </xf>
    <xf numFmtId="0" fontId="25" fillId="12" borderId="8" xfId="0" applyFont="1" applyFill="1" applyBorder="1"/>
    <xf numFmtId="0" fontId="25" fillId="12" borderId="12" xfId="0" applyFont="1" applyFill="1" applyBorder="1"/>
    <xf numFmtId="0" fontId="42" fillId="12" borderId="0" xfId="0" applyFont="1" applyFill="1"/>
    <xf numFmtId="0" fontId="8" fillId="12" borderId="12" xfId="0" applyFont="1" applyFill="1" applyBorder="1" applyAlignment="1">
      <alignment wrapText="1"/>
    </xf>
    <xf numFmtId="0" fontId="25" fillId="12" borderId="12" xfId="0" applyFont="1" applyFill="1" applyBorder="1" applyAlignment="1">
      <alignment wrapText="1"/>
    </xf>
    <xf numFmtId="0" fontId="49" fillId="12" borderId="12" xfId="4" applyFill="1" applyBorder="1" applyAlignment="1">
      <alignment wrapText="1"/>
    </xf>
    <xf numFmtId="0" fontId="2" fillId="12" borderId="8" xfId="0" applyFont="1" applyFill="1" applyBorder="1" applyAlignment="1">
      <alignment wrapText="1"/>
    </xf>
    <xf numFmtId="0" fontId="2" fillId="12" borderId="12" xfId="0" applyFont="1" applyFill="1" applyBorder="1" applyAlignment="1">
      <alignment wrapText="1"/>
    </xf>
    <xf numFmtId="0" fontId="8" fillId="12" borderId="8" xfId="0" applyFont="1" applyFill="1" applyBorder="1" applyAlignment="1">
      <alignment wrapText="1"/>
    </xf>
    <xf numFmtId="0" fontId="0" fillId="12" borderId="2" xfId="0" applyFill="1" applyBorder="1" applyAlignment="1">
      <alignment horizontal="center" vertical="center"/>
    </xf>
    <xf numFmtId="0" fontId="0" fillId="12" borderId="2" xfId="0" applyFill="1" applyBorder="1" applyAlignment="1" applyProtection="1">
      <alignment horizontal="center" vertical="center"/>
      <protection locked="0"/>
    </xf>
    <xf numFmtId="0" fontId="11" fillId="12" borderId="2" xfId="0" applyFont="1" applyFill="1" applyBorder="1" applyAlignment="1">
      <alignment horizontal="center" vertical="center" wrapText="1"/>
    </xf>
    <xf numFmtId="0" fontId="0" fillId="12" borderId="0" xfId="0" applyFill="1" applyAlignment="1" applyProtection="1">
      <alignment horizontal="center" vertical="center"/>
      <protection locked="0"/>
    </xf>
    <xf numFmtId="0" fontId="42" fillId="12" borderId="7" xfId="0" applyFont="1" applyFill="1" applyBorder="1" applyAlignment="1">
      <alignment wrapText="1"/>
    </xf>
    <xf numFmtId="14" fontId="6" fillId="12" borderId="2" xfId="0" applyNumberFormat="1" applyFont="1" applyFill="1" applyBorder="1" applyAlignment="1" applyProtection="1">
      <alignment horizontal="center" vertical="center" wrapText="1"/>
      <protection locked="0"/>
    </xf>
    <xf numFmtId="0" fontId="7" fillId="12" borderId="2" xfId="0" applyFont="1" applyFill="1" applyBorder="1" applyAlignment="1" applyProtection="1">
      <alignment horizontal="center" vertical="center" wrapText="1"/>
      <protection locked="0"/>
    </xf>
    <xf numFmtId="0" fontId="17" fillId="12" borderId="2" xfId="0" applyFont="1" applyFill="1" applyBorder="1" applyAlignment="1" applyProtection="1">
      <alignment horizontal="center" vertical="center" wrapText="1"/>
      <protection locked="0"/>
    </xf>
    <xf numFmtId="0" fontId="8" fillId="12" borderId="2" xfId="0" applyFont="1" applyFill="1" applyBorder="1" applyAlignment="1" applyProtection="1">
      <alignment horizontal="center" vertical="center" wrapText="1"/>
      <protection locked="0"/>
    </xf>
    <xf numFmtId="0" fontId="56" fillId="0" borderId="2" xfId="0" applyFont="1" applyBorder="1" applyAlignment="1">
      <alignment horizontal="center" vertical="center" wrapText="1"/>
    </xf>
    <xf numFmtId="0" fontId="42" fillId="0" borderId="2" xfId="0" applyFont="1" applyBorder="1" applyAlignment="1">
      <alignment wrapText="1"/>
    </xf>
    <xf numFmtId="0" fontId="2" fillId="0" borderId="2" xfId="0" applyFont="1" applyBorder="1" applyAlignment="1">
      <alignment horizontal="center" vertical="center" wrapText="1"/>
    </xf>
    <xf numFmtId="0" fontId="75" fillId="0" borderId="0" xfId="0" applyFont="1" applyProtection="1">
      <protection locked="0"/>
    </xf>
    <xf numFmtId="0" fontId="76" fillId="0" borderId="0" xfId="0" applyFont="1" applyProtection="1">
      <protection locked="0"/>
    </xf>
    <xf numFmtId="0" fontId="77" fillId="0" borderId="0" xfId="0" applyFont="1" applyAlignment="1">
      <alignment vertical="center"/>
    </xf>
    <xf numFmtId="0" fontId="14" fillId="2" borderId="9" xfId="0" applyFont="1" applyFill="1" applyBorder="1" applyAlignment="1" applyProtection="1">
      <alignment horizontal="left" vertical="center" wrapText="1"/>
      <protection locked="0"/>
    </xf>
    <xf numFmtId="0" fontId="14" fillId="2" borderId="6" xfId="0" applyFont="1" applyFill="1" applyBorder="1" applyAlignment="1" applyProtection="1">
      <alignment horizontal="left" vertical="center" wrapText="1"/>
      <protection locked="0"/>
    </xf>
    <xf numFmtId="0" fontId="42" fillId="0" borderId="23" xfId="0" applyFont="1" applyBorder="1" applyAlignment="1" applyProtection="1">
      <alignment horizontal="center" vertical="center" wrapText="1"/>
      <protection locked="0"/>
    </xf>
    <xf numFmtId="0" fontId="1" fillId="10" borderId="1" xfId="0" applyFont="1" applyFill="1" applyBorder="1" applyAlignment="1" applyProtection="1">
      <alignment horizontal="center" vertical="center" wrapText="1"/>
      <protection locked="0"/>
    </xf>
    <xf numFmtId="0" fontId="1" fillId="10" borderId="11" xfId="0" applyFont="1" applyFill="1" applyBorder="1" applyAlignment="1" applyProtection="1">
      <alignment horizontal="center" vertical="center" wrapText="1"/>
      <protection locked="0"/>
    </xf>
    <xf numFmtId="0" fontId="1" fillId="10" borderId="8" xfId="0" applyFont="1" applyFill="1" applyBorder="1" applyAlignment="1" applyProtection="1">
      <alignment horizontal="center" vertical="center" wrapText="1"/>
      <protection locked="0"/>
    </xf>
    <xf numFmtId="0" fontId="1" fillId="10" borderId="2" xfId="0" applyFont="1" applyFill="1" applyBorder="1" applyAlignment="1" applyProtection="1">
      <alignment horizontal="center" vertical="center" wrapText="1"/>
      <protection locked="0"/>
    </xf>
    <xf numFmtId="0" fontId="1" fillId="10" borderId="9" xfId="0" applyFont="1" applyFill="1" applyBorder="1" applyAlignment="1" applyProtection="1">
      <alignment horizontal="center" vertical="center" wrapText="1"/>
      <protection locked="0"/>
    </xf>
    <xf numFmtId="0" fontId="1" fillId="10" borderId="6" xfId="0" applyFont="1" applyFill="1" applyBorder="1" applyAlignment="1" applyProtection="1">
      <alignment horizontal="center" vertical="center" wrapText="1"/>
      <protection locked="0"/>
    </xf>
    <xf numFmtId="0" fontId="1" fillId="10" borderId="7" xfId="0" applyFont="1" applyFill="1" applyBorder="1" applyAlignment="1" applyProtection="1">
      <alignment horizontal="center" vertical="center" wrapText="1"/>
      <protection locked="0"/>
    </xf>
    <xf numFmtId="0" fontId="1" fillId="10" borderId="2" xfId="0" applyFont="1" applyFill="1" applyBorder="1" applyAlignment="1" applyProtection="1">
      <alignment horizontal="center" vertical="center" textRotation="90" wrapText="1"/>
      <protection locked="0"/>
    </xf>
    <xf numFmtId="0" fontId="14" fillId="3" borderId="2" xfId="0" applyFont="1" applyFill="1" applyBorder="1" applyAlignment="1" applyProtection="1">
      <alignment horizontal="center" vertical="center" wrapText="1"/>
      <protection locked="0"/>
    </xf>
    <xf numFmtId="0" fontId="14" fillId="3" borderId="9" xfId="0" applyFont="1" applyFill="1" applyBorder="1" applyAlignment="1" applyProtection="1">
      <alignment horizontal="center" vertical="center" wrapText="1"/>
      <protection locked="0"/>
    </xf>
    <xf numFmtId="0" fontId="1" fillId="11" borderId="2" xfId="0" applyFont="1" applyFill="1" applyBorder="1" applyAlignment="1" applyProtection="1">
      <alignment horizontal="center" vertical="center" wrapText="1"/>
      <protection locked="0"/>
    </xf>
    <xf numFmtId="0" fontId="1" fillId="6" borderId="2" xfId="0" applyFont="1" applyFill="1" applyBorder="1" applyAlignment="1" applyProtection="1">
      <alignment horizontal="center" vertical="center"/>
      <protection locked="0"/>
    </xf>
    <xf numFmtId="0" fontId="13" fillId="4" borderId="2" xfId="0" applyFont="1" applyFill="1" applyBorder="1" applyAlignment="1" applyProtection="1">
      <alignment horizontal="center" vertical="center" wrapText="1"/>
      <protection locked="0"/>
    </xf>
    <xf numFmtId="0" fontId="13" fillId="9" borderId="1" xfId="0" applyFont="1" applyFill="1" applyBorder="1" applyAlignment="1" applyProtection="1">
      <alignment horizontal="center" vertical="center" wrapText="1"/>
      <protection locked="0"/>
    </xf>
    <xf numFmtId="0" fontId="13" fillId="9" borderId="8" xfId="0" applyFont="1" applyFill="1" applyBorder="1" applyAlignment="1" applyProtection="1">
      <alignment horizontal="center" vertical="center" wrapText="1"/>
      <protection locked="0"/>
    </xf>
    <xf numFmtId="0" fontId="13" fillId="8" borderId="1" xfId="0" applyFont="1" applyFill="1" applyBorder="1" applyAlignment="1" applyProtection="1">
      <alignment horizontal="center" vertical="center" wrapText="1"/>
      <protection locked="0"/>
    </xf>
    <xf numFmtId="0" fontId="13" fillId="8" borderId="8" xfId="0" applyFont="1" applyFill="1" applyBorder="1" applyAlignment="1" applyProtection="1">
      <alignment horizontal="center" vertical="center" wrapText="1"/>
      <protection locked="0"/>
    </xf>
    <xf numFmtId="0" fontId="1" fillId="6" borderId="2" xfId="0" applyFont="1" applyFill="1" applyBorder="1" applyAlignment="1" applyProtection="1">
      <alignment horizontal="center" vertical="center" wrapText="1"/>
      <protection locked="0"/>
    </xf>
    <xf numFmtId="164" fontId="1" fillId="5" borderId="0" xfId="1" applyFont="1" applyFill="1" applyAlignment="1" applyProtection="1">
      <alignment horizontal="center" vertical="center" wrapText="1"/>
      <protection locked="0"/>
    </xf>
    <xf numFmtId="0" fontId="1" fillId="10" borderId="3" xfId="0" applyFont="1" applyFill="1" applyBorder="1" applyAlignment="1" applyProtection="1">
      <alignment horizontal="center" vertical="center" wrapText="1"/>
      <protection locked="0"/>
    </xf>
    <xf numFmtId="0" fontId="1" fillId="10" borderId="5" xfId="0" applyFont="1" applyFill="1" applyBorder="1" applyAlignment="1" applyProtection="1">
      <alignment horizontal="center" vertical="center" wrapText="1"/>
      <protection locked="0"/>
    </xf>
    <xf numFmtId="0" fontId="1" fillId="10" borderId="4" xfId="0" applyFont="1" applyFill="1" applyBorder="1" applyAlignment="1" applyProtection="1">
      <alignment horizontal="center" vertical="center" wrapText="1"/>
      <protection locked="0"/>
    </xf>
    <xf numFmtId="164" fontId="1" fillId="4" borderId="9" xfId="1" applyFont="1" applyFill="1" applyBorder="1" applyAlignment="1" applyProtection="1">
      <alignment horizontal="center" vertical="center" wrapText="1"/>
      <protection locked="0"/>
    </xf>
    <xf numFmtId="164" fontId="1" fillId="4" borderId="6" xfId="1" applyFont="1" applyFill="1" applyBorder="1" applyAlignment="1" applyProtection="1">
      <alignment horizontal="center" vertical="center" wrapText="1"/>
      <protection locked="0"/>
    </xf>
    <xf numFmtId="164" fontId="1" fillId="4" borderId="7" xfId="1" applyFont="1" applyFill="1" applyBorder="1" applyAlignment="1" applyProtection="1">
      <alignment horizontal="center" vertical="center" wrapText="1"/>
      <protection locked="0"/>
    </xf>
    <xf numFmtId="164" fontId="1" fillId="2" borderId="10" xfId="1" applyFont="1" applyFill="1" applyBorder="1" applyAlignment="1" applyProtection="1">
      <alignment horizontal="center" vertical="center" wrapText="1"/>
      <protection locked="0"/>
    </xf>
    <xf numFmtId="164" fontId="1" fillId="2" borderId="12" xfId="1" applyFont="1" applyFill="1" applyBorder="1" applyAlignment="1" applyProtection="1">
      <alignment horizontal="center" vertical="center" wrapText="1"/>
      <protection locked="0"/>
    </xf>
    <xf numFmtId="0" fontId="21" fillId="0" borderId="15" xfId="0" applyFont="1" applyBorder="1" applyAlignment="1" applyProtection="1">
      <alignment horizontal="center" vertical="center"/>
      <protection locked="0"/>
    </xf>
    <xf numFmtId="0" fontId="21" fillId="0" borderId="16" xfId="0" applyFont="1" applyBorder="1" applyAlignment="1" applyProtection="1">
      <alignment horizontal="center" vertical="center"/>
      <protection locked="0"/>
    </xf>
    <xf numFmtId="0" fontId="21" fillId="0" borderId="17" xfId="0" applyFont="1" applyBorder="1" applyAlignment="1" applyProtection="1">
      <alignment horizontal="center" vertical="center"/>
      <protection locked="0"/>
    </xf>
    <xf numFmtId="0" fontId="21" fillId="0" borderId="18" xfId="0" applyFont="1" applyBorder="1" applyAlignment="1" applyProtection="1">
      <alignment horizontal="center" vertical="center"/>
      <protection locked="0"/>
    </xf>
    <xf numFmtId="0" fontId="21" fillId="0" borderId="19" xfId="0" applyFont="1" applyBorder="1" applyAlignment="1" applyProtection="1">
      <alignment horizontal="center" vertical="center"/>
      <protection locked="0"/>
    </xf>
    <xf numFmtId="0" fontId="21" fillId="0" borderId="20" xfId="0" applyFont="1" applyBorder="1" applyAlignment="1" applyProtection="1">
      <alignment horizontal="center" vertical="center"/>
      <protection locked="0"/>
    </xf>
    <xf numFmtId="164" fontId="14" fillId="7" borderId="10" xfId="1" applyFont="1" applyFill="1" applyBorder="1" applyAlignment="1" applyProtection="1">
      <alignment horizontal="center" vertical="center" wrapText="1"/>
      <protection locked="0"/>
    </xf>
    <xf numFmtId="164" fontId="14" fillId="7" borderId="12" xfId="1" applyFont="1" applyFill="1" applyBorder="1" applyAlignment="1" applyProtection="1">
      <alignment horizontal="center" vertical="center" wrapText="1"/>
      <protection locked="0"/>
    </xf>
    <xf numFmtId="165" fontId="6" fillId="0" borderId="0" xfId="1" applyNumberFormat="1" applyFont="1" applyAlignment="1" applyProtection="1">
      <alignment horizontal="center" vertical="center" wrapText="1"/>
      <protection locked="0"/>
    </xf>
    <xf numFmtId="164" fontId="6" fillId="0" borderId="0" xfId="1" applyFont="1" applyAlignment="1" applyProtection="1">
      <alignment horizontal="left" vertical="center" wrapText="1"/>
      <protection locked="0"/>
    </xf>
    <xf numFmtId="164" fontId="25" fillId="0" borderId="0" xfId="1" applyFont="1" applyAlignment="1" applyProtection="1">
      <alignment horizontal="left" vertical="center" wrapText="1"/>
      <protection locked="0"/>
    </xf>
    <xf numFmtId="0" fontId="16" fillId="0" borderId="13" xfId="0" applyFont="1" applyBorder="1" applyAlignment="1" applyProtection="1">
      <alignment horizontal="center" vertical="center"/>
      <protection locked="0"/>
    </xf>
    <xf numFmtId="0" fontId="16" fillId="0" borderId="14" xfId="0" applyFont="1" applyBorder="1" applyAlignment="1" applyProtection="1">
      <alignment horizontal="center" vertical="center"/>
      <protection locked="0"/>
    </xf>
    <xf numFmtId="0" fontId="13" fillId="2" borderId="9" xfId="0" applyFont="1" applyFill="1" applyBorder="1" applyAlignment="1" applyProtection="1">
      <alignment horizontal="center" vertical="center" wrapText="1"/>
      <protection locked="0"/>
    </xf>
    <xf numFmtId="0" fontId="13" fillId="2" borderId="6" xfId="0" applyFont="1" applyFill="1" applyBorder="1" applyAlignment="1" applyProtection="1">
      <alignment horizontal="center" vertical="center" wrapText="1"/>
      <protection locked="0"/>
    </xf>
  </cellXfs>
  <cellStyles count="5">
    <cellStyle name="Hipervínculo" xfId="3" builtinId="8"/>
    <cellStyle name="Hyperlink" xfId="4" xr:uid="{0F727FA6-A241-4250-9CBF-2E084969FFB8}"/>
    <cellStyle name="Normal" xfId="0" builtinId="0"/>
    <cellStyle name="Normal 2" xfId="2" xr:uid="{7D8DC582-32B5-4B00-9C7A-1356B5AD73B9}"/>
    <cellStyle name="Normal 3" xfId="1" xr:uid="{00000000-0005-0000-0000-000001000000}"/>
  </cellStyles>
  <dxfs count="789">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microsoft.com/office/2017/10/relationships/person" Target="persons/person.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202406</xdr:colOff>
      <xdr:row>0</xdr:row>
      <xdr:rowOff>95251</xdr:rowOff>
    </xdr:from>
    <xdr:to>
      <xdr:col>2</xdr:col>
      <xdr:colOff>130968</xdr:colOff>
      <xdr:row>1</xdr:row>
      <xdr:rowOff>429402</xdr:rowOff>
    </xdr:to>
    <xdr:pic>
      <xdr:nvPicPr>
        <xdr:cNvPr id="3" name="Imagen 2">
          <a:extLst>
            <a:ext uri="{FF2B5EF4-FFF2-40B4-BE49-F238E27FC236}">
              <a16:creationId xmlns:a16="http://schemas.microsoft.com/office/drawing/2014/main" id="{0A45DF28-7FFA-4260-AC80-92EBFE0670E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2406" y="95251"/>
          <a:ext cx="2024062" cy="858026"/>
        </a:xfrm>
        <a:prstGeom prst="rect">
          <a:avLst/>
        </a:prstGeom>
      </xdr:spPr>
    </xdr:pic>
    <xdr:clientData/>
  </xdr:twoCellAnchor>
  <xdr:oneCellAnchor>
    <xdr:from>
      <xdr:col>8</xdr:col>
      <xdr:colOff>95250</xdr:colOff>
      <xdr:row>4</xdr:row>
      <xdr:rowOff>111125</xdr:rowOff>
    </xdr:from>
    <xdr:ext cx="184731" cy="264560"/>
    <xdr:sp macro="" textlink="">
      <xdr:nvSpPr>
        <xdr:cNvPr id="2" name="CuadroTexto 1">
          <a:extLst>
            <a:ext uri="{FF2B5EF4-FFF2-40B4-BE49-F238E27FC236}">
              <a16:creationId xmlns:a16="http://schemas.microsoft.com/office/drawing/2014/main" id="{C9CF1F51-183A-9ECE-6550-A147D9004168}"/>
            </a:ext>
          </a:extLst>
        </xdr:cNvPr>
        <xdr:cNvSpPr txBox="1"/>
      </xdr:nvSpPr>
      <xdr:spPr>
        <a:xfrm>
          <a:off x="12906375" y="1571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wsDr>
</file>

<file path=xl/persons/person.xml><?xml version="1.0" encoding="utf-8"?>
<personList xmlns="http://schemas.microsoft.com/office/spreadsheetml/2018/threadedcomments" xmlns:x="http://schemas.openxmlformats.org/spreadsheetml/2006/main">
  <person displayName="Bertha Ligia Lasso Pardo" id="{000EA8DB-AF13-4B21-8A60-819AE0AA7130}" userId="blasso@catastrobogota.gov.co" providerId="PeoplePicker"/>
  <person displayName="Felipe Andres Lozano Ballesteros" id="{E8EAE5D8-D88A-4AD8-9235-C6515B7D7CB0}" userId="flozano@catastrobogota.gov.co" providerId="PeoplePicker"/>
  <person displayName="Jaime Humberto Linares Martin" id="{62DF46D6-2685-496A-A50D-21991B4B8D97}" userId="jlinares@catastrobogota.gov.co" providerId="PeoplePicker"/>
  <person displayName="Johanna Carolina Mendoza Brand" id="{0F0C0022-BDE3-48DC-9921-43558944F866}" userId="jcmendoza@catastrobogota.gov.co" providerId="PeoplePicker"/>
  <person displayName="Bertha Ligia Lasso Pardo" id="{10F3A811-1848-4FDD-B90F-68F527BD419E}" userId="S::blasso@catastrobogota.gov.co::90cc4f8b-d008-4c3e-83df-8c283268b968" providerId="AD"/>
  <person displayName="Lourdes Maria Acuña Acuña" id="{AE5835A2-7787-49B5-B8A2-CFBF4C468882}" userId="S::lacuna@catastrobogota.gov.co::f3beb234-ed31-46fb-958b-8d94ba63717b" providerId="AD"/>
  <person displayName="Luz Stella Barón Calderón" id="{EF6C6566-1E13-4A0C-82AA-CDC05D77F962}" userId="S::lbaron@catastrobogota.gov.co::aceb44af-1671-432f-a6ae-812d63b5b9a0" providerId="AD"/>
  <person displayName="Claudia Lucy Merchan Ardila" id="{BBD1526E-9FEB-4647-ABB5-264993A8C844}" userId="S::cmerchan@catastrobogota.gov.co::96d26229-b0e2-4204-b68d-b2c3e0fb8917"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24" dT="2023-08-29T23:38:01.44" personId="{AE5835A2-7787-49B5-B8A2-CFBF4C468882}" id="{DAED6DA2-42CF-42EC-871B-8323F2EF9AD5}">
    <text xml:space="preserve">@Johanna Carolina Mendoza Brand de acuerdo a tu solicitud se realiza revisión y ajuste de ids de activos con el enlace @Jaime Humberto Linares Martin </text>
    <mentions>
      <mention mentionpersonId="{0F0C0022-BDE3-48DC-9921-43558944F866}" mentionId="{367AABC3-C8B6-4A4C-871D-75F96AFD6B8B}" startIndex="0" length="31"/>
      <mention mentionpersonId="{62DF46D6-2685-496A-A50D-21991B4B8D97}" mentionId="{CA48F39F-C47D-4771-8447-E6188D8AB4A0}" startIndex="119" length="30"/>
    </mentions>
  </threadedComment>
  <threadedComment ref="S39" dT="2023-08-24T15:21:00.45" personId="{AE5835A2-7787-49B5-B8A2-CFBF4C468882}" id="{C071B4EB-70FA-4A6D-B3D9-7C1ECE45094D}">
    <text>@Jaime Humberto Linares Martin indicar si los datos personales que se manejan en este activo son publicos sino se debe reclasificar. Verificar.</text>
    <mentions>
      <mention mentionpersonId="{62DF46D6-2685-496A-A50D-21991B4B8D97}" mentionId="{82DD433C-9FAE-4206-9A1D-9D365D1309A9}" startIndex="0" length="30"/>
    </mentions>
  </threadedComment>
  <threadedComment ref="S39" dT="2023-08-24T20:09:41.50" personId="{BBD1526E-9FEB-4647-ABB5-264993A8C844}" id="{D8FB30D6-D97E-4208-951F-71F9167CD1C9}" parentId="{C071B4EB-70FA-4A6D-B3D9-7C1ECE45094D}">
    <text>los datos personales son públicos</text>
  </threadedComment>
  <threadedComment ref="S40" dT="2023-08-24T15:21:00.45" personId="{AE5835A2-7787-49B5-B8A2-CFBF4C468882}" id="{5EA2391B-59B3-4559-9FD7-AE6F78C8323F}">
    <text>@Jaime Humberto Linares Martin indicar si los datos personales que se manejan en este activo son publicos sino se debe reclasificar. Verificar.</text>
    <mentions>
      <mention mentionpersonId="{62DF46D6-2685-496A-A50D-21991B4B8D97}" mentionId="{366292A2-0E64-483D-A860-48BBD50C4FD0}" startIndex="0" length="30"/>
    </mentions>
  </threadedComment>
  <threadedComment ref="S40" dT="2023-08-24T20:10:35.84" personId="{BBD1526E-9FEB-4647-ABB5-264993A8C844}" id="{444E1522-D5C1-4F00-9424-9232CD0C17F0}" parentId="{5EA2391B-59B3-4559-9FD7-AE6F78C8323F}">
    <text>los datos personaes son publicos</text>
  </threadedComment>
  <threadedComment ref="S41" dT="2023-08-24T15:21:00.45" personId="{AE5835A2-7787-49B5-B8A2-CFBF4C468882}" id="{A0511EF2-4191-4036-865C-B02EFFAEC702}">
    <text>@Jaime Humberto Linares Martin indicar si los datos personales que se manejan en este activo son publicos sino se debe reclasificar. Verificar.</text>
    <mentions>
      <mention mentionpersonId="{62DF46D6-2685-496A-A50D-21991B4B8D97}" mentionId="{1149808C-2AAB-4B7D-9C04-AC4990EF9ABD}" startIndex="0" length="30"/>
    </mentions>
  </threadedComment>
  <threadedComment ref="S41" dT="2023-08-24T20:10:48.48" personId="{BBD1526E-9FEB-4647-ABB5-264993A8C844}" id="{8BA6C19F-7744-46DC-BA5D-E0F5A6CC2F77}" parentId="{A0511EF2-4191-4036-865C-B02EFFAEC702}">
    <text>los datos personales son publicos</text>
  </threadedComment>
  <threadedComment ref="S42" dT="2023-08-24T15:21:00.45" personId="{AE5835A2-7787-49B5-B8A2-CFBF4C468882}" id="{23A14FF0-7BE3-4999-948B-D67478C21AC5}">
    <text>@Jaime Humberto Linares Martin indicar si los datos personales que se manejan en este activo son publicos sino se debe reclasificar. Verificar.</text>
    <mentions>
      <mention mentionpersonId="{62DF46D6-2685-496A-A50D-21991B4B8D97}" mentionId="{B7651FD0-DA13-4E95-9D18-99D6EE7EC6CB}" startIndex="0" length="30"/>
    </mentions>
  </threadedComment>
  <threadedComment ref="S42" dT="2023-08-24T20:11:01.28" personId="{BBD1526E-9FEB-4647-ABB5-264993A8C844}" id="{9E59A4BA-E02E-4992-93F0-C2886F0CB875}" parentId="{23A14FF0-7BE3-4999-948B-D67478C21AC5}">
    <text>los datos personales son publicos</text>
  </threadedComment>
  <threadedComment ref="F66" dT="2022-06-14T22:20:56.61" personId="{EF6C6566-1E13-4A0C-82AA-CDC05D77F962}" id="{BB1EC541-22E1-4F62-8684-F3837620B826}">
    <text>Para Revision</text>
  </threadedComment>
  <threadedComment ref="F74" dT="2022-06-14T22:21:11.84" personId="{EF6C6566-1E13-4A0C-82AA-CDC05D77F962}" id="{93371999-1F55-44BF-8E79-47CA2E585888}">
    <text>Para Revision</text>
  </threadedComment>
  <threadedComment ref="AA114" dT="2023-08-16T22:43:25.21" personId="{AE5835A2-7787-49B5-B8A2-CFBF4C468882}" id="{5BCE64EB-0039-49B6-BAD3-F58278FCF263}">
    <text>@Bertha Ligia Lasso Pardo indicar porque estan en rojo los campos</text>
    <mentions>
      <mention mentionpersonId="{000EA8DB-AF13-4B21-8A60-819AE0AA7130}" mentionId="{9FA7ACA1-CF34-4413-A6B8-961F7370B951}" startIndex="0" length="25"/>
    </mentions>
  </threadedComment>
  <threadedComment ref="AA114" dT="2023-08-17T12:15:34.52" personId="{10F3A811-1848-4FDD-B90F-68F527BD419E}" id="{B379DF50-7FAD-4D1B-8999-9BB5AA108427}" parentId="{5BCE64EB-0039-49B6-BAD3-F58278FCF263}">
    <text>los activos de informes no estaban por lo tanto agradezco verificar si la fecha que coloque esta correcta o no,  es pertinente mencionar que coloque esos activos por que en la reunión de aclaración realizada en que asistimos los enlaces entendi y pregunte si en los activos tocaba colocar todas los subseries de las TRD</text>
  </threadedComment>
  <threadedComment ref="AP114" dT="2023-08-16T22:43:00.40" personId="{AE5835A2-7787-49B5-B8A2-CFBF4C468882}" id="{7CEE6F85-0F2D-4810-9F79-193A76C57442}">
    <text>@que es lo que necesitas que se verifique</text>
  </threadedComment>
  <threadedComment ref="AP114" dT="2023-08-16T22:43:40.27" personId="{AE5835A2-7787-49B5-B8A2-CFBF4C468882}" id="{D6178DB0-58A4-4FC9-9568-07B461C3C8D6}" parentId="{7CEE6F85-0F2D-4810-9F79-193A76C57442}">
    <text xml:space="preserve">@Bertha Ligia Lasso Pardo </text>
    <mentions>
      <mention mentionpersonId="{000EA8DB-AF13-4B21-8A60-819AE0AA7130}" mentionId="{33A18EBB-5ACA-46C0-A6AC-8F4BE62A2432}" startIndex="0" length="25"/>
    </mentions>
  </threadedComment>
  <threadedComment ref="AP114" dT="2023-08-17T12:17:12.11" personId="{10F3A811-1848-4FDD-B90F-68F527BD419E}" id="{43D75E93-8B74-477A-ABA4-FA8A00C3934D}" parentId="{7CEE6F85-0F2D-4810-9F79-193A76C57442}">
    <text xml:space="preserve">Con relación a la pregunta  lo que requiero es verificar la formula de DISPONIBILIDAD  columna  AL  como había comentados. esto porque como se ve la columna no se ve la formulación y todo quedo en bajo
De otra parte respecto  a INDICE DE INFORMACIÓN CLASIFICADA Y RESERVADA   verificar si esta correcto
</text>
  </threadedComment>
  <threadedComment ref="S155" dT="2023-08-30T21:07:00.62" personId="{AE5835A2-7787-49B5-B8A2-CFBF4C468882}" id="{BE2FEEB7-4DDC-4E05-8475-9EEC72DDBB7D}">
    <text>Datos personales publicos</text>
  </threadedComment>
  <threadedComment ref="S156" dT="2023-08-30T21:07:00.62" personId="{AE5835A2-7787-49B5-B8A2-CFBF4C468882}" id="{004C1CB1-2B52-4416-99A4-94292EF86B9B}">
    <text>Datos personales publicos</text>
  </threadedComment>
  <threadedComment ref="S158" dT="2023-08-30T21:07:00.62" personId="{AE5835A2-7787-49B5-B8A2-CFBF4C468882}" id="{F0B10E21-2518-40AA-9ECA-A19C448A14B8}">
    <text>Datos personales publicos</text>
  </threadedComment>
  <threadedComment ref="S159" dT="2023-08-30T21:07:00.62" personId="{AE5835A2-7787-49B5-B8A2-CFBF4C468882}" id="{BAD3EE66-0C74-4560-89D0-44E45A07524A}">
    <text>Datos personales publicos</text>
  </threadedComment>
  <threadedComment ref="S160" dT="2023-08-30T21:07:00.62" personId="{AE5835A2-7787-49B5-B8A2-CFBF4C468882}" id="{134B000D-595E-4F24-9D4E-A34435A3293F}">
    <text>Datos personales publicos</text>
  </threadedComment>
  <threadedComment ref="S161" dT="2023-08-30T21:07:00.62" personId="{AE5835A2-7787-49B5-B8A2-CFBF4C468882}" id="{F4CF534D-44B1-4D25-980B-24A10496EC2C}">
    <text>Datos personales publicos</text>
  </threadedComment>
  <threadedComment ref="S162" dT="2023-08-30T21:07:00.62" personId="{AE5835A2-7787-49B5-B8A2-CFBF4C468882}" id="{30A6D8B4-406A-4996-BC72-0971921AB0ED}">
    <text>Datos personales publicos</text>
  </threadedComment>
  <threadedComment ref="S163" dT="2023-08-30T21:07:00.62" personId="{AE5835A2-7787-49B5-B8A2-CFBF4C468882}" id="{2FDEB950-6D59-425C-93CE-E9B9354E52D9}">
    <text>Datos personales publicos</text>
  </threadedComment>
  <threadedComment ref="S164" dT="2023-08-30T21:07:00.62" personId="{AE5835A2-7787-49B5-B8A2-CFBF4C468882}" id="{A304413E-5A60-45FD-B120-A739114DC620}">
    <text>Datos personales publicos</text>
  </threadedComment>
  <threadedComment ref="S165" dT="2023-08-30T21:07:00.62" personId="{AE5835A2-7787-49B5-B8A2-CFBF4C468882}" id="{D10D5173-1A1B-48E7-96EB-A950C34A1D76}">
    <text>Datos personales publicos</text>
  </threadedComment>
  <threadedComment ref="S166" dT="2023-08-30T21:07:00.62" personId="{AE5835A2-7787-49B5-B8A2-CFBF4C468882}" id="{7F24208A-0926-4ACB-8DEA-7932A148169C}">
    <text>Datos personales publicos</text>
  </threadedComment>
  <threadedComment ref="S167" dT="2023-08-30T21:07:00.62" personId="{AE5835A2-7787-49B5-B8A2-CFBF4C468882}" id="{6F487E4D-E0D7-413D-8F0E-66B7D4C5E018}">
    <text>Datos personales publicos</text>
  </threadedComment>
  <threadedComment ref="S168" dT="2023-08-30T21:07:00.62" personId="{AE5835A2-7787-49B5-B8A2-CFBF4C468882}" id="{18BC0F8B-A430-47E4-9C7C-626C434B0849}">
    <text>Datos personales publicos</text>
  </threadedComment>
  <threadedComment ref="S169" dT="2023-08-30T21:07:00.62" personId="{AE5835A2-7787-49B5-B8A2-CFBF4C468882}" id="{061C9386-C942-4E36-B28C-9DA23A9A126C}">
    <text>Datos personales publicos</text>
  </threadedComment>
  <threadedComment ref="S170" dT="2023-08-30T21:07:00.62" personId="{AE5835A2-7787-49B5-B8A2-CFBF4C468882}" id="{F842B5EE-23B8-4C0C-A8C3-3137A8795948}">
    <text>Datos personales publicos</text>
  </threadedComment>
  <threadedComment ref="S171" dT="2023-08-30T21:07:00.62" personId="{AE5835A2-7787-49B5-B8A2-CFBF4C468882}" id="{786FFA43-D04D-4278-84AE-DE89A9A4D3F5}">
    <text>Datos personales publicos</text>
  </threadedComment>
  <threadedComment ref="S172" dT="2023-08-30T21:07:00.62" personId="{AE5835A2-7787-49B5-B8A2-CFBF4C468882}" id="{B54896BA-E711-40A1-862F-1EEA26F811EB}">
    <text>Datos personales publicos</text>
  </threadedComment>
  <threadedComment ref="S175" dT="2023-08-30T22:30:26.88" personId="{AE5835A2-7787-49B5-B8A2-CFBF4C468882}" id="{B8A2EE8E-9756-4143-8BFF-4E35C9FDD755}">
    <text>Datos publicos</text>
  </threadedComment>
  <threadedComment ref="S180" dT="2023-08-30T22:30:57.25" personId="{AE5835A2-7787-49B5-B8A2-CFBF4C468882}" id="{0129DFAC-A285-4B1B-8CC8-4476186F17CF}">
    <text>Datos públicos</text>
  </threadedComment>
  <threadedComment ref="S183" dT="2023-08-30T22:30:57.25" personId="{AE5835A2-7787-49B5-B8A2-CFBF4C468882}" id="{31926A0A-F75C-4AAA-A87B-93E33EE54226}">
    <text>Datos públicos</text>
  </threadedComment>
  <threadedComment ref="W189" dT="2023-08-29T23:23:01.31" personId="{AE5835A2-7787-49B5-B8A2-CFBF4C468882}" id="{F11F8D1F-2F65-4FD4-8AE8-CF056FE40E83}">
    <text>@Felipe Andres Lozano Ballesteros ajustar toda la informacion, revisar matriz de la vigencia 2022</text>
    <mentions>
      <mention mentionpersonId="{E8EAE5D8-D88A-4AD8-9235-C6515B7D7CB0}" mentionId="{4928427E-44F7-496C-A559-DFC6BF4665F5}" startIndex="0" length="33"/>
    </mentions>
  </threadedComment>
  <threadedComment ref="X189" dT="2023-08-29T23:23:01.31" personId="{AE5835A2-7787-49B5-B8A2-CFBF4C468882}" id="{7FC7C23F-10A2-4106-91DA-839A0D90C8A8}">
    <text>@Felipe Andres Lozano Ballesteros ajustar toda la informacion, revisar matriz de la vigencia 2022</text>
    <mentions>
      <mention mentionpersonId="{E8EAE5D8-D88A-4AD8-9235-C6515B7D7CB0}" mentionId="{E403B2AE-43DB-4E45-B320-70C87FE48F7C}" startIndex="0" length="33"/>
    </mentions>
  </threadedComment>
  <threadedComment ref="P191" dT="2023-08-29T23:18:33.74" personId="{AE5835A2-7787-49B5-B8A2-CFBF4C468882}" id="{CF6F6B86-E94A-4442-A065-C14AFF36ECA2}">
    <text>@Felipe Andres Lozano Ballesteros eliminar la palabra archivo de gestión porque indican que la informacion es electrónica. Si tambien en física ajustar en columnas H y K</text>
    <mentions>
      <mention mentionpersonId="{E8EAE5D8-D88A-4AD8-9235-C6515B7D7CB0}" mentionId="{310B76F2-5D1C-4949-8DE7-9EF2918D23E0}" startIndex="0" length="33"/>
    </mentions>
  </threadedComment>
  <threadedComment ref="P192" dT="2023-08-29T23:18:33.74" personId="{AE5835A2-7787-49B5-B8A2-CFBF4C468882}" id="{DB883DF6-F956-448F-8296-1C400B225FC0}">
    <text>@Felipe Andres Lozano Ballesteros eliminar la palabra archivo de gestión porque indican que la informacion es electrónica. Si tambien en física ajustar en columnas H y K</text>
    <mentions>
      <mention mentionpersonId="{E8EAE5D8-D88A-4AD8-9235-C6515B7D7CB0}" mentionId="{A0B3273A-C3CF-4950-B240-C15C77C8C09A}" startIndex="0" length="33"/>
    </mentions>
  </threadedComment>
  <threadedComment ref="W192" dT="2023-08-29T23:23:01.31" personId="{AE5835A2-7787-49B5-B8A2-CFBF4C468882}" id="{F40C5BDF-B5EF-4931-9190-CB5B4323FE96}">
    <text>@Felipe Andres Lozano Ballesteros ajustar toda la informacion, revisar matriz de la vigencia 2022</text>
    <mentions>
      <mention mentionpersonId="{E8EAE5D8-D88A-4AD8-9235-C6515B7D7CB0}" mentionId="{F6FBEFB4-76EC-453C-9397-56EC79A357E5}" startIndex="0" length="33"/>
    </mentions>
  </threadedComment>
  <threadedComment ref="X192" dT="2023-08-29T23:23:01.31" personId="{AE5835A2-7787-49B5-B8A2-CFBF4C468882}" id="{AE16EFCF-87D2-490F-89C2-F459015B45F2}">
    <text>@Felipe Andres Lozano Ballesteros ajustar toda la informacion, revisar matriz de la vigencia 2022</text>
    <mentions>
      <mention mentionpersonId="{E8EAE5D8-D88A-4AD8-9235-C6515B7D7CB0}" mentionId="{E3DF81EE-2843-499C-BC2B-9E7C6F85B491}" startIndex="0" length="33"/>
    </mentions>
  </threadedComment>
  <threadedComment ref="P193" dT="2023-08-29T23:18:33.74" personId="{AE5835A2-7787-49B5-B8A2-CFBF4C468882}" id="{7EB1CC9A-4D18-4A42-BB62-1A139F86157E}">
    <text>@Felipe Andres Lozano Ballesteros eliminar la palabra archivo de gestión porque indican que la informacion es electrónica. Si tambien en física ajustar en columnas H y K</text>
    <mentions>
      <mention mentionpersonId="{E8EAE5D8-D88A-4AD8-9235-C6515B7D7CB0}" mentionId="{6845434B-0160-4016-8423-D60D963536BA}" startIndex="0" length="33"/>
    </mentions>
  </threadedComment>
  <threadedComment ref="P194" dT="2023-08-29T23:18:33.74" personId="{AE5835A2-7787-49B5-B8A2-CFBF4C468882}" id="{ECE97050-54D4-49EF-961C-F4A947FB23A3}">
    <text>@Felipe Andres Lozano Ballesteros eliminar la palabra archivo de gestión porque indican que la informacion es electrónica. Si tambien en física ajustar en columnas H y K</text>
    <mentions>
      <mention mentionpersonId="{E8EAE5D8-D88A-4AD8-9235-C6515B7D7CB0}" mentionId="{44F83B69-167D-4EE0-B158-904F5A2F7025}" startIndex="0" length="33"/>
    </mentions>
  </threadedComment>
  <threadedComment ref="P196" dT="2023-08-29T23:18:33.74" personId="{AE5835A2-7787-49B5-B8A2-CFBF4C468882}" id="{FCF6CB22-F5BF-40A3-A0F2-FD9A87FE4271}">
    <text>@Felipe Andres Lozano Ballesteros eliminar la palabra archivo de gestión porque indican que la informacion es electrónica. Si tambien en física ajustar en columnas H y K</text>
    <mentions>
      <mention mentionpersonId="{E8EAE5D8-D88A-4AD8-9235-C6515B7D7CB0}" mentionId="{B19150C3-C535-47F2-A32F-7B51F896728A}" startIndex="0" length="33"/>
    </mentions>
  </threadedComment>
  <threadedComment ref="P204" dT="2023-08-29T23:18:33.74" personId="{AE5835A2-7787-49B5-B8A2-CFBF4C468882}" id="{9CB42026-8580-4004-9F69-3BF23958F000}">
    <text>@Felipe Andres Lozano Ballesteros eliminar la palabra archivo de gestión porque indican que la informacion es electrónica. Si tambien en física ajustar en columnas H y K</text>
    <mentions>
      <mention mentionpersonId="{E8EAE5D8-D88A-4AD8-9235-C6515B7D7CB0}" mentionId="{0C5BCFA8-B7A9-4AEE-A54A-690089EAECD9}" startIndex="0" length="33"/>
    </mentions>
  </threadedComment>
  <threadedComment ref="S204" dT="2023-08-29T23:21:45.02" personId="{AE5835A2-7787-49B5-B8A2-CFBF4C468882}" id="{EE533CE2-748A-4E40-943D-4513A5E3FB0D}">
    <text>@Felipe Andres Lozano Ballesteros indicar si los datos que se manejan son públicos , de lo contrario ajustar clasificación del activo</text>
    <mentions>
      <mention mentionpersonId="{E8EAE5D8-D88A-4AD8-9235-C6515B7D7CB0}" mentionId="{6D4DD1B6-EF44-42A9-9569-DCED790BC25D}" startIndex="0" length="33"/>
    </mentions>
  </threadedComment>
  <threadedComment ref="P205" dT="2023-08-29T23:18:33.74" personId="{AE5835A2-7787-49B5-B8A2-CFBF4C468882}" id="{9DA79625-381B-4715-AD72-476677821B34}">
    <text>@Felipe Andres Lozano Ballesteros eliminar la palabra archivo de gestión porque indican que la informacion es electrónica. Si tambien en física ajustar en columnas H y K</text>
    <mentions>
      <mention mentionpersonId="{E8EAE5D8-D88A-4AD8-9235-C6515B7D7CB0}" mentionId="{DD44CDC1-D482-4F28-814C-3DDB9BBCFD0C}" startIndex="0" length="33"/>
    </mentions>
  </threadedComment>
  <threadedComment ref="S205" dT="2023-08-29T23:21:20.66" personId="{AE5835A2-7787-49B5-B8A2-CFBF4C468882}" id="{D4B64CC3-9144-4F4D-A74B-2521FF0C4410}">
    <text>@Felipe Andres Lozano Ballesteros indicar si los datos que se manejan son públicos , de lo contrario ajustar clasificación del activo</text>
    <mentions>
      <mention mentionpersonId="{E8EAE5D8-D88A-4AD8-9235-C6515B7D7CB0}" mentionId="{58EE1296-5981-44F5-B974-D94156FAE05B}" startIndex="0" length="33"/>
    </mentions>
  </threadedComment>
  <threadedComment ref="W207" dT="2023-08-29T23:24:03.90" personId="{AE5835A2-7787-49B5-B8A2-CFBF4C468882}" id="{C310E503-985E-4D24-9452-D4B2FFDFDE9D}">
    <text xml:space="preserve">@Felipe Andres Lozano Ballesteros  ajustar toda la informacion, revisar matriz de la vigencia 2022
</text>
    <mentions>
      <mention mentionpersonId="{E8EAE5D8-D88A-4AD8-9235-C6515B7D7CB0}" mentionId="{E8712CF8-5D49-41B2-824A-7C34C974C07F}" startIndex="0" length="33"/>
    </mentions>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www.catastrobogota.gov.co/%20o%20Redes%20sociales" TargetMode="External"/><Relationship Id="rId13" Type="http://schemas.openxmlformats.org/officeDocument/2006/relationships/hyperlink" Target="file:///\\fileserver\TI\37_SI_CN\IP_37_2_DocTacticos" TargetMode="External"/><Relationship Id="rId18" Type="http://schemas.openxmlformats.org/officeDocument/2006/relationships/hyperlink" Target="https://www.catastrobogota.gov.co/transparencia-y-acceso-a-la-informacion-publica" TargetMode="External"/><Relationship Id="rId26" Type="http://schemas.openxmlformats.org/officeDocument/2006/relationships/hyperlink" Target="../../../../../../../../../../../:f:/r/sites/CanalTelefnico774/Shared%20Documents/General?csf=1&amp;web=1&amp;e=HZXxRg" TargetMode="External"/><Relationship Id="rId3" Type="http://schemas.openxmlformats.org/officeDocument/2006/relationships/hyperlink" Target="file:///\\fileserver.catastrobogota.gov.co\OAP" TargetMode="External"/><Relationship Id="rId21" Type="http://schemas.openxmlformats.org/officeDocument/2006/relationships/hyperlink" Target="../../../../../../../../../../SubgerenciaIngenieriaSoftware/Shared%20Documents/Forms/AllItems.aspx?id=%2Fsites%2FSubgerenciaIngenieriaSoftware%2FShared%20Documents%2FGeneral%2FSistemas%5FInformacion" TargetMode="External"/><Relationship Id="rId7" Type="http://schemas.openxmlformats.org/officeDocument/2006/relationships/hyperlink" Target="file:///\\10.35.116.242\Fileserver\OAP" TargetMode="External"/><Relationship Id="rId12" Type="http://schemas.openxmlformats.org/officeDocument/2006/relationships/hyperlink" Target="file:///\\fileserver\TI\37_SI_CN\IP_37_1_%20DocEstrategicos\CONTINUIDAD" TargetMode="External"/><Relationship Id="rId17" Type="http://schemas.openxmlformats.org/officeDocument/2006/relationships/hyperlink" Target="https://www.catastrobogota.gov.co/transparencia-y-acceso-a-la-informacion-publica" TargetMode="External"/><Relationship Id="rId25" Type="http://schemas.openxmlformats.org/officeDocument/2006/relationships/hyperlink" Target="https://www.catastrobogota.gov.co/instrumentos-de-gestion?field_clasificacion_target_id=76" TargetMode="External"/><Relationship Id="rId2" Type="http://schemas.openxmlformats.org/officeDocument/2006/relationships/hyperlink" Target="file:///\\fileserver.catastrobogota.gov.co\OAP" TargetMode="External"/><Relationship Id="rId16" Type="http://schemas.openxmlformats.org/officeDocument/2006/relationships/hyperlink" Target="https://www.catastrobogota.gov.co/transparencia-y-acceso-a-la-informacion-publica" TargetMode="External"/><Relationship Id="rId20" Type="http://schemas.openxmlformats.org/officeDocument/2006/relationships/hyperlink" Target="../../../../../../../../../../TI" TargetMode="External"/><Relationship Id="rId29" Type="http://schemas.openxmlformats.org/officeDocument/2006/relationships/vmlDrawing" Target="../drawings/vmlDrawing1.vml"/><Relationship Id="rId1" Type="http://schemas.openxmlformats.org/officeDocument/2006/relationships/hyperlink" Target="https://www.catastrobogota.gov.co/%20algunas%20en%20la%20Gaceta%20Distrital%20/%20WCC" TargetMode="External"/><Relationship Id="rId6" Type="http://schemas.openxmlformats.org/officeDocument/2006/relationships/hyperlink" Target="file:///\\fileserver.catastrobogota.gov.co\OAP" TargetMode="External"/><Relationship Id="rId11" Type="http://schemas.openxmlformats.org/officeDocument/2006/relationships/hyperlink" Target="file:///\\10.35.116.242\Fileserver\GCAU" TargetMode="External"/><Relationship Id="rId24" Type="http://schemas.openxmlformats.org/officeDocument/2006/relationships/hyperlink" Target="http://www.catastrobogota.gov.co/" TargetMode="External"/><Relationship Id="rId32" Type="http://schemas.microsoft.com/office/2017/10/relationships/threadedComment" Target="../threadedComments/threadedComment1.xml"/><Relationship Id="rId5" Type="http://schemas.openxmlformats.org/officeDocument/2006/relationships/hyperlink" Target="file:///\\fileserver.catastrobogota.gov.co\OAP" TargetMode="External"/><Relationship Id="rId15" Type="http://schemas.openxmlformats.org/officeDocument/2006/relationships/hyperlink" Target="../../../../../../../../../Forms/AllItems.aspx?FolderCTID=0x012000ACB235DA450CEE49B9144ABDB139115A&amp;viewid=4533fa81%2D00d2%2D4782%2Db5ee%2D9dc013c09bad&amp;id=%2Fsites%2FGerenciaTecnologa%2DGOBIERNODIGITAL%2FShared%20Documents%2FGOBIERNO%20DIGITAL%2FGobierno%20Digital%2F3%2E%20SegInf%2F3%2E3%20Doc%5FOper" TargetMode="External"/><Relationship Id="rId23" Type="http://schemas.openxmlformats.org/officeDocument/2006/relationships/hyperlink" Target="https://www.catastrobogota.gov.co/instrumentos-de-gestion?field_clasificacion_target_id=136" TargetMode="External"/><Relationship Id="rId28" Type="http://schemas.openxmlformats.org/officeDocument/2006/relationships/drawing" Target="../drawings/drawing1.xml"/><Relationship Id="rId10" Type="http://schemas.openxmlformats.org/officeDocument/2006/relationships/hyperlink" Target="https://www.catastrobogota.gov.co/planeacion/planes" TargetMode="External"/><Relationship Id="rId19" Type="http://schemas.openxmlformats.org/officeDocument/2006/relationships/hyperlink" Target="../../../../../../../../../../TI" TargetMode="External"/><Relationship Id="rId31" Type="http://schemas.openxmlformats.org/officeDocument/2006/relationships/comments" Target="../comments1.xml"/><Relationship Id="rId4" Type="http://schemas.openxmlformats.org/officeDocument/2006/relationships/hyperlink" Target="file:///\\fileserver.catastrobogota.gov.co\OAP" TargetMode="External"/><Relationship Id="rId9" Type="http://schemas.openxmlformats.org/officeDocument/2006/relationships/hyperlink" Target="https://www.catastrobogota.gov.co/Intranet" TargetMode="External"/><Relationship Id="rId14" Type="http://schemas.openxmlformats.org/officeDocument/2006/relationships/hyperlink" Target="file:///\\fileserver\TI\37_SI_CN\IP_37_3_DocOperativos\CONTINUIDAD\BIA" TargetMode="External"/><Relationship Id="rId22" Type="http://schemas.openxmlformats.org/officeDocument/2006/relationships/hyperlink" Target="../../../../../../../../../../TI/SitePages/SIS.aspx" TargetMode="External"/><Relationship Id="rId27" Type="http://schemas.openxmlformats.org/officeDocument/2006/relationships/printerSettings" Target="../printerSettings/printerSettings1.bin"/><Relationship Id="rId30"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P262"/>
  <sheetViews>
    <sheetView tabSelected="1" view="pageBreakPreview" topLeftCell="A219" zoomScale="60" zoomScaleNormal="60" zoomScalePageLayoutView="10" workbookViewId="0">
      <selection activeCell="F250" sqref="F250"/>
    </sheetView>
  </sheetViews>
  <sheetFormatPr baseColWidth="10" defaultColWidth="11.42578125" defaultRowHeight="15"/>
  <cols>
    <col min="1" max="1" width="11.42578125" style="28"/>
    <col min="2" max="2" width="20" style="28" bestFit="1" customWidth="1"/>
    <col min="3" max="3" width="42.140625" style="77" customWidth="1"/>
    <col min="4" max="4" width="26" style="28" bestFit="1" customWidth="1"/>
    <col min="5" max="5" width="48.85546875" style="28" customWidth="1"/>
    <col min="6" max="6" width="26.140625" style="28" customWidth="1"/>
    <col min="7" max="7" width="11.42578125" style="28"/>
    <col min="8" max="9" width="6.140625" style="28" customWidth="1"/>
    <col min="10" max="10" width="14" style="28" customWidth="1"/>
    <col min="11" max="11" width="15.42578125" style="28" customWidth="1"/>
    <col min="12" max="12" width="16.42578125" style="28" customWidth="1"/>
    <col min="13" max="13" width="11.42578125" style="28"/>
    <col min="14" max="14" width="24.42578125" style="28" bestFit="1" customWidth="1"/>
    <col min="15" max="15" width="15.140625" style="28" customWidth="1"/>
    <col min="16" max="16" width="29.85546875" style="28" bestFit="1" customWidth="1"/>
    <col min="17" max="17" width="16.5703125" style="28" bestFit="1" customWidth="1"/>
    <col min="18" max="18" width="30.140625" style="28" customWidth="1"/>
    <col min="19" max="19" width="15" style="28" customWidth="1"/>
    <col min="20" max="20" width="18.42578125" style="28" customWidth="1"/>
    <col min="21" max="21" width="21.140625" style="28" customWidth="1"/>
    <col min="22" max="23" width="14.42578125" style="28" customWidth="1"/>
    <col min="24" max="24" width="21.5703125" style="28" customWidth="1"/>
    <col min="25" max="25" width="26" style="28" customWidth="1"/>
    <col min="26" max="27" width="14.42578125" style="28" customWidth="1"/>
    <col min="28" max="28" width="15.85546875" style="28" customWidth="1"/>
    <col min="29" max="29" width="19.42578125" style="42" customWidth="1"/>
    <col min="30" max="30" width="0.42578125" style="28" hidden="1" customWidth="1"/>
    <col min="31" max="31" width="22" style="28" customWidth="1"/>
    <col min="32" max="32" width="0.42578125" style="28" hidden="1" customWidth="1"/>
    <col min="33" max="33" width="15.42578125" style="28" customWidth="1"/>
    <col min="34" max="34" width="0.5703125" style="28" hidden="1" customWidth="1"/>
    <col min="35" max="35" width="17.5703125" style="28" customWidth="1"/>
    <col min="36" max="36" width="3.7109375" style="28" hidden="1" customWidth="1"/>
    <col min="37" max="37" width="3.140625" style="28" hidden="1" customWidth="1"/>
    <col min="38" max="38" width="17.140625" style="28" customWidth="1"/>
    <col min="39" max="40" width="0.5703125" style="28" hidden="1" customWidth="1"/>
    <col min="41" max="41" width="15.85546875" style="28" customWidth="1"/>
    <col min="42" max="16384" width="11.42578125" style="28"/>
  </cols>
  <sheetData>
    <row r="1" spans="1:41" s="18" customFormat="1" ht="41.25" customHeight="1">
      <c r="A1" s="321" t="s">
        <v>0</v>
      </c>
      <c r="B1" s="322"/>
      <c r="C1" s="322"/>
      <c r="D1" s="322"/>
      <c r="E1" s="322"/>
      <c r="F1" s="322"/>
      <c r="G1" s="322"/>
      <c r="H1" s="322"/>
      <c r="I1" s="322"/>
      <c r="J1" s="322"/>
      <c r="K1" s="322"/>
      <c r="L1" s="322"/>
      <c r="M1" s="322"/>
      <c r="N1" s="322"/>
      <c r="O1" s="322"/>
      <c r="P1" s="322"/>
      <c r="Q1" s="322"/>
      <c r="R1" s="322"/>
      <c r="S1" s="322"/>
      <c r="T1" s="322"/>
      <c r="U1" s="322"/>
      <c r="V1" s="322"/>
      <c r="W1" s="322"/>
      <c r="X1" s="322"/>
      <c r="Y1" s="322"/>
      <c r="Z1" s="322"/>
      <c r="AA1" s="322"/>
      <c r="AB1" s="322"/>
      <c r="AC1" s="322"/>
      <c r="AD1" s="322"/>
      <c r="AE1" s="322"/>
      <c r="AF1" s="322"/>
      <c r="AG1" s="322"/>
      <c r="AH1" s="322"/>
      <c r="AI1" s="322"/>
      <c r="AJ1" s="322"/>
      <c r="AK1" s="322"/>
      <c r="AL1" s="322"/>
      <c r="AM1" s="322"/>
      <c r="AN1" s="322"/>
      <c r="AO1" s="323"/>
    </row>
    <row r="2" spans="1:41" s="18" customFormat="1" ht="42.75" customHeight="1" thickBot="1">
      <c r="A2" s="324"/>
      <c r="B2" s="325"/>
      <c r="C2" s="325"/>
      <c r="D2" s="325"/>
      <c r="E2" s="325"/>
      <c r="F2" s="325"/>
      <c r="G2" s="325"/>
      <c r="H2" s="325"/>
      <c r="I2" s="325"/>
      <c r="J2" s="325"/>
      <c r="K2" s="325"/>
      <c r="L2" s="325"/>
      <c r="M2" s="325"/>
      <c r="N2" s="325"/>
      <c r="O2" s="325"/>
      <c r="P2" s="325"/>
      <c r="Q2" s="325"/>
      <c r="R2" s="325"/>
      <c r="S2" s="325"/>
      <c r="T2" s="325"/>
      <c r="U2" s="325"/>
      <c r="V2" s="325"/>
      <c r="W2" s="325"/>
      <c r="X2" s="325"/>
      <c r="Y2" s="325"/>
      <c r="Z2" s="325"/>
      <c r="AA2" s="325"/>
      <c r="AB2" s="325"/>
      <c r="AC2" s="325"/>
      <c r="AD2" s="325"/>
      <c r="AE2" s="325"/>
      <c r="AF2" s="325"/>
      <c r="AG2" s="325"/>
      <c r="AH2" s="325"/>
      <c r="AI2" s="325"/>
      <c r="AJ2" s="325"/>
      <c r="AK2" s="325"/>
      <c r="AL2" s="325"/>
      <c r="AM2" s="325"/>
      <c r="AN2" s="325"/>
      <c r="AO2" s="326"/>
    </row>
    <row r="3" spans="1:41" s="4" customFormat="1">
      <c r="C3" s="76"/>
      <c r="AC3" s="39"/>
    </row>
    <row r="4" spans="1:41" s="4" customFormat="1" ht="15.75" thickBot="1">
      <c r="C4" s="76"/>
      <c r="AC4" s="39"/>
    </row>
    <row r="5" spans="1:41" s="4" customFormat="1" ht="18.75" customHeight="1" thickBot="1">
      <c r="A5" s="332" t="s">
        <v>1</v>
      </c>
      <c r="B5" s="333"/>
      <c r="C5" s="333"/>
      <c r="D5" s="29">
        <v>45183</v>
      </c>
      <c r="E5" s="5"/>
      <c r="F5" s="329"/>
      <c r="G5" s="329"/>
      <c r="H5" s="329"/>
      <c r="I5" s="329"/>
      <c r="J5" s="329"/>
      <c r="K5" s="329"/>
      <c r="L5" s="329"/>
      <c r="M5" s="329"/>
      <c r="N5" s="329"/>
      <c r="O5" s="329"/>
      <c r="P5" s="329"/>
      <c r="Q5" s="329"/>
      <c r="R5" s="329"/>
      <c r="S5" s="5"/>
      <c r="T5" s="5"/>
      <c r="U5" s="6"/>
      <c r="V5" s="6"/>
      <c r="W5" s="6"/>
      <c r="X5" s="6"/>
      <c r="Y5" s="6"/>
      <c r="Z5" s="6"/>
      <c r="AA5" s="6"/>
      <c r="AB5" s="6"/>
      <c r="AC5" s="40" t="s">
        <v>2</v>
      </c>
      <c r="AD5" s="7" t="s">
        <v>3</v>
      </c>
      <c r="AE5" s="8" t="s">
        <v>4</v>
      </c>
      <c r="AF5" s="8"/>
      <c r="AG5" s="6"/>
    </row>
    <row r="6" spans="1:41" s="4" customFormat="1" ht="29.25" customHeight="1">
      <c r="A6" s="9"/>
      <c r="B6" s="9"/>
      <c r="C6" s="9"/>
      <c r="D6" s="9"/>
      <c r="E6" s="9"/>
      <c r="F6" s="10"/>
      <c r="G6" s="11"/>
      <c r="H6" s="11"/>
      <c r="I6" s="11"/>
      <c r="J6" s="12"/>
      <c r="K6" s="12"/>
      <c r="L6" s="12"/>
      <c r="M6" s="12"/>
      <c r="N6" s="12"/>
      <c r="O6" s="12"/>
      <c r="P6" s="12"/>
      <c r="Q6" s="12"/>
      <c r="R6" s="12"/>
      <c r="S6" s="12"/>
      <c r="T6" s="12"/>
      <c r="U6" s="13"/>
      <c r="V6" s="13"/>
      <c r="W6" s="13"/>
      <c r="X6" s="13"/>
      <c r="Y6" s="13"/>
      <c r="Z6" s="13"/>
      <c r="AA6" s="13"/>
      <c r="AB6" s="13"/>
      <c r="AC6" s="41"/>
      <c r="AD6" s="7" t="s">
        <v>5</v>
      </c>
      <c r="AE6" s="14" t="s">
        <v>6</v>
      </c>
      <c r="AF6" s="14"/>
      <c r="AG6" s="13"/>
    </row>
    <row r="7" spans="1:41" s="4" customFormat="1" ht="35.25" customHeight="1">
      <c r="A7" s="330" t="s">
        <v>7</v>
      </c>
      <c r="B7" s="330"/>
      <c r="C7" s="330"/>
      <c r="D7" s="330"/>
      <c r="E7" s="330"/>
      <c r="F7" s="330"/>
      <c r="G7" s="330"/>
      <c r="H7" s="330"/>
      <c r="I7" s="330"/>
      <c r="J7" s="330"/>
      <c r="K7" s="330"/>
      <c r="L7" s="330"/>
      <c r="M7" s="330"/>
      <c r="N7" s="330"/>
      <c r="O7" s="330"/>
      <c r="P7" s="330"/>
      <c r="Q7" s="330"/>
      <c r="R7" s="330"/>
      <c r="S7" s="15"/>
      <c r="T7" s="15"/>
      <c r="U7" s="16"/>
      <c r="V7" s="16"/>
      <c r="W7" s="16"/>
      <c r="X7" s="16"/>
      <c r="Y7" s="16"/>
      <c r="Z7" s="16"/>
      <c r="AA7" s="16"/>
      <c r="AB7" s="16"/>
      <c r="AC7" s="40"/>
      <c r="AD7" s="7" t="s">
        <v>8</v>
      </c>
      <c r="AE7" s="17" t="s">
        <v>9</v>
      </c>
      <c r="AF7" s="17"/>
      <c r="AG7" s="16"/>
    </row>
    <row r="8" spans="1:41" s="4" customFormat="1" ht="15.75" customHeight="1">
      <c r="A8" s="330" t="s">
        <v>10</v>
      </c>
      <c r="B8" s="330"/>
      <c r="C8" s="330"/>
      <c r="D8" s="330"/>
      <c r="E8" s="330"/>
      <c r="F8" s="330"/>
      <c r="G8" s="330"/>
      <c r="H8" s="330"/>
      <c r="I8" s="330"/>
      <c r="J8" s="330"/>
      <c r="K8" s="330"/>
      <c r="L8" s="330"/>
      <c r="M8" s="330"/>
      <c r="N8" s="330"/>
      <c r="O8" s="330"/>
      <c r="P8" s="330"/>
      <c r="Q8" s="330"/>
      <c r="R8" s="330"/>
      <c r="S8" s="15"/>
      <c r="T8" s="15"/>
      <c r="U8" s="16"/>
      <c r="V8" s="16"/>
      <c r="W8" s="16"/>
      <c r="X8" s="16"/>
      <c r="Y8" s="16"/>
      <c r="Z8" s="16"/>
      <c r="AA8" s="16"/>
      <c r="AB8" s="16"/>
      <c r="AC8" s="40"/>
      <c r="AD8" s="7"/>
      <c r="AE8" s="17" t="s">
        <v>11</v>
      </c>
      <c r="AF8" s="17"/>
      <c r="AG8" s="16"/>
    </row>
    <row r="9" spans="1:41" s="4" customFormat="1" ht="32.25" customHeight="1">
      <c r="A9" s="331" t="s">
        <v>12</v>
      </c>
      <c r="B9" s="330"/>
      <c r="C9" s="330"/>
      <c r="D9" s="330"/>
      <c r="E9" s="330"/>
      <c r="F9" s="330"/>
      <c r="G9" s="330"/>
      <c r="H9" s="330"/>
      <c r="I9" s="330"/>
      <c r="J9" s="330"/>
      <c r="K9" s="330"/>
      <c r="L9" s="330"/>
      <c r="M9" s="330"/>
      <c r="N9" s="330"/>
      <c r="O9" s="330"/>
      <c r="P9" s="330"/>
      <c r="Q9" s="330"/>
      <c r="R9" s="330"/>
      <c r="S9" s="15"/>
      <c r="T9" s="15"/>
      <c r="U9" s="16"/>
      <c r="V9" s="16"/>
      <c r="W9" s="16"/>
      <c r="X9" s="16"/>
      <c r="Y9" s="16"/>
      <c r="Z9" s="16"/>
      <c r="AA9" s="16"/>
      <c r="AB9" s="16"/>
      <c r="AC9" s="40"/>
      <c r="AD9" s="7"/>
      <c r="AE9" s="17" t="s">
        <v>13</v>
      </c>
      <c r="AF9" s="17"/>
      <c r="AG9" s="16"/>
    </row>
    <row r="10" spans="1:41" s="4" customFormat="1" ht="12" customHeight="1">
      <c r="A10" s="38"/>
      <c r="B10" s="38"/>
      <c r="C10" s="38"/>
      <c r="D10" s="38"/>
      <c r="E10" s="38"/>
      <c r="F10" s="38"/>
      <c r="G10" s="38"/>
      <c r="H10" s="38"/>
      <c r="I10" s="38"/>
      <c r="J10" s="38"/>
      <c r="K10" s="38"/>
      <c r="L10" s="38"/>
      <c r="M10" s="38"/>
      <c r="N10" s="38"/>
      <c r="O10" s="38"/>
      <c r="P10" s="38"/>
      <c r="Q10" s="38"/>
      <c r="R10" s="38"/>
      <c r="S10" s="15"/>
      <c r="T10" s="15"/>
      <c r="U10" s="16"/>
      <c r="V10" s="16"/>
      <c r="W10" s="16"/>
      <c r="X10" s="16"/>
      <c r="Y10" s="16"/>
      <c r="Z10" s="16"/>
      <c r="AA10" s="16"/>
      <c r="AB10" s="16"/>
      <c r="AC10" s="40"/>
      <c r="AD10" s="7"/>
      <c r="AE10" s="17" t="s">
        <v>14</v>
      </c>
      <c r="AF10" s="17"/>
      <c r="AG10" s="16"/>
    </row>
    <row r="11" spans="1:41" s="4" customFormat="1" ht="15.75" customHeight="1">
      <c r="A11" s="330" t="s">
        <v>15</v>
      </c>
      <c r="B11" s="330"/>
      <c r="C11" s="330"/>
      <c r="D11" s="330"/>
      <c r="E11" s="330"/>
      <c r="F11" s="330"/>
      <c r="G11" s="330"/>
      <c r="H11" s="330"/>
      <c r="I11" s="330"/>
      <c r="J11" s="330"/>
      <c r="K11" s="330"/>
      <c r="L11" s="330"/>
      <c r="M11" s="330"/>
      <c r="N11" s="330"/>
      <c r="O11" s="330"/>
      <c r="P11" s="330"/>
      <c r="Q11" s="330"/>
      <c r="R11" s="330"/>
      <c r="S11" s="15"/>
      <c r="T11" s="15"/>
      <c r="U11" s="16"/>
      <c r="V11" s="16"/>
      <c r="W11" s="16"/>
      <c r="X11" s="16"/>
      <c r="Y11" s="16"/>
      <c r="Z11" s="16"/>
      <c r="AA11" s="16"/>
      <c r="AB11" s="16"/>
      <c r="AC11" s="40"/>
      <c r="AD11" s="7"/>
      <c r="AE11" s="17" t="s">
        <v>16</v>
      </c>
      <c r="AF11" s="17"/>
      <c r="AG11" s="16"/>
    </row>
    <row r="12" spans="1:41" s="24" customFormat="1" ht="52.5" customHeight="1">
      <c r="A12" s="319" t="s">
        <v>17</v>
      </c>
      <c r="B12" s="319"/>
      <c r="C12" s="319"/>
      <c r="D12" s="319"/>
      <c r="E12" s="319"/>
      <c r="F12" s="319"/>
      <c r="G12" s="319"/>
      <c r="H12" s="319"/>
      <c r="I12" s="319"/>
      <c r="J12" s="319"/>
      <c r="K12" s="319"/>
      <c r="L12" s="319"/>
      <c r="M12" s="319"/>
      <c r="N12" s="319"/>
      <c r="O12" s="319"/>
      <c r="P12" s="319"/>
      <c r="Q12" s="319"/>
      <c r="R12" s="320"/>
      <c r="S12" s="334" t="s">
        <v>18</v>
      </c>
      <c r="T12" s="335"/>
      <c r="U12" s="335"/>
      <c r="V12" s="327" t="s">
        <v>19</v>
      </c>
      <c r="W12" s="327"/>
      <c r="X12" s="327"/>
      <c r="Y12" s="327"/>
      <c r="Z12" s="327"/>
      <c r="AA12" s="327"/>
      <c r="AB12" s="328"/>
      <c r="AC12" s="312" t="s">
        <v>20</v>
      </c>
      <c r="AD12" s="312"/>
      <c r="AE12" s="312"/>
      <c r="AF12" s="312"/>
      <c r="AG12" s="312"/>
      <c r="AH12" s="312"/>
      <c r="AI12" s="312"/>
      <c r="AJ12" s="312"/>
      <c r="AK12" s="312"/>
      <c r="AL12" s="312"/>
      <c r="AM12" s="312"/>
      <c r="AN12" s="312"/>
      <c r="AO12" s="312"/>
    </row>
    <row r="13" spans="1:41" s="24" customFormat="1" ht="26.25" customHeight="1">
      <c r="A13" s="294" t="s">
        <v>21</v>
      </c>
      <c r="B13" s="294" t="s">
        <v>22</v>
      </c>
      <c r="C13" s="297" t="s">
        <v>23</v>
      </c>
      <c r="D13" s="298" t="s">
        <v>24</v>
      </c>
      <c r="E13" s="299"/>
      <c r="F13" s="299"/>
      <c r="G13" s="300"/>
      <c r="H13" s="313" t="s">
        <v>25</v>
      </c>
      <c r="I13" s="314"/>
      <c r="J13" s="314"/>
      <c r="K13" s="314"/>
      <c r="L13" s="315"/>
      <c r="M13" s="35" t="s">
        <v>26</v>
      </c>
      <c r="N13" s="316" t="s">
        <v>27</v>
      </c>
      <c r="O13" s="317"/>
      <c r="P13" s="317"/>
      <c r="Q13" s="317"/>
      <c r="R13" s="318"/>
      <c r="S13" s="306" t="s">
        <v>28</v>
      </c>
      <c r="T13" s="306"/>
      <c r="U13" s="306"/>
      <c r="V13" s="1" t="s">
        <v>29</v>
      </c>
      <c r="W13" s="302" t="s">
        <v>30</v>
      </c>
      <c r="X13" s="302" t="s">
        <v>31</v>
      </c>
      <c r="Y13" s="302" t="s">
        <v>32</v>
      </c>
      <c r="Z13" s="302" t="s">
        <v>33</v>
      </c>
      <c r="AA13" s="303" t="s">
        <v>34</v>
      </c>
      <c r="AB13" s="303" t="s">
        <v>35</v>
      </c>
      <c r="AC13" s="305" t="s">
        <v>36</v>
      </c>
      <c r="AD13" s="305"/>
      <c r="AE13" s="305" t="s">
        <v>37</v>
      </c>
      <c r="AF13" s="305"/>
      <c r="AG13" s="305" t="s">
        <v>38</v>
      </c>
      <c r="AH13" s="305"/>
      <c r="AI13" s="305"/>
      <c r="AJ13" s="305"/>
      <c r="AK13" s="305"/>
      <c r="AL13" s="305"/>
      <c r="AM13" s="305"/>
      <c r="AN13" s="305"/>
      <c r="AO13" s="311" t="s">
        <v>39</v>
      </c>
    </row>
    <row r="14" spans="1:41" s="24" customFormat="1" ht="11.25" customHeight="1">
      <c r="A14" s="295"/>
      <c r="B14" s="295"/>
      <c r="C14" s="297"/>
      <c r="D14" s="294" t="s">
        <v>40</v>
      </c>
      <c r="E14" s="294" t="s">
        <v>41</v>
      </c>
      <c r="F14" s="297" t="s">
        <v>42</v>
      </c>
      <c r="G14" s="297" t="s">
        <v>43</v>
      </c>
      <c r="H14" s="301" t="s">
        <v>44</v>
      </c>
      <c r="I14" s="301" t="s">
        <v>45</v>
      </c>
      <c r="J14" s="301" t="s">
        <v>46</v>
      </c>
      <c r="K14" s="297" t="s">
        <v>47</v>
      </c>
      <c r="L14" s="297" t="s">
        <v>48</v>
      </c>
      <c r="M14" s="301" t="s">
        <v>49</v>
      </c>
      <c r="N14" s="304" t="s">
        <v>50</v>
      </c>
      <c r="O14" s="304" t="s">
        <v>51</v>
      </c>
      <c r="P14" s="304" t="s">
        <v>52</v>
      </c>
      <c r="Q14" s="304" t="s">
        <v>53</v>
      </c>
      <c r="R14" s="304" t="s">
        <v>54</v>
      </c>
      <c r="S14" s="307" t="s">
        <v>55</v>
      </c>
      <c r="T14" s="307" t="s">
        <v>56</v>
      </c>
      <c r="U14" s="307" t="s">
        <v>57</v>
      </c>
      <c r="V14" s="309" t="s">
        <v>58</v>
      </c>
      <c r="W14" s="302"/>
      <c r="X14" s="302"/>
      <c r="Y14" s="302"/>
      <c r="Z14" s="302"/>
      <c r="AA14" s="303"/>
      <c r="AB14" s="303"/>
      <c r="AC14" s="305"/>
      <c r="AD14" s="305"/>
      <c r="AE14" s="305"/>
      <c r="AF14" s="305"/>
      <c r="AG14" s="305"/>
      <c r="AH14" s="305"/>
      <c r="AI14" s="305"/>
      <c r="AJ14" s="305"/>
      <c r="AK14" s="305"/>
      <c r="AL14" s="305"/>
      <c r="AM14" s="305"/>
      <c r="AN14" s="305"/>
      <c r="AO14" s="311"/>
    </row>
    <row r="15" spans="1:41" s="24" customFormat="1" ht="71.25" customHeight="1">
      <c r="A15" s="296"/>
      <c r="B15" s="296"/>
      <c r="C15" s="297"/>
      <c r="D15" s="296"/>
      <c r="E15" s="296"/>
      <c r="F15" s="297"/>
      <c r="G15" s="297"/>
      <c r="H15" s="301"/>
      <c r="I15" s="301"/>
      <c r="J15" s="301"/>
      <c r="K15" s="297"/>
      <c r="L15" s="297"/>
      <c r="M15" s="301"/>
      <c r="N15" s="304"/>
      <c r="O15" s="304"/>
      <c r="P15" s="304"/>
      <c r="Q15" s="304"/>
      <c r="R15" s="304"/>
      <c r="S15" s="308"/>
      <c r="T15" s="308"/>
      <c r="U15" s="308"/>
      <c r="V15" s="310"/>
      <c r="W15" s="302"/>
      <c r="X15" s="302"/>
      <c r="Y15" s="302"/>
      <c r="Z15" s="302"/>
      <c r="AA15" s="303"/>
      <c r="AB15" s="303"/>
      <c r="AC15" s="305"/>
      <c r="AD15" s="305"/>
      <c r="AE15" s="305"/>
      <c r="AF15" s="305"/>
      <c r="AG15" s="37" t="s">
        <v>59</v>
      </c>
      <c r="AH15" s="25"/>
      <c r="AI15" s="37" t="s">
        <v>60</v>
      </c>
      <c r="AJ15" s="25"/>
      <c r="AK15" s="25" t="s">
        <v>61</v>
      </c>
      <c r="AL15" s="37" t="s">
        <v>62</v>
      </c>
      <c r="AM15" s="37"/>
      <c r="AN15" s="36"/>
      <c r="AO15" s="311"/>
    </row>
    <row r="16" spans="1:41" s="24" customFormat="1" ht="29.1" customHeight="1">
      <c r="A16" s="80" t="s">
        <v>176</v>
      </c>
      <c r="B16" s="81"/>
      <c r="C16" s="81"/>
      <c r="D16" s="81"/>
      <c r="E16" s="81"/>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1"/>
      <c r="AI16" s="81"/>
      <c r="AJ16" s="81"/>
      <c r="AK16" s="81"/>
      <c r="AL16" s="81"/>
      <c r="AM16" s="81"/>
      <c r="AN16" s="81"/>
      <c r="AO16" s="82"/>
    </row>
    <row r="17" spans="1:41" s="27" customFormat="1" ht="50.1" customHeight="1">
      <c r="A17" s="21" t="s">
        <v>136</v>
      </c>
      <c r="B17" s="21" t="s">
        <v>93</v>
      </c>
      <c r="C17" s="102" t="s">
        <v>123</v>
      </c>
      <c r="D17" s="2" t="s">
        <v>137</v>
      </c>
      <c r="E17" s="22" t="s">
        <v>138</v>
      </c>
      <c r="F17" s="108" t="s">
        <v>139</v>
      </c>
      <c r="G17" s="19" t="s">
        <v>140</v>
      </c>
      <c r="H17" s="19"/>
      <c r="I17" s="19"/>
      <c r="J17" s="19" t="s">
        <v>2</v>
      </c>
      <c r="K17" s="19" t="s">
        <v>188</v>
      </c>
      <c r="L17" s="19" t="s">
        <v>142</v>
      </c>
      <c r="M17" s="19" t="s">
        <v>143</v>
      </c>
      <c r="N17" s="20" t="s">
        <v>895</v>
      </c>
      <c r="O17" s="19" t="s">
        <v>144</v>
      </c>
      <c r="P17" s="20" t="s">
        <v>896</v>
      </c>
      <c r="Q17" s="19" t="s">
        <v>145</v>
      </c>
      <c r="R17" s="20" t="s">
        <v>74</v>
      </c>
      <c r="S17" s="3" t="s">
        <v>146</v>
      </c>
      <c r="T17" s="3" t="s">
        <v>146</v>
      </c>
      <c r="U17" s="3" t="s">
        <v>146</v>
      </c>
      <c r="V17" s="19" t="s">
        <v>76</v>
      </c>
      <c r="W17" s="20" t="s">
        <v>147</v>
      </c>
      <c r="X17" s="20" t="s">
        <v>147</v>
      </c>
      <c r="Y17" s="20" t="s">
        <v>147</v>
      </c>
      <c r="Z17" s="20" t="s">
        <v>147</v>
      </c>
      <c r="AA17" s="20" t="s">
        <v>147</v>
      </c>
      <c r="AB17" s="20" t="s">
        <v>147</v>
      </c>
      <c r="AC17" s="103" t="str">
        <f>IF(V17="Información Pública Reservada","Alta",IF(V17="Información Pública Clasificada","Media",IF(V17="Información Pública","Baja")))</f>
        <v>Baja</v>
      </c>
      <c r="AD17" s="103">
        <f>IF(AC17="Baja",1,IF(AC17="Media",2,IF(AC17="Alta",3,"")))</f>
        <v>1</v>
      </c>
      <c r="AE17" s="26" t="s">
        <v>148</v>
      </c>
      <c r="AF17" s="103">
        <f>IF(AE17="Baja",1,IF(AE17="Media",2,IF(AE17="Alta",3,"")))</f>
        <v>1</v>
      </c>
      <c r="AG17" s="26" t="s">
        <v>148</v>
      </c>
      <c r="AH17" s="104">
        <f>IF(AG17="Baja",1,IF(AG17="Media",2,IF(AG17="Alta",3,IF(AG17="No Clasificada",0,""))))</f>
        <v>1</v>
      </c>
      <c r="AI17" s="26" t="s">
        <v>148</v>
      </c>
      <c r="AJ17" s="103">
        <f>IF(AI17="Baja",1,IF(AI17="Media",2,IF(AI17="Alta",3,IF(AI17="No Clasificada",0,""))))</f>
        <v>1</v>
      </c>
      <c r="AK17" s="103">
        <f>IFERROR(SUM(AH17+AJ17)," ")</f>
        <v>2</v>
      </c>
      <c r="AL17" s="103" t="str">
        <f>IF(AK17=3,"Baja",IF(AK17=2,"Baja",IF(AK17=1,"Baja",IF(AK17=4,"Media",IF(AK17&gt;=5,"Alta")))))</f>
        <v>Baja</v>
      </c>
      <c r="AM17" s="103">
        <f t="shared" ref="AM17:AM20" si="0">IF(AL17="Baja",1,IF(AL17="Media",2,IF(AL17="Alta",3,"0")))</f>
        <v>1</v>
      </c>
      <c r="AN17" s="103">
        <f t="shared" ref="AN17:AN20" si="1">IFERROR(SUM(+AD17+AF17+AM17),"")</f>
        <v>3</v>
      </c>
      <c r="AO17" s="105" t="str">
        <f t="shared" ref="AO17:AO20" si="2">IF(AND(AC17="ALTA"),"ALTA",IF(AND(AE17="ALTA",AL17="ALTA"),"ALTA",IF(AND(AC17="MEDIA",AE17="ALTA",AL17="MEDIA"),"MEDIA",IF(AND(AC17="MEDIA",AE17="MEDIA",AL17="ALTA"),"MEDIA",IF(AND(AC17="MEDIA",AE17="MEDIA",AL17="BAJA"),"MEDIA",IF(AND(AC17="MEDIA",AE17="MEDIA",AL17="MEDIA"),"MEDIA",IF(AND(AC17="MEDIA",AE17="BAJA",AL17="MEDIA"),"MEDIA",IF(AND(AC17="BAJA",AE17="MEDIA",AL17="MEDIA"),"MEDIA",IF(AND(AC17="BAJA",AE17="BAJA",AL17="MEDIA"),"MEDIA",IF(AND(AC17="BAJA",AE17="MEDIA",AL17="BAJA"),"MEDIA",IF(AND(AC17="MEDIA",AE17="BAJA",AL17="BAJA"),"MEDIA",IF(AND(AC17="BAJA",AE17="ALTA",AL17="BAJA"),"MEDIA",IF(AND(AC17="BAJA",AE17="BAJA",AL17="ALTA"),"MEDIA",IF(AND(AC17="MEDIA",AE17="ALTA",AL17="BAJA"),"MEDIA",IF(AND(AC17="MEDIA",AE17="BAJA",AL17="ALTA"),"MEDIA",IF(AND(AC17="BAJA",AE17="ALTA",AL17="MEDIA"),"MEDIA",IF(AND(AC17="BAJA",AE17="MEDIA",AL17="ALTA"),"MEDIA",IF(AND(AC17="BAJA",AE17="BAJA",AL17="BAJA"),"BAJA","Por Clasificar"))))))))))))))))))</f>
        <v>BAJA</v>
      </c>
    </row>
    <row r="18" spans="1:41" s="27" customFormat="1" ht="75">
      <c r="A18" s="21" t="s">
        <v>149</v>
      </c>
      <c r="B18" s="21" t="s">
        <v>93</v>
      </c>
      <c r="C18" s="102" t="s">
        <v>123</v>
      </c>
      <c r="D18" s="2" t="s">
        <v>150</v>
      </c>
      <c r="E18" s="22" t="s">
        <v>151</v>
      </c>
      <c r="F18" s="108" t="s">
        <v>152</v>
      </c>
      <c r="G18" s="19" t="s">
        <v>140</v>
      </c>
      <c r="H18" s="19"/>
      <c r="I18" s="19"/>
      <c r="J18" s="19" t="s">
        <v>2</v>
      </c>
      <c r="K18" s="19" t="s">
        <v>858</v>
      </c>
      <c r="L18" s="19" t="s">
        <v>142</v>
      </c>
      <c r="M18" s="19" t="s">
        <v>143</v>
      </c>
      <c r="N18" s="20" t="s">
        <v>895</v>
      </c>
      <c r="O18" s="19" t="s">
        <v>144</v>
      </c>
      <c r="P18" s="19" t="s">
        <v>153</v>
      </c>
      <c r="Q18" s="106" t="s">
        <v>897</v>
      </c>
      <c r="R18" s="20" t="s">
        <v>74</v>
      </c>
      <c r="S18" s="3" t="s">
        <v>154</v>
      </c>
      <c r="T18" s="3" t="s">
        <v>146</v>
      </c>
      <c r="U18" s="3" t="s">
        <v>146</v>
      </c>
      <c r="V18" s="19" t="s">
        <v>76</v>
      </c>
      <c r="W18" s="20" t="s">
        <v>147</v>
      </c>
      <c r="X18" s="20" t="s">
        <v>147</v>
      </c>
      <c r="Y18" s="20" t="s">
        <v>147</v>
      </c>
      <c r="Z18" s="20" t="s">
        <v>147</v>
      </c>
      <c r="AA18" s="20" t="s">
        <v>147</v>
      </c>
      <c r="AB18" s="20" t="s">
        <v>147</v>
      </c>
      <c r="AC18" s="103" t="str">
        <f t="shared" ref="AC18:AC20" si="3">IF(V18="Información Pública Reservada","Alta",IF(V18="Información Pública Clasificada","Media",IF(V18="Información Pública","Baja")))</f>
        <v>Baja</v>
      </c>
      <c r="AD18" s="103">
        <f t="shared" ref="AD18:AD20" si="4">IF(AC18="Baja",1,IF(AC18="Media",2,IF(AC18="Alta",3,"")))</f>
        <v>1</v>
      </c>
      <c r="AE18" s="26" t="s">
        <v>148</v>
      </c>
      <c r="AF18" s="103">
        <f t="shared" ref="AF18:AF20" si="5">IF(AE18="Baja",1,IF(AE18="Media",2,IF(AE18="Alta",3,"")))</f>
        <v>1</v>
      </c>
      <c r="AG18" s="26" t="s">
        <v>155</v>
      </c>
      <c r="AH18" s="104">
        <f t="shared" ref="AH18:AH20" si="6">IF(AG18="Baja",1,IF(AG18="Media",2,IF(AG18="Alta",3,IF(AG18="No Clasificada",0,""))))</f>
        <v>2</v>
      </c>
      <c r="AI18" s="26" t="s">
        <v>155</v>
      </c>
      <c r="AJ18" s="103">
        <f t="shared" ref="AJ18:AJ20" si="7">IF(AI18="Baja",1,IF(AI18="Media",2,IF(AI18="Alta",3,IF(AI18="No Clasificada",0,""))))</f>
        <v>2</v>
      </c>
      <c r="AK18" s="103">
        <f t="shared" ref="AK18:AK20" si="8">IFERROR(SUM(AH18+AJ18)," ")</f>
        <v>4</v>
      </c>
      <c r="AL18" s="103" t="str">
        <f t="shared" ref="AL18:AL20" si="9">IF(AK18=3,"Baja",IF(AK18=2,"Baja",IF(AK18=1,"Baja",IF(AK18=4,"Media",IF(AK18&gt;=5,"Alta")))))</f>
        <v>Media</v>
      </c>
      <c r="AM18" s="103">
        <f t="shared" si="0"/>
        <v>2</v>
      </c>
      <c r="AN18" s="103">
        <f t="shared" si="1"/>
        <v>4</v>
      </c>
      <c r="AO18" s="105" t="str">
        <f t="shared" si="2"/>
        <v>MEDIA</v>
      </c>
    </row>
    <row r="19" spans="1:41" s="27" customFormat="1" ht="112.15" customHeight="1">
      <c r="A19" s="21" t="s">
        <v>156</v>
      </c>
      <c r="B19" s="21" t="s">
        <v>93</v>
      </c>
      <c r="C19" s="102" t="s">
        <v>123</v>
      </c>
      <c r="D19" s="2" t="s">
        <v>157</v>
      </c>
      <c r="E19" s="22" t="s">
        <v>158</v>
      </c>
      <c r="F19" s="108" t="s">
        <v>159</v>
      </c>
      <c r="G19" s="19" t="s">
        <v>140</v>
      </c>
      <c r="H19" s="66"/>
      <c r="I19" s="19" t="s">
        <v>2</v>
      </c>
      <c r="J19" s="19" t="s">
        <v>2</v>
      </c>
      <c r="K19" s="19" t="s">
        <v>858</v>
      </c>
      <c r="L19" s="19" t="s">
        <v>142</v>
      </c>
      <c r="M19" s="19" t="s">
        <v>143</v>
      </c>
      <c r="N19" s="20" t="s">
        <v>895</v>
      </c>
      <c r="O19" s="19" t="s">
        <v>144</v>
      </c>
      <c r="P19" s="20" t="s">
        <v>898</v>
      </c>
      <c r="Q19" s="107" t="s">
        <v>160</v>
      </c>
      <c r="R19" s="20" t="s">
        <v>74</v>
      </c>
      <c r="S19" s="3" t="s">
        <v>154</v>
      </c>
      <c r="T19" s="3" t="s">
        <v>146</v>
      </c>
      <c r="U19" s="3" t="s">
        <v>146</v>
      </c>
      <c r="V19" s="19" t="s">
        <v>66</v>
      </c>
      <c r="W19" s="20" t="s">
        <v>161</v>
      </c>
      <c r="X19" s="20" t="s">
        <v>162</v>
      </c>
      <c r="Y19" s="20" t="s">
        <v>163</v>
      </c>
      <c r="Z19" s="20" t="s">
        <v>164</v>
      </c>
      <c r="AA19" s="23">
        <v>44028</v>
      </c>
      <c r="AB19" s="20" t="s">
        <v>165</v>
      </c>
      <c r="AC19" s="103" t="str">
        <f t="shared" si="3"/>
        <v>Alta</v>
      </c>
      <c r="AD19" s="103">
        <f t="shared" si="4"/>
        <v>3</v>
      </c>
      <c r="AE19" s="26" t="s">
        <v>148</v>
      </c>
      <c r="AF19" s="103">
        <f t="shared" si="5"/>
        <v>1</v>
      </c>
      <c r="AG19" s="26" t="s">
        <v>148</v>
      </c>
      <c r="AH19" s="104">
        <f t="shared" si="6"/>
        <v>1</v>
      </c>
      <c r="AI19" s="26" t="s">
        <v>148</v>
      </c>
      <c r="AJ19" s="103">
        <f t="shared" si="7"/>
        <v>1</v>
      </c>
      <c r="AK19" s="103">
        <f t="shared" si="8"/>
        <v>2</v>
      </c>
      <c r="AL19" s="103" t="str">
        <f t="shared" si="9"/>
        <v>Baja</v>
      </c>
      <c r="AM19" s="103">
        <f t="shared" si="0"/>
        <v>1</v>
      </c>
      <c r="AN19" s="103">
        <f t="shared" si="1"/>
        <v>5</v>
      </c>
      <c r="AO19" s="105" t="str">
        <f t="shared" si="2"/>
        <v>ALTA</v>
      </c>
    </row>
    <row r="20" spans="1:41" s="27" customFormat="1" ht="179.45" customHeight="1">
      <c r="A20" s="21" t="s">
        <v>166</v>
      </c>
      <c r="B20" s="21" t="s">
        <v>93</v>
      </c>
      <c r="C20" s="102" t="s">
        <v>123</v>
      </c>
      <c r="D20" s="2" t="s">
        <v>167</v>
      </c>
      <c r="E20" s="22" t="s">
        <v>168</v>
      </c>
      <c r="F20" s="108" t="s">
        <v>169</v>
      </c>
      <c r="G20" s="19" t="s">
        <v>140</v>
      </c>
      <c r="H20" s="19"/>
      <c r="I20" s="19" t="s">
        <v>2</v>
      </c>
      <c r="J20" s="19" t="s">
        <v>2</v>
      </c>
      <c r="K20" s="19" t="s">
        <v>858</v>
      </c>
      <c r="L20" s="19" t="s">
        <v>170</v>
      </c>
      <c r="M20" s="19" t="s">
        <v>143</v>
      </c>
      <c r="N20" s="20" t="s">
        <v>899</v>
      </c>
      <c r="O20" s="19" t="s">
        <v>3</v>
      </c>
      <c r="P20" s="20" t="s">
        <v>900</v>
      </c>
      <c r="Q20" s="19" t="s">
        <v>171</v>
      </c>
      <c r="R20" s="20" t="s">
        <v>74</v>
      </c>
      <c r="S20" s="3" t="s">
        <v>154</v>
      </c>
      <c r="T20" s="3" t="s">
        <v>146</v>
      </c>
      <c r="U20" s="3" t="s">
        <v>146</v>
      </c>
      <c r="V20" s="19" t="s">
        <v>80</v>
      </c>
      <c r="W20" s="20" t="s">
        <v>172</v>
      </c>
      <c r="X20" s="20" t="s">
        <v>172</v>
      </c>
      <c r="Y20" s="20" t="s">
        <v>173</v>
      </c>
      <c r="Z20" s="20" t="s">
        <v>174</v>
      </c>
      <c r="AA20" s="23">
        <v>44028</v>
      </c>
      <c r="AB20" s="20" t="s">
        <v>175</v>
      </c>
      <c r="AC20" s="103" t="str">
        <f t="shared" si="3"/>
        <v>Media</v>
      </c>
      <c r="AD20" s="103">
        <f t="shared" si="4"/>
        <v>2</v>
      </c>
      <c r="AE20" s="26" t="s">
        <v>148</v>
      </c>
      <c r="AF20" s="103">
        <f t="shared" si="5"/>
        <v>1</v>
      </c>
      <c r="AG20" s="26" t="s">
        <v>155</v>
      </c>
      <c r="AH20" s="104">
        <f t="shared" si="6"/>
        <v>2</v>
      </c>
      <c r="AI20" s="26" t="s">
        <v>155</v>
      </c>
      <c r="AJ20" s="103">
        <f t="shared" si="7"/>
        <v>2</v>
      </c>
      <c r="AK20" s="103">
        <f t="shared" si="8"/>
        <v>4</v>
      </c>
      <c r="AL20" s="103" t="str">
        <f t="shared" si="9"/>
        <v>Media</v>
      </c>
      <c r="AM20" s="103">
        <f t="shared" si="0"/>
        <v>2</v>
      </c>
      <c r="AN20" s="103">
        <f t="shared" si="1"/>
        <v>5</v>
      </c>
      <c r="AO20" s="105" t="str">
        <f t="shared" si="2"/>
        <v>MEDIA</v>
      </c>
    </row>
    <row r="21" spans="1:41" s="27" customFormat="1" ht="50.1" customHeight="1">
      <c r="A21" s="83" t="s">
        <v>184</v>
      </c>
      <c r="B21" s="84"/>
      <c r="C21" s="84"/>
      <c r="D21" s="84"/>
      <c r="E21" s="84"/>
      <c r="F21" s="84"/>
      <c r="G21" s="84"/>
      <c r="H21" s="84"/>
      <c r="I21" s="84"/>
      <c r="J21" s="84"/>
      <c r="K21" s="84"/>
      <c r="L21" s="84"/>
      <c r="M21" s="84"/>
      <c r="N21" s="84"/>
      <c r="O21" s="84"/>
      <c r="P21" s="84"/>
      <c r="Q21" s="84"/>
      <c r="R21" s="84"/>
      <c r="S21" s="84"/>
      <c r="T21" s="84"/>
      <c r="U21" s="84"/>
      <c r="V21" s="84"/>
      <c r="W21" s="84"/>
      <c r="X21" s="84"/>
      <c r="Y21" s="84"/>
      <c r="Z21" s="84"/>
      <c r="AA21" s="84"/>
      <c r="AB21" s="84"/>
      <c r="AC21" s="92"/>
      <c r="AD21" s="92"/>
      <c r="AE21" s="84"/>
      <c r="AF21" s="92"/>
      <c r="AG21" s="84"/>
      <c r="AH21" s="92"/>
      <c r="AI21" s="84"/>
      <c r="AJ21" s="92"/>
      <c r="AK21" s="92"/>
      <c r="AL21" s="92"/>
      <c r="AM21" s="92"/>
      <c r="AN21" s="92"/>
      <c r="AO21" s="98"/>
    </row>
    <row r="22" spans="1:41" s="27" customFormat="1" ht="180" customHeight="1">
      <c r="A22" s="21" t="s">
        <v>177</v>
      </c>
      <c r="B22" s="21" t="s">
        <v>93</v>
      </c>
      <c r="C22" s="102" t="s">
        <v>123</v>
      </c>
      <c r="D22" s="2" t="s">
        <v>901</v>
      </c>
      <c r="E22" s="22" t="s">
        <v>902</v>
      </c>
      <c r="F22" s="109" t="s">
        <v>903</v>
      </c>
      <c r="G22" s="43" t="s">
        <v>140</v>
      </c>
      <c r="H22" s="19"/>
      <c r="I22" s="19" t="s">
        <v>2</v>
      </c>
      <c r="J22" s="19" t="s">
        <v>2</v>
      </c>
      <c r="K22" s="19" t="s">
        <v>188</v>
      </c>
      <c r="L22" s="19" t="s">
        <v>904</v>
      </c>
      <c r="M22" s="19" t="s">
        <v>143</v>
      </c>
      <c r="N22" s="20" t="s">
        <v>905</v>
      </c>
      <c r="O22" s="19" t="s">
        <v>3</v>
      </c>
      <c r="P22" s="20" t="s">
        <v>906</v>
      </c>
      <c r="Q22" s="19" t="s">
        <v>179</v>
      </c>
      <c r="R22" s="20" t="s">
        <v>129</v>
      </c>
      <c r="S22" s="3" t="s">
        <v>154</v>
      </c>
      <c r="T22" s="3" t="s">
        <v>146</v>
      </c>
      <c r="U22" s="3" t="s">
        <v>146</v>
      </c>
      <c r="V22" s="19" t="s">
        <v>80</v>
      </c>
      <c r="W22" s="20" t="s">
        <v>180</v>
      </c>
      <c r="X22" s="20" t="s">
        <v>181</v>
      </c>
      <c r="Y22" s="110" t="s">
        <v>907</v>
      </c>
      <c r="Z22" s="20" t="s">
        <v>174</v>
      </c>
      <c r="AA22" s="23">
        <v>44062</v>
      </c>
      <c r="AB22" s="20" t="s">
        <v>182</v>
      </c>
      <c r="AC22" s="103" t="str">
        <f t="shared" ref="AC22" si="10">IF(V22="Información Pública Reservada","Alta",IF(V22="Información Pública Clasificada","Media",IF(V22="Información Pública","Baja")))</f>
        <v>Media</v>
      </c>
      <c r="AD22" s="103">
        <f t="shared" ref="AD22" si="11">IF(AC22="Baja",1,IF(AC22="Media",2,IF(AC22="Alta",3,"")))</f>
        <v>2</v>
      </c>
      <c r="AE22" s="26" t="s">
        <v>148</v>
      </c>
      <c r="AF22" s="103">
        <f>IF(AE22="Baja",1,IF(AE22="Media",2,IF(AE22="Alta",3,"")))</f>
        <v>1</v>
      </c>
      <c r="AG22" s="26" t="s">
        <v>155</v>
      </c>
      <c r="AH22" s="104">
        <f>IF(AG22="Baja",1,IF(AG22="Media",2,IF(AG22="Alta",3,IF(AG22="No Clasificada",0,""))))</f>
        <v>2</v>
      </c>
      <c r="AI22" s="26" t="s">
        <v>155</v>
      </c>
      <c r="AJ22" s="103">
        <f>IF(AI22="Baja",1,IF(AI22="Media",2,IF(AI22="Alta",3,IF(AI22="No Clasificada",0,""))))</f>
        <v>2</v>
      </c>
      <c r="AK22" s="103">
        <f>IFERROR(SUM(AH22+AJ22)," ")</f>
        <v>4</v>
      </c>
      <c r="AL22" s="103" t="str">
        <f>IF(AK22=3,"Baja",IF(AK22=2,"Baja",IF(AK22=1,"Baja",IF(AK22=4,"Media",IF(AK22&gt;=5,"Alta")))))</f>
        <v>Media</v>
      </c>
      <c r="AM22" s="103">
        <f>IF(AL22="Baja",1,IF(AL22="Media",2,IF(AL22="Alta",3,"0")))</f>
        <v>2</v>
      </c>
      <c r="AN22" s="103">
        <f>IFERROR(SUM(+AD22+AF22+AM22),"")</f>
        <v>5</v>
      </c>
      <c r="AO22" s="105" t="str">
        <f>IF(AND(AC22="ALTA"),"ALTA",IF(AND(AE22="ALTA",AL22="ALTA"),"ALTA",IF(AND(AC22="MEDIA",AE22="ALTA",AL22="MEDIA"),"MEDIA",IF(AND(AC22="MEDIA",AE22="MEDIA",AL22="ALTA"),"MEDIA",IF(AND(AC22="MEDIA",AE22="MEDIA",AL22="BAJA"),"MEDIA",IF(AND(AC22="MEDIA",AE22="MEDIA",AL22="MEDIA"),"MEDIA",IF(AND(AC22="MEDIA",AE22="BAJA",AL22="MEDIA"),"MEDIA",IF(AND(AC22="BAJA",AE22="MEDIA",AL22="MEDIA"),"MEDIA",IF(AND(AC22="BAJA",AE22="BAJA",AL22="MEDIA"),"MEDIA",IF(AND(AC22="BAJA",AE22="MEDIA",AL22="BAJA"),"MEDIA",IF(AND(AC22="MEDIA",AE22="BAJA",AL22="BAJA"),"MEDIA",IF(AND(AC22="BAJA",AE22="ALTA",AL22="BAJA"),"MEDIA",IF(AND(AC22="BAJA",AE22="BAJA",AL22="ALTA"),"MEDIA",IF(AND(AC22="MEDIA",AE22="ALTA",AL22="BAJA"),"MEDIA",IF(AND(AC22="MEDIA",AE22="BAJA",AL22="ALTA"),"MEDIA",IF(AND(AC22="BAJA",AE22="ALTA",AL22="MEDIA"),"MEDIA",IF(AND(AC22="BAJA",AE22="MEDIA",AL22="ALTA"),"MEDIA",IF(AND(AC22="BAJA",AE22="BAJA",AL22="BAJA"),"BAJA","Por Clasificar"))))))))))))))))))</f>
        <v>MEDIA</v>
      </c>
    </row>
    <row r="23" spans="1:41" s="27" customFormat="1" ht="55.5" customHeight="1">
      <c r="A23" s="85" t="s">
        <v>236</v>
      </c>
      <c r="B23" s="85"/>
      <c r="C23" s="85"/>
      <c r="D23" s="85"/>
      <c r="E23" s="85"/>
      <c r="F23" s="85"/>
      <c r="G23" s="85"/>
      <c r="H23" s="85"/>
      <c r="I23" s="85"/>
      <c r="J23" s="85"/>
      <c r="K23" s="85"/>
      <c r="L23" s="85"/>
      <c r="M23" s="85"/>
      <c r="N23" s="85"/>
      <c r="O23" s="85"/>
      <c r="P23" s="85"/>
      <c r="Q23" s="85"/>
      <c r="R23" s="85"/>
      <c r="S23" s="85"/>
      <c r="T23" s="85"/>
      <c r="U23" s="85"/>
      <c r="V23" s="85"/>
      <c r="W23" s="85"/>
      <c r="X23" s="85"/>
      <c r="Y23" s="85"/>
      <c r="Z23" s="85"/>
      <c r="AA23" s="85"/>
      <c r="AB23" s="85"/>
      <c r="AC23" s="93"/>
      <c r="AD23" s="93"/>
      <c r="AE23" s="85"/>
      <c r="AF23" s="93"/>
      <c r="AG23" s="85"/>
      <c r="AH23" s="93"/>
      <c r="AI23" s="85"/>
      <c r="AJ23" s="93"/>
      <c r="AK23" s="93"/>
      <c r="AL23" s="93"/>
      <c r="AM23" s="93"/>
      <c r="AN23" s="93"/>
      <c r="AO23" s="93"/>
    </row>
    <row r="24" spans="1:41" s="52" customFormat="1" ht="53.45" customHeight="1">
      <c r="A24" s="44" t="s">
        <v>908</v>
      </c>
      <c r="B24" s="44" t="s">
        <v>71</v>
      </c>
      <c r="C24" s="45" t="s">
        <v>73</v>
      </c>
      <c r="D24" s="293" t="s">
        <v>185</v>
      </c>
      <c r="E24" s="111" t="s">
        <v>186</v>
      </c>
      <c r="F24" s="112" t="s">
        <v>187</v>
      </c>
      <c r="G24" s="48" t="s">
        <v>140</v>
      </c>
      <c r="H24" s="48"/>
      <c r="I24" s="48"/>
      <c r="J24" s="48" t="s">
        <v>2</v>
      </c>
      <c r="K24" s="48" t="s">
        <v>188</v>
      </c>
      <c r="L24" s="48" t="s">
        <v>189</v>
      </c>
      <c r="M24" s="48" t="s">
        <v>143</v>
      </c>
      <c r="N24" s="48" t="s">
        <v>190</v>
      </c>
      <c r="O24" s="48" t="s">
        <v>3</v>
      </c>
      <c r="P24" s="48" t="s">
        <v>909</v>
      </c>
      <c r="Q24" s="48" t="s">
        <v>179</v>
      </c>
      <c r="R24" s="48" t="s">
        <v>191</v>
      </c>
      <c r="S24" s="49" t="s">
        <v>146</v>
      </c>
      <c r="T24" s="49" t="s">
        <v>146</v>
      </c>
      <c r="U24" s="49" t="s">
        <v>146</v>
      </c>
      <c r="V24" s="48" t="s">
        <v>80</v>
      </c>
      <c r="W24" s="48" t="s">
        <v>226</v>
      </c>
      <c r="X24" s="48" t="s">
        <v>29</v>
      </c>
      <c r="Y24" s="48" t="s">
        <v>910</v>
      </c>
      <c r="Z24" s="48" t="s">
        <v>164</v>
      </c>
      <c r="AA24" s="50">
        <v>45166</v>
      </c>
      <c r="AB24" s="48" t="s">
        <v>227</v>
      </c>
      <c r="AC24" s="51" t="s">
        <v>155</v>
      </c>
      <c r="AD24" s="113">
        <f t="shared" ref="AD24:AD42" si="12">IF(AC24="Baja",1,IF(AC24="Media",2,IF(AC24="Alta",3,"")))</f>
        <v>2</v>
      </c>
      <c r="AE24" s="51" t="s">
        <v>148</v>
      </c>
      <c r="AF24" s="113">
        <v>1</v>
      </c>
      <c r="AG24" s="51" t="s">
        <v>155</v>
      </c>
      <c r="AH24" s="114">
        <v>1</v>
      </c>
      <c r="AI24" s="51" t="s">
        <v>148</v>
      </c>
      <c r="AJ24" s="113">
        <v>1</v>
      </c>
      <c r="AK24" s="113">
        <v>2</v>
      </c>
      <c r="AL24" s="113" t="str">
        <f>IF(AK24=3,"Baja",IF(AK24=2,"Baja",IF(AK24=1,"Baja",IF(AK24=4,"Media",IF(AK24&gt;=5,"Alta")))))</f>
        <v>Baja</v>
      </c>
      <c r="AM24" s="113">
        <f t="shared" ref="AM24:AM42" si="13">IF(AL24="Baja",1,IF(AL24="Media",2,IF(AL24="Alta",3,"0")))</f>
        <v>1</v>
      </c>
      <c r="AN24" s="113">
        <f t="shared" ref="AN24:AN42" si="14">IFERROR(SUM(+AD24+AF24+AM24),"")</f>
        <v>4</v>
      </c>
      <c r="AO24" s="115" t="str">
        <f t="shared" ref="AO24:AO42" si="15">IF(AND(AC24="ALTA"),"ALTA",IF(AND(AE24="ALTA",AL24="ALTA"),"ALTA",IF(AND(AC24="MEDIA",AE24="ALTA",AL24="MEDIA"),"MEDIA",IF(AND(AC24="MEDIA",AE24="MEDIA",AL24="ALTA"),"MEDIA",IF(AND(AC24="MEDIA",AE24="MEDIA",AL24="BAJA"),"MEDIA",IF(AND(AC24="MEDIA",AE24="MEDIA",AL24="MEDIA"),"MEDIA",IF(AND(AC24="MEDIA",AE24="BAJA",AL24="MEDIA"),"MEDIA",IF(AND(AC24="BAJA",AE24="MEDIA",AL24="MEDIA"),"MEDIA",IF(AND(AC24="BAJA",AE24="BAJA",AL24="MEDIA"),"MEDIA",IF(AND(AC24="BAJA",AE24="MEDIA",AL24="BAJA"),"MEDIA",IF(AND(AC24="MEDIA",AE24="BAJA",AL24="BAJA"),"MEDIA",IF(AND(AC24="BAJA",AE24="ALTA",AL24="BAJA"),"MEDIA",IF(AND(AC24="BAJA",AE24="BAJA",AL24="ALTA"),"MEDIA",IF(AND(AC24="MEDIA",AE24="ALTA",AL24="BAJA"),"MEDIA",IF(AND(AC24="MEDIA",AE24="BAJA",AL24="ALTA"),"MEDIA",IF(AND(AC24="BAJA",AE24="ALTA",AL24="MEDIA"),"MEDIA",IF(AND(AC24="BAJA",AE24="MEDIA",AL24="ALTA"),"MEDIA",IF(AND(AC24="BAJA",AE24="BAJA",AL24="BAJA"),"BAJA","Por Clasificar"))))))))))))))))))</f>
        <v>MEDIA</v>
      </c>
    </row>
    <row r="25" spans="1:41" s="52" customFormat="1" ht="53.45" customHeight="1">
      <c r="A25" s="44" t="s">
        <v>192</v>
      </c>
      <c r="B25" s="44" t="s">
        <v>71</v>
      </c>
      <c r="C25" s="45" t="s">
        <v>73</v>
      </c>
      <c r="D25" s="293"/>
      <c r="E25" s="111" t="s">
        <v>193</v>
      </c>
      <c r="F25" s="112" t="s">
        <v>194</v>
      </c>
      <c r="G25" s="48" t="s">
        <v>140</v>
      </c>
      <c r="H25" s="48"/>
      <c r="I25" s="48"/>
      <c r="J25" s="48" t="s">
        <v>2</v>
      </c>
      <c r="K25" s="48" t="s">
        <v>188</v>
      </c>
      <c r="L25" s="48" t="s">
        <v>195</v>
      </c>
      <c r="M25" s="48" t="s">
        <v>143</v>
      </c>
      <c r="N25" s="48" t="s">
        <v>190</v>
      </c>
      <c r="O25" s="48" t="s">
        <v>3</v>
      </c>
      <c r="P25" s="116" t="s">
        <v>213</v>
      </c>
      <c r="Q25" s="48" t="s">
        <v>179</v>
      </c>
      <c r="R25" s="48" t="s">
        <v>191</v>
      </c>
      <c r="S25" s="49" t="s">
        <v>146</v>
      </c>
      <c r="T25" s="49" t="s">
        <v>146</v>
      </c>
      <c r="U25" s="49" t="s">
        <v>146</v>
      </c>
      <c r="V25" s="48" t="s">
        <v>80</v>
      </c>
      <c r="W25" s="48" t="s">
        <v>226</v>
      </c>
      <c r="X25" s="48" t="s">
        <v>29</v>
      </c>
      <c r="Y25" s="48" t="s">
        <v>911</v>
      </c>
      <c r="Z25" s="48" t="s">
        <v>164</v>
      </c>
      <c r="AA25" s="50">
        <v>45166</v>
      </c>
      <c r="AB25" s="48" t="s">
        <v>227</v>
      </c>
      <c r="AC25" s="51" t="s">
        <v>155</v>
      </c>
      <c r="AD25" s="113">
        <f t="shared" si="12"/>
        <v>2</v>
      </c>
      <c r="AE25" s="51" t="s">
        <v>155</v>
      </c>
      <c r="AF25" s="113">
        <v>2</v>
      </c>
      <c r="AG25" s="51" t="s">
        <v>155</v>
      </c>
      <c r="AH25" s="114">
        <v>3</v>
      </c>
      <c r="AI25" s="51" t="s">
        <v>155</v>
      </c>
      <c r="AJ25" s="113">
        <v>2</v>
      </c>
      <c r="AK25" s="113">
        <v>5</v>
      </c>
      <c r="AL25" s="51" t="s">
        <v>155</v>
      </c>
      <c r="AM25" s="113">
        <f t="shared" si="13"/>
        <v>2</v>
      </c>
      <c r="AN25" s="113">
        <f t="shared" si="14"/>
        <v>6</v>
      </c>
      <c r="AO25" s="115" t="str">
        <f t="shared" si="15"/>
        <v>MEDIA</v>
      </c>
    </row>
    <row r="26" spans="1:41" s="52" customFormat="1" ht="53.45" customHeight="1">
      <c r="A26" s="44" t="s">
        <v>196</v>
      </c>
      <c r="B26" s="44" t="s">
        <v>71</v>
      </c>
      <c r="C26" s="45" t="s">
        <v>73</v>
      </c>
      <c r="D26" s="45" t="s">
        <v>912</v>
      </c>
      <c r="E26" s="47" t="s">
        <v>913</v>
      </c>
      <c r="F26" s="112" t="s">
        <v>914</v>
      </c>
      <c r="G26" s="48" t="s">
        <v>140</v>
      </c>
      <c r="H26" s="48"/>
      <c r="I26" s="48"/>
      <c r="J26" s="48" t="s">
        <v>2</v>
      </c>
      <c r="K26" s="48" t="s">
        <v>188</v>
      </c>
      <c r="L26" s="48" t="s">
        <v>204</v>
      </c>
      <c r="M26" s="48" t="s">
        <v>143</v>
      </c>
      <c r="N26" s="48" t="s">
        <v>190</v>
      </c>
      <c r="O26" s="48" t="s">
        <v>3</v>
      </c>
      <c r="P26" s="117" t="s">
        <v>915</v>
      </c>
      <c r="Q26" s="48" t="s">
        <v>179</v>
      </c>
      <c r="R26" s="48" t="s">
        <v>83</v>
      </c>
      <c r="S26" s="49" t="s">
        <v>146</v>
      </c>
      <c r="T26" s="49" t="s">
        <v>146</v>
      </c>
      <c r="U26" s="49" t="s">
        <v>146</v>
      </c>
      <c r="V26" s="48" t="s">
        <v>80</v>
      </c>
      <c r="W26" s="48" t="s">
        <v>226</v>
      </c>
      <c r="X26" s="48" t="s">
        <v>29</v>
      </c>
      <c r="Y26" s="48" t="s">
        <v>916</v>
      </c>
      <c r="Z26" s="48" t="s">
        <v>164</v>
      </c>
      <c r="AA26" s="50">
        <v>45166</v>
      </c>
      <c r="AB26" s="48" t="s">
        <v>227</v>
      </c>
      <c r="AC26" s="51" t="s">
        <v>155</v>
      </c>
      <c r="AD26" s="113"/>
      <c r="AE26" s="51" t="s">
        <v>155</v>
      </c>
      <c r="AF26" s="113"/>
      <c r="AG26" s="51" t="s">
        <v>155</v>
      </c>
      <c r="AH26" s="114"/>
      <c r="AI26" s="51" t="s">
        <v>155</v>
      </c>
      <c r="AJ26" s="113"/>
      <c r="AK26" s="113"/>
      <c r="AL26" s="51" t="s">
        <v>155</v>
      </c>
      <c r="AM26" s="113"/>
      <c r="AN26" s="113"/>
      <c r="AO26" s="115" t="str">
        <f t="shared" si="15"/>
        <v>MEDIA</v>
      </c>
    </row>
    <row r="27" spans="1:41" s="52" customFormat="1" ht="53.45" customHeight="1">
      <c r="A27" s="44" t="s">
        <v>855</v>
      </c>
      <c r="B27" s="44" t="s">
        <v>89</v>
      </c>
      <c r="C27" s="45" t="s">
        <v>121</v>
      </c>
      <c r="D27" s="45" t="s">
        <v>197</v>
      </c>
      <c r="E27" s="111" t="s">
        <v>917</v>
      </c>
      <c r="F27" s="112" t="s">
        <v>198</v>
      </c>
      <c r="G27" s="48" t="s">
        <v>140</v>
      </c>
      <c r="H27" s="48"/>
      <c r="I27" s="48"/>
      <c r="J27" s="48" t="s">
        <v>2</v>
      </c>
      <c r="K27" s="48" t="s">
        <v>188</v>
      </c>
      <c r="L27" s="48" t="s">
        <v>199</v>
      </c>
      <c r="M27" s="48" t="s">
        <v>143</v>
      </c>
      <c r="N27" s="48" t="s">
        <v>190</v>
      </c>
      <c r="O27" s="48" t="s">
        <v>3</v>
      </c>
      <c r="P27" s="116" t="s">
        <v>213</v>
      </c>
      <c r="Q27" s="48" t="s">
        <v>179</v>
      </c>
      <c r="R27" s="48" t="s">
        <v>191</v>
      </c>
      <c r="S27" s="49" t="s">
        <v>146</v>
      </c>
      <c r="T27" s="49" t="s">
        <v>146</v>
      </c>
      <c r="U27" s="49" t="s">
        <v>146</v>
      </c>
      <c r="V27" s="48" t="s">
        <v>80</v>
      </c>
      <c r="W27" s="48" t="s">
        <v>226</v>
      </c>
      <c r="X27" s="48" t="s">
        <v>29</v>
      </c>
      <c r="Y27" s="48" t="s">
        <v>918</v>
      </c>
      <c r="Z27" s="48" t="s">
        <v>174</v>
      </c>
      <c r="AA27" s="50">
        <v>45166</v>
      </c>
      <c r="AB27" s="48" t="s">
        <v>227</v>
      </c>
      <c r="AC27" s="113" t="str">
        <f>IF(V27="Información Pública Reservada","Alta",IF(V27="Información Pública Clasificada","Media",IF(V27="Información Pública","Baja")))</f>
        <v>Media</v>
      </c>
      <c r="AD27" s="113">
        <f t="shared" si="12"/>
        <v>2</v>
      </c>
      <c r="AE27" s="51" t="s">
        <v>155</v>
      </c>
      <c r="AF27" s="113">
        <v>2</v>
      </c>
      <c r="AG27" s="51" t="s">
        <v>155</v>
      </c>
      <c r="AH27" s="114">
        <v>2</v>
      </c>
      <c r="AI27" s="51" t="s">
        <v>148</v>
      </c>
      <c r="AJ27" s="113">
        <v>1</v>
      </c>
      <c r="AK27" s="113">
        <v>3</v>
      </c>
      <c r="AL27" s="113" t="str">
        <f t="shared" ref="AL27:AL42" si="16">IF(AK27=3,"Baja",IF(AK27=2,"Baja",IF(AK27=1,"Baja",IF(AK27=4,"Media",IF(AK27&gt;=5,"Alta")))))</f>
        <v>Baja</v>
      </c>
      <c r="AM27" s="113">
        <f t="shared" si="13"/>
        <v>1</v>
      </c>
      <c r="AN27" s="113">
        <f t="shared" si="14"/>
        <v>5</v>
      </c>
      <c r="AO27" s="115" t="str">
        <f t="shared" si="15"/>
        <v>MEDIA</v>
      </c>
    </row>
    <row r="28" spans="1:41" s="52" customFormat="1" ht="53.45" customHeight="1">
      <c r="A28" s="44" t="s">
        <v>200</v>
      </c>
      <c r="B28" s="44" t="s">
        <v>71</v>
      </c>
      <c r="C28" s="45" t="s">
        <v>73</v>
      </c>
      <c r="D28" s="45" t="s">
        <v>201</v>
      </c>
      <c r="E28" s="111" t="s">
        <v>202</v>
      </c>
      <c r="F28" s="112" t="s">
        <v>203</v>
      </c>
      <c r="G28" s="48" t="s">
        <v>140</v>
      </c>
      <c r="H28" s="48"/>
      <c r="I28" s="48"/>
      <c r="J28" s="48" t="s">
        <v>2</v>
      </c>
      <c r="K28" s="48" t="s">
        <v>188</v>
      </c>
      <c r="L28" s="118" t="s">
        <v>204</v>
      </c>
      <c r="M28" s="48" t="s">
        <v>143</v>
      </c>
      <c r="N28" s="48" t="s">
        <v>205</v>
      </c>
      <c r="O28" s="48" t="s">
        <v>3</v>
      </c>
      <c r="P28" s="119" t="s">
        <v>206</v>
      </c>
      <c r="Q28" s="48" t="s">
        <v>179</v>
      </c>
      <c r="R28" s="48" t="s">
        <v>83</v>
      </c>
      <c r="S28" s="49" t="s">
        <v>146</v>
      </c>
      <c r="T28" s="49" t="s">
        <v>146</v>
      </c>
      <c r="U28" s="49" t="s">
        <v>146</v>
      </c>
      <c r="V28" s="48" t="s">
        <v>80</v>
      </c>
      <c r="W28" s="48" t="s">
        <v>226</v>
      </c>
      <c r="X28" s="48" t="s">
        <v>29</v>
      </c>
      <c r="Y28" s="48" t="s">
        <v>919</v>
      </c>
      <c r="Z28" s="48" t="s">
        <v>164</v>
      </c>
      <c r="AA28" s="50">
        <v>45166</v>
      </c>
      <c r="AB28" s="48" t="s">
        <v>227</v>
      </c>
      <c r="AC28" s="113" t="str">
        <f t="shared" ref="AC28:AC42" si="17">IF(V28="Información Pública Reservada","Alta",IF(V28="Información Pública Clasificada","Media",IF(V28="Información Pública","Baja")))</f>
        <v>Media</v>
      </c>
      <c r="AD28" s="113">
        <f t="shared" si="12"/>
        <v>2</v>
      </c>
      <c r="AE28" s="51" t="s">
        <v>155</v>
      </c>
      <c r="AF28" s="113">
        <v>2</v>
      </c>
      <c r="AG28" s="51" t="s">
        <v>155</v>
      </c>
      <c r="AH28" s="114">
        <v>2</v>
      </c>
      <c r="AI28" s="51" t="s">
        <v>148</v>
      </c>
      <c r="AJ28" s="113">
        <v>1</v>
      </c>
      <c r="AK28" s="113">
        <v>3</v>
      </c>
      <c r="AL28" s="113" t="str">
        <f t="shared" si="16"/>
        <v>Baja</v>
      </c>
      <c r="AM28" s="113">
        <f t="shared" si="13"/>
        <v>1</v>
      </c>
      <c r="AN28" s="113">
        <f t="shared" si="14"/>
        <v>5</v>
      </c>
      <c r="AO28" s="115" t="str">
        <f t="shared" si="15"/>
        <v>MEDIA</v>
      </c>
    </row>
    <row r="29" spans="1:41" s="52" customFormat="1" ht="53.45" customHeight="1">
      <c r="A29" s="44" t="s">
        <v>207</v>
      </c>
      <c r="B29" s="44" t="s">
        <v>71</v>
      </c>
      <c r="C29" s="45" t="s">
        <v>73</v>
      </c>
      <c r="D29" s="293" t="s">
        <v>208</v>
      </c>
      <c r="E29" s="47" t="s">
        <v>920</v>
      </c>
      <c r="F29" s="112" t="s">
        <v>209</v>
      </c>
      <c r="G29" s="48" t="s">
        <v>140</v>
      </c>
      <c r="H29" s="48"/>
      <c r="I29" s="48"/>
      <c r="J29" s="48" t="s">
        <v>2</v>
      </c>
      <c r="K29" s="48" t="s">
        <v>188</v>
      </c>
      <c r="L29" s="48" t="s">
        <v>204</v>
      </c>
      <c r="M29" s="48" t="s">
        <v>143</v>
      </c>
      <c r="N29" s="48" t="s">
        <v>190</v>
      </c>
      <c r="O29" s="48" t="s">
        <v>3</v>
      </c>
      <c r="P29" s="117" t="s">
        <v>213</v>
      </c>
      <c r="Q29" s="48" t="s">
        <v>179</v>
      </c>
      <c r="R29" s="48" t="s">
        <v>191</v>
      </c>
      <c r="S29" s="49" t="s">
        <v>146</v>
      </c>
      <c r="T29" s="49" t="s">
        <v>146</v>
      </c>
      <c r="U29" s="49" t="s">
        <v>146</v>
      </c>
      <c r="V29" s="48" t="s">
        <v>76</v>
      </c>
      <c r="W29" s="48" t="s">
        <v>179</v>
      </c>
      <c r="X29" s="48" t="s">
        <v>179</v>
      </c>
      <c r="Y29" s="48" t="s">
        <v>179</v>
      </c>
      <c r="Z29" s="48" t="s">
        <v>179</v>
      </c>
      <c r="AA29" s="50" t="s">
        <v>179</v>
      </c>
      <c r="AB29" s="48" t="s">
        <v>179</v>
      </c>
      <c r="AC29" s="113" t="str">
        <f t="shared" si="17"/>
        <v>Baja</v>
      </c>
      <c r="AD29" s="113">
        <f t="shared" si="12"/>
        <v>1</v>
      </c>
      <c r="AE29" s="51" t="s">
        <v>155</v>
      </c>
      <c r="AF29" s="113">
        <v>2</v>
      </c>
      <c r="AG29" s="51" t="s">
        <v>155</v>
      </c>
      <c r="AH29" s="114">
        <v>2</v>
      </c>
      <c r="AI29" s="51" t="s">
        <v>155</v>
      </c>
      <c r="AJ29" s="113">
        <v>2</v>
      </c>
      <c r="AK29" s="113">
        <v>4</v>
      </c>
      <c r="AL29" s="113" t="str">
        <f t="shared" si="16"/>
        <v>Media</v>
      </c>
      <c r="AM29" s="113">
        <f t="shared" si="13"/>
        <v>2</v>
      </c>
      <c r="AN29" s="113">
        <f t="shared" si="14"/>
        <v>5</v>
      </c>
      <c r="AO29" s="115" t="str">
        <f t="shared" si="15"/>
        <v>MEDIA</v>
      </c>
    </row>
    <row r="30" spans="1:41" s="52" customFormat="1" ht="53.45" customHeight="1">
      <c r="A30" s="44" t="s">
        <v>210</v>
      </c>
      <c r="B30" s="44" t="s">
        <v>71</v>
      </c>
      <c r="C30" s="45" t="s">
        <v>73</v>
      </c>
      <c r="D30" s="293"/>
      <c r="E30" s="120" t="s">
        <v>211</v>
      </c>
      <c r="F30" s="112" t="s">
        <v>212</v>
      </c>
      <c r="G30" s="48" t="s">
        <v>140</v>
      </c>
      <c r="H30" s="48"/>
      <c r="I30" s="48"/>
      <c r="J30" s="48" t="s">
        <v>2</v>
      </c>
      <c r="K30" s="48" t="s">
        <v>188</v>
      </c>
      <c r="L30" s="48" t="s">
        <v>195</v>
      </c>
      <c r="M30" s="48" t="s">
        <v>143</v>
      </c>
      <c r="N30" s="48" t="s">
        <v>190</v>
      </c>
      <c r="O30" s="48" t="s">
        <v>3</v>
      </c>
      <c r="P30" s="48" t="s">
        <v>213</v>
      </c>
      <c r="Q30" s="48" t="s">
        <v>179</v>
      </c>
      <c r="R30" s="48" t="s">
        <v>191</v>
      </c>
      <c r="S30" s="49" t="s">
        <v>146</v>
      </c>
      <c r="T30" s="49" t="s">
        <v>146</v>
      </c>
      <c r="U30" s="49" t="s">
        <v>146</v>
      </c>
      <c r="V30" s="48" t="s">
        <v>76</v>
      </c>
      <c r="W30" s="48" t="s">
        <v>179</v>
      </c>
      <c r="X30" s="48" t="s">
        <v>179</v>
      </c>
      <c r="Y30" s="48" t="s">
        <v>179</v>
      </c>
      <c r="Z30" s="48" t="s">
        <v>179</v>
      </c>
      <c r="AA30" s="50" t="s">
        <v>179</v>
      </c>
      <c r="AB30" s="48" t="s">
        <v>179</v>
      </c>
      <c r="AC30" s="113" t="str">
        <f t="shared" si="17"/>
        <v>Baja</v>
      </c>
      <c r="AD30" s="113">
        <f t="shared" si="12"/>
        <v>1</v>
      </c>
      <c r="AE30" s="51" t="s">
        <v>155</v>
      </c>
      <c r="AF30" s="113">
        <v>2</v>
      </c>
      <c r="AG30" s="51" t="s">
        <v>155</v>
      </c>
      <c r="AH30" s="114">
        <v>3</v>
      </c>
      <c r="AI30" s="51" t="s">
        <v>148</v>
      </c>
      <c r="AJ30" s="113">
        <v>1</v>
      </c>
      <c r="AK30" s="113">
        <v>4</v>
      </c>
      <c r="AL30" s="113" t="str">
        <f t="shared" si="16"/>
        <v>Media</v>
      </c>
      <c r="AM30" s="113">
        <f t="shared" si="13"/>
        <v>2</v>
      </c>
      <c r="AN30" s="113">
        <f t="shared" si="14"/>
        <v>5</v>
      </c>
      <c r="AO30" s="115" t="str">
        <f t="shared" si="15"/>
        <v>MEDIA</v>
      </c>
    </row>
    <row r="31" spans="1:41" s="52" customFormat="1" ht="53.45" customHeight="1">
      <c r="A31" s="44" t="s">
        <v>214</v>
      </c>
      <c r="B31" s="44" t="s">
        <v>71</v>
      </c>
      <c r="C31" s="45" t="s">
        <v>73</v>
      </c>
      <c r="D31" s="45" t="s">
        <v>215</v>
      </c>
      <c r="E31" s="53" t="s">
        <v>921</v>
      </c>
      <c r="F31" s="112" t="s">
        <v>216</v>
      </c>
      <c r="G31" s="48" t="s">
        <v>140</v>
      </c>
      <c r="H31" s="48"/>
      <c r="I31" s="48"/>
      <c r="J31" s="48" t="s">
        <v>2</v>
      </c>
      <c r="K31" s="48" t="s">
        <v>188</v>
      </c>
      <c r="L31" s="48" t="s">
        <v>195</v>
      </c>
      <c r="M31" s="48" t="s">
        <v>143</v>
      </c>
      <c r="N31" s="48" t="s">
        <v>190</v>
      </c>
      <c r="O31" s="48" t="s">
        <v>144</v>
      </c>
      <c r="P31" s="48" t="s">
        <v>213</v>
      </c>
      <c r="Q31" s="48" t="s">
        <v>217</v>
      </c>
      <c r="R31" s="48" t="s">
        <v>191</v>
      </c>
      <c r="S31" s="49" t="s">
        <v>146</v>
      </c>
      <c r="T31" s="49" t="s">
        <v>146</v>
      </c>
      <c r="U31" s="49" t="s">
        <v>146</v>
      </c>
      <c r="V31" s="48" t="s">
        <v>76</v>
      </c>
      <c r="W31" s="48" t="s">
        <v>179</v>
      </c>
      <c r="X31" s="48" t="s">
        <v>179</v>
      </c>
      <c r="Y31" s="48" t="s">
        <v>179</v>
      </c>
      <c r="Z31" s="48" t="s">
        <v>179</v>
      </c>
      <c r="AA31" s="50" t="s">
        <v>179</v>
      </c>
      <c r="AB31" s="48" t="s">
        <v>179</v>
      </c>
      <c r="AC31" s="113" t="str">
        <f t="shared" si="17"/>
        <v>Baja</v>
      </c>
      <c r="AD31" s="113">
        <f t="shared" si="12"/>
        <v>1</v>
      </c>
      <c r="AE31" s="51" t="s">
        <v>155</v>
      </c>
      <c r="AF31" s="113">
        <v>3</v>
      </c>
      <c r="AG31" s="51" t="s">
        <v>155</v>
      </c>
      <c r="AH31" s="114">
        <v>3</v>
      </c>
      <c r="AI31" s="51" t="s">
        <v>155</v>
      </c>
      <c r="AJ31" s="113">
        <v>2</v>
      </c>
      <c r="AK31" s="113">
        <v>5</v>
      </c>
      <c r="AL31" s="51" t="s">
        <v>155</v>
      </c>
      <c r="AM31" s="113">
        <f t="shared" si="13"/>
        <v>2</v>
      </c>
      <c r="AN31" s="113">
        <f t="shared" si="14"/>
        <v>6</v>
      </c>
      <c r="AO31" s="115" t="str">
        <f t="shared" si="15"/>
        <v>MEDIA</v>
      </c>
    </row>
    <row r="32" spans="1:41" s="52" customFormat="1" ht="53.45" customHeight="1">
      <c r="A32" s="44" t="s">
        <v>218</v>
      </c>
      <c r="B32" s="44" t="s">
        <v>71</v>
      </c>
      <c r="C32" s="45" t="s">
        <v>73</v>
      </c>
      <c r="D32" s="45" t="s">
        <v>219</v>
      </c>
      <c r="E32" s="53" t="s">
        <v>220</v>
      </c>
      <c r="F32" s="112" t="s">
        <v>221</v>
      </c>
      <c r="G32" s="48" t="s">
        <v>140</v>
      </c>
      <c r="H32" s="48"/>
      <c r="I32" s="48"/>
      <c r="J32" s="48" t="s">
        <v>2</v>
      </c>
      <c r="K32" s="48" t="s">
        <v>188</v>
      </c>
      <c r="L32" s="48" t="s">
        <v>195</v>
      </c>
      <c r="M32" s="48" t="s">
        <v>143</v>
      </c>
      <c r="N32" s="48" t="s">
        <v>190</v>
      </c>
      <c r="O32" s="48" t="s">
        <v>144</v>
      </c>
      <c r="P32" s="116" t="s">
        <v>213</v>
      </c>
      <c r="Q32" s="48" t="s">
        <v>217</v>
      </c>
      <c r="R32" s="48" t="s">
        <v>191</v>
      </c>
      <c r="S32" s="49" t="s">
        <v>146</v>
      </c>
      <c r="T32" s="49" t="s">
        <v>146</v>
      </c>
      <c r="U32" s="49" t="s">
        <v>146</v>
      </c>
      <c r="V32" s="48" t="s">
        <v>80</v>
      </c>
      <c r="W32" s="48" t="s">
        <v>226</v>
      </c>
      <c r="X32" s="48" t="s">
        <v>29</v>
      </c>
      <c r="Y32" s="48" t="s">
        <v>922</v>
      </c>
      <c r="Z32" s="48" t="s">
        <v>164</v>
      </c>
      <c r="AA32" s="50">
        <v>45166</v>
      </c>
      <c r="AB32" s="48" t="s">
        <v>227</v>
      </c>
      <c r="AC32" s="113" t="str">
        <f t="shared" si="17"/>
        <v>Media</v>
      </c>
      <c r="AD32" s="113">
        <f t="shared" si="12"/>
        <v>2</v>
      </c>
      <c r="AE32" s="51" t="s">
        <v>155</v>
      </c>
      <c r="AF32" s="113">
        <v>3</v>
      </c>
      <c r="AG32" s="51" t="s">
        <v>155</v>
      </c>
      <c r="AH32" s="114">
        <v>3</v>
      </c>
      <c r="AI32" s="51" t="s">
        <v>155</v>
      </c>
      <c r="AJ32" s="113">
        <v>2</v>
      </c>
      <c r="AK32" s="113">
        <v>5</v>
      </c>
      <c r="AL32" s="51" t="s">
        <v>155</v>
      </c>
      <c r="AM32" s="113">
        <f t="shared" si="13"/>
        <v>2</v>
      </c>
      <c r="AN32" s="113">
        <f t="shared" si="14"/>
        <v>7</v>
      </c>
      <c r="AO32" s="115" t="str">
        <f t="shared" si="15"/>
        <v>MEDIA</v>
      </c>
    </row>
    <row r="33" spans="1:41" s="52" customFormat="1" ht="53.45" customHeight="1">
      <c r="A33" s="44" t="s">
        <v>861</v>
      </c>
      <c r="B33" s="44" t="s">
        <v>89</v>
      </c>
      <c r="C33" s="48" t="s">
        <v>121</v>
      </c>
      <c r="D33" s="45" t="s">
        <v>223</v>
      </c>
      <c r="E33" s="111" t="s">
        <v>224</v>
      </c>
      <c r="F33" s="112" t="s">
        <v>225</v>
      </c>
      <c r="G33" s="48" t="s">
        <v>140</v>
      </c>
      <c r="H33" s="48"/>
      <c r="I33" s="48"/>
      <c r="J33" s="48" t="s">
        <v>2</v>
      </c>
      <c r="K33" s="48" t="s">
        <v>188</v>
      </c>
      <c r="L33" s="48" t="s">
        <v>195</v>
      </c>
      <c r="M33" s="48" t="s">
        <v>143</v>
      </c>
      <c r="N33" s="48" t="s">
        <v>190</v>
      </c>
      <c r="O33" s="48" t="s">
        <v>3</v>
      </c>
      <c r="P33" s="48" t="s">
        <v>213</v>
      </c>
      <c r="Q33" s="48" t="s">
        <v>179</v>
      </c>
      <c r="R33" s="48" t="s">
        <v>191</v>
      </c>
      <c r="S33" s="49" t="s">
        <v>146</v>
      </c>
      <c r="T33" s="49" t="s">
        <v>146</v>
      </c>
      <c r="U33" s="49" t="s">
        <v>146</v>
      </c>
      <c r="V33" s="48" t="s">
        <v>80</v>
      </c>
      <c r="W33" s="48" t="s">
        <v>226</v>
      </c>
      <c r="X33" s="48" t="s">
        <v>29</v>
      </c>
      <c r="Y33" s="48" t="s">
        <v>923</v>
      </c>
      <c r="Z33" s="48" t="s">
        <v>164</v>
      </c>
      <c r="AA33" s="50">
        <v>44706</v>
      </c>
      <c r="AB33" s="48" t="s">
        <v>227</v>
      </c>
      <c r="AC33" s="113" t="str">
        <f t="shared" si="17"/>
        <v>Media</v>
      </c>
      <c r="AD33" s="113">
        <f t="shared" si="12"/>
        <v>2</v>
      </c>
      <c r="AE33" s="51" t="s">
        <v>155</v>
      </c>
      <c r="AF33" s="113">
        <v>2</v>
      </c>
      <c r="AG33" s="51" t="s">
        <v>155</v>
      </c>
      <c r="AH33" s="114">
        <v>3</v>
      </c>
      <c r="AI33" s="51" t="s">
        <v>155</v>
      </c>
      <c r="AJ33" s="113">
        <v>2</v>
      </c>
      <c r="AK33" s="113">
        <v>5</v>
      </c>
      <c r="AL33" s="51" t="s">
        <v>155</v>
      </c>
      <c r="AM33" s="113">
        <f t="shared" si="13"/>
        <v>2</v>
      </c>
      <c r="AN33" s="113">
        <f t="shared" si="14"/>
        <v>6</v>
      </c>
      <c r="AO33" s="115" t="str">
        <f t="shared" si="15"/>
        <v>MEDIA</v>
      </c>
    </row>
    <row r="34" spans="1:41" s="52" customFormat="1" ht="53.45" customHeight="1">
      <c r="A34" s="44" t="s">
        <v>864</v>
      </c>
      <c r="B34" s="44" t="s">
        <v>89</v>
      </c>
      <c r="C34" s="48" t="s">
        <v>121</v>
      </c>
      <c r="D34" s="45" t="s">
        <v>223</v>
      </c>
      <c r="E34" s="111" t="s">
        <v>228</v>
      </c>
      <c r="F34" s="112" t="s">
        <v>229</v>
      </c>
      <c r="G34" s="48" t="s">
        <v>140</v>
      </c>
      <c r="H34" s="48"/>
      <c r="I34" s="48"/>
      <c r="J34" s="48" t="s">
        <v>2</v>
      </c>
      <c r="K34" s="48" t="s">
        <v>188</v>
      </c>
      <c r="L34" s="48" t="s">
        <v>195</v>
      </c>
      <c r="M34" s="48" t="s">
        <v>143</v>
      </c>
      <c r="N34" s="48" t="s">
        <v>190</v>
      </c>
      <c r="O34" s="48" t="s">
        <v>3</v>
      </c>
      <c r="P34" s="48" t="s">
        <v>213</v>
      </c>
      <c r="Q34" s="48" t="s">
        <v>179</v>
      </c>
      <c r="R34" s="48" t="s">
        <v>191</v>
      </c>
      <c r="S34" s="49" t="s">
        <v>146</v>
      </c>
      <c r="T34" s="49" t="s">
        <v>146</v>
      </c>
      <c r="U34" s="49" t="s">
        <v>146</v>
      </c>
      <c r="V34" s="48" t="s">
        <v>80</v>
      </c>
      <c r="W34" s="48" t="s">
        <v>226</v>
      </c>
      <c r="X34" s="48" t="s">
        <v>29</v>
      </c>
      <c r="Y34" s="48" t="s">
        <v>924</v>
      </c>
      <c r="Z34" s="48" t="s">
        <v>164</v>
      </c>
      <c r="AA34" s="50">
        <v>45166</v>
      </c>
      <c r="AB34" s="48" t="s">
        <v>227</v>
      </c>
      <c r="AC34" s="113" t="str">
        <f t="shared" si="17"/>
        <v>Media</v>
      </c>
      <c r="AD34" s="113">
        <f t="shared" si="12"/>
        <v>2</v>
      </c>
      <c r="AE34" s="51" t="s">
        <v>155</v>
      </c>
      <c r="AF34" s="113">
        <v>2</v>
      </c>
      <c r="AG34" s="51" t="s">
        <v>155</v>
      </c>
      <c r="AH34" s="114">
        <v>3</v>
      </c>
      <c r="AI34" s="51" t="s">
        <v>155</v>
      </c>
      <c r="AJ34" s="113">
        <v>2</v>
      </c>
      <c r="AK34" s="113">
        <v>5</v>
      </c>
      <c r="AL34" s="51" t="s">
        <v>155</v>
      </c>
      <c r="AM34" s="113">
        <f t="shared" si="13"/>
        <v>2</v>
      </c>
      <c r="AN34" s="113">
        <f t="shared" si="14"/>
        <v>6</v>
      </c>
      <c r="AO34" s="115" t="str">
        <f t="shared" si="15"/>
        <v>MEDIA</v>
      </c>
    </row>
    <row r="35" spans="1:41" s="52" customFormat="1" ht="53.45" customHeight="1">
      <c r="A35" s="44" t="s">
        <v>867</v>
      </c>
      <c r="B35" s="44" t="s">
        <v>89</v>
      </c>
      <c r="C35" s="48" t="s">
        <v>121</v>
      </c>
      <c r="D35" s="45" t="s">
        <v>223</v>
      </c>
      <c r="E35" s="111" t="s">
        <v>230</v>
      </c>
      <c r="F35" s="112" t="s">
        <v>231</v>
      </c>
      <c r="G35" s="48" t="s">
        <v>140</v>
      </c>
      <c r="H35" s="48"/>
      <c r="I35" s="48"/>
      <c r="J35" s="48" t="s">
        <v>2</v>
      </c>
      <c r="K35" s="48" t="s">
        <v>188</v>
      </c>
      <c r="L35" s="48" t="s">
        <v>195</v>
      </c>
      <c r="M35" s="48" t="s">
        <v>143</v>
      </c>
      <c r="N35" s="48" t="s">
        <v>190</v>
      </c>
      <c r="O35" s="48" t="s">
        <v>3</v>
      </c>
      <c r="P35" s="48" t="s">
        <v>213</v>
      </c>
      <c r="Q35" s="48" t="s">
        <v>179</v>
      </c>
      <c r="R35" s="48" t="s">
        <v>191</v>
      </c>
      <c r="S35" s="49" t="s">
        <v>146</v>
      </c>
      <c r="T35" s="49" t="s">
        <v>146</v>
      </c>
      <c r="U35" s="49" t="s">
        <v>146</v>
      </c>
      <c r="V35" s="48" t="s">
        <v>80</v>
      </c>
      <c r="W35" s="48" t="s">
        <v>226</v>
      </c>
      <c r="X35" s="48" t="s">
        <v>29</v>
      </c>
      <c r="Y35" s="48" t="s">
        <v>925</v>
      </c>
      <c r="Z35" s="48" t="s">
        <v>164</v>
      </c>
      <c r="AA35" s="50">
        <v>45166</v>
      </c>
      <c r="AB35" s="48" t="s">
        <v>227</v>
      </c>
      <c r="AC35" s="113" t="str">
        <f t="shared" si="17"/>
        <v>Media</v>
      </c>
      <c r="AD35" s="113">
        <f t="shared" si="12"/>
        <v>2</v>
      </c>
      <c r="AE35" s="51" t="s">
        <v>155</v>
      </c>
      <c r="AF35" s="113">
        <v>2</v>
      </c>
      <c r="AG35" s="51" t="s">
        <v>155</v>
      </c>
      <c r="AH35" s="114">
        <v>3</v>
      </c>
      <c r="AI35" s="51" t="s">
        <v>155</v>
      </c>
      <c r="AJ35" s="113">
        <v>2</v>
      </c>
      <c r="AK35" s="113">
        <v>5</v>
      </c>
      <c r="AL35" s="51" t="s">
        <v>155</v>
      </c>
      <c r="AM35" s="113">
        <f t="shared" si="13"/>
        <v>2</v>
      </c>
      <c r="AN35" s="113">
        <f t="shared" si="14"/>
        <v>6</v>
      </c>
      <c r="AO35" s="115" t="str">
        <f t="shared" si="15"/>
        <v>MEDIA</v>
      </c>
    </row>
    <row r="36" spans="1:41" s="52" customFormat="1" ht="53.45" customHeight="1">
      <c r="A36" s="44" t="s">
        <v>868</v>
      </c>
      <c r="B36" s="44" t="s">
        <v>89</v>
      </c>
      <c r="C36" s="48" t="s">
        <v>121</v>
      </c>
      <c r="D36" s="45" t="s">
        <v>223</v>
      </c>
      <c r="E36" s="111" t="s">
        <v>232</v>
      </c>
      <c r="F36" s="112" t="s">
        <v>233</v>
      </c>
      <c r="G36" s="48" t="s">
        <v>140</v>
      </c>
      <c r="H36" s="48"/>
      <c r="I36" s="48"/>
      <c r="J36" s="48" t="s">
        <v>2</v>
      </c>
      <c r="K36" s="48" t="s">
        <v>188</v>
      </c>
      <c r="L36" s="48" t="s">
        <v>195</v>
      </c>
      <c r="M36" s="48" t="s">
        <v>143</v>
      </c>
      <c r="N36" s="48" t="s">
        <v>190</v>
      </c>
      <c r="O36" s="48" t="s">
        <v>144</v>
      </c>
      <c r="P36" s="48" t="s">
        <v>213</v>
      </c>
      <c r="Q36" s="48" t="s">
        <v>234</v>
      </c>
      <c r="R36" s="48" t="s">
        <v>191</v>
      </c>
      <c r="S36" s="49" t="s">
        <v>146</v>
      </c>
      <c r="T36" s="49" t="s">
        <v>146</v>
      </c>
      <c r="U36" s="49" t="s">
        <v>146</v>
      </c>
      <c r="V36" s="48" t="s">
        <v>80</v>
      </c>
      <c r="W36" s="48" t="s">
        <v>226</v>
      </c>
      <c r="X36" s="48" t="s">
        <v>29</v>
      </c>
      <c r="Y36" s="48" t="s">
        <v>926</v>
      </c>
      <c r="Z36" s="48" t="s">
        <v>164</v>
      </c>
      <c r="AA36" s="50">
        <v>45166</v>
      </c>
      <c r="AB36" s="48" t="s">
        <v>227</v>
      </c>
      <c r="AC36" s="113" t="str">
        <f t="shared" si="17"/>
        <v>Media</v>
      </c>
      <c r="AD36" s="113">
        <f t="shared" si="12"/>
        <v>2</v>
      </c>
      <c r="AE36" s="51" t="s">
        <v>155</v>
      </c>
      <c r="AF36" s="113">
        <v>3</v>
      </c>
      <c r="AG36" s="51" t="s">
        <v>155</v>
      </c>
      <c r="AH36" s="114">
        <v>2</v>
      </c>
      <c r="AI36" s="51" t="s">
        <v>155</v>
      </c>
      <c r="AJ36" s="113">
        <v>2</v>
      </c>
      <c r="AK36" s="113">
        <v>4</v>
      </c>
      <c r="AL36" s="113" t="str">
        <f t="shared" si="16"/>
        <v>Media</v>
      </c>
      <c r="AM36" s="113">
        <f t="shared" si="13"/>
        <v>2</v>
      </c>
      <c r="AN36" s="113">
        <f t="shared" si="14"/>
        <v>7</v>
      </c>
      <c r="AO36" s="115" t="str">
        <f t="shared" si="15"/>
        <v>MEDIA</v>
      </c>
    </row>
    <row r="37" spans="1:41" s="52" customFormat="1" ht="53.45" customHeight="1">
      <c r="A37" s="44" t="s">
        <v>222</v>
      </c>
      <c r="B37" s="44" t="s">
        <v>71</v>
      </c>
      <c r="C37" s="45" t="s">
        <v>73</v>
      </c>
      <c r="D37" s="45" t="s">
        <v>927</v>
      </c>
      <c r="E37" s="111" t="s">
        <v>928</v>
      </c>
      <c r="F37" s="112" t="s">
        <v>929</v>
      </c>
      <c r="G37" s="48" t="s">
        <v>140</v>
      </c>
      <c r="H37" s="48"/>
      <c r="I37" s="48"/>
      <c r="J37" s="48" t="s">
        <v>2</v>
      </c>
      <c r="K37" s="48" t="s">
        <v>188</v>
      </c>
      <c r="L37" s="48" t="s">
        <v>930</v>
      </c>
      <c r="M37" s="48" t="s">
        <v>143</v>
      </c>
      <c r="N37" s="48" t="s">
        <v>190</v>
      </c>
      <c r="O37" s="48" t="s">
        <v>3</v>
      </c>
      <c r="P37" s="48" t="s">
        <v>213</v>
      </c>
      <c r="Q37" s="48" t="s">
        <v>179</v>
      </c>
      <c r="R37" s="48" t="s">
        <v>191</v>
      </c>
      <c r="S37" s="49" t="s">
        <v>146</v>
      </c>
      <c r="T37" s="49" t="s">
        <v>146</v>
      </c>
      <c r="U37" s="49" t="s">
        <v>146</v>
      </c>
      <c r="V37" s="48" t="s">
        <v>76</v>
      </c>
      <c r="W37" s="48" t="s">
        <v>179</v>
      </c>
      <c r="X37" s="48" t="s">
        <v>179</v>
      </c>
      <c r="Y37" s="48" t="s">
        <v>179</v>
      </c>
      <c r="Z37" s="48" t="s">
        <v>179</v>
      </c>
      <c r="AA37" s="50" t="s">
        <v>179</v>
      </c>
      <c r="AB37" s="48" t="s">
        <v>179</v>
      </c>
      <c r="AC37" s="113" t="str">
        <f t="shared" si="17"/>
        <v>Baja</v>
      </c>
      <c r="AD37" s="113">
        <f t="shared" si="12"/>
        <v>1</v>
      </c>
      <c r="AE37" s="51" t="s">
        <v>148</v>
      </c>
      <c r="AF37" s="113">
        <v>2</v>
      </c>
      <c r="AG37" s="51" t="s">
        <v>155</v>
      </c>
      <c r="AH37" s="114">
        <v>2</v>
      </c>
      <c r="AI37" s="51" t="s">
        <v>148</v>
      </c>
      <c r="AJ37" s="113">
        <v>2</v>
      </c>
      <c r="AK37" s="113">
        <v>4</v>
      </c>
      <c r="AL37" s="113" t="str">
        <f t="shared" si="16"/>
        <v>Media</v>
      </c>
      <c r="AM37" s="113">
        <f t="shared" si="13"/>
        <v>2</v>
      </c>
      <c r="AN37" s="113">
        <f t="shared" si="14"/>
        <v>5</v>
      </c>
      <c r="AO37" s="115" t="str">
        <f t="shared" si="15"/>
        <v>MEDIA</v>
      </c>
    </row>
    <row r="38" spans="1:41" s="52" customFormat="1" ht="53.45" customHeight="1">
      <c r="A38" s="121" t="s">
        <v>263</v>
      </c>
      <c r="B38" s="121" t="s">
        <v>71</v>
      </c>
      <c r="C38" s="122" t="s">
        <v>82</v>
      </c>
      <c r="D38" s="123" t="s">
        <v>931</v>
      </c>
      <c r="E38" s="47" t="s">
        <v>932</v>
      </c>
      <c r="F38" s="112" t="s">
        <v>933</v>
      </c>
      <c r="G38" s="48" t="s">
        <v>140</v>
      </c>
      <c r="H38" s="48"/>
      <c r="I38" s="48"/>
      <c r="J38" s="48" t="s">
        <v>2</v>
      </c>
      <c r="K38" s="48" t="s">
        <v>188</v>
      </c>
      <c r="L38" s="48" t="s">
        <v>195</v>
      </c>
      <c r="M38" s="48" t="s">
        <v>143</v>
      </c>
      <c r="N38" s="48" t="s">
        <v>190</v>
      </c>
      <c r="O38" s="48" t="s">
        <v>3</v>
      </c>
      <c r="P38" s="46" t="s">
        <v>213</v>
      </c>
      <c r="Q38" s="48" t="s">
        <v>179</v>
      </c>
      <c r="R38" s="48" t="s">
        <v>191</v>
      </c>
      <c r="S38" s="49" t="s">
        <v>146</v>
      </c>
      <c r="T38" s="49" t="s">
        <v>146</v>
      </c>
      <c r="U38" s="49" t="s">
        <v>146</v>
      </c>
      <c r="V38" s="48" t="s">
        <v>76</v>
      </c>
      <c r="W38" s="48" t="s">
        <v>179</v>
      </c>
      <c r="X38" s="48" t="s">
        <v>179</v>
      </c>
      <c r="Y38" s="48" t="s">
        <v>179</v>
      </c>
      <c r="Z38" s="48" t="s">
        <v>179</v>
      </c>
      <c r="AA38" s="50" t="s">
        <v>179</v>
      </c>
      <c r="AB38" s="48" t="s">
        <v>179</v>
      </c>
      <c r="AC38" s="113" t="str">
        <f t="shared" si="17"/>
        <v>Baja</v>
      </c>
      <c r="AD38" s="113">
        <f t="shared" si="12"/>
        <v>1</v>
      </c>
      <c r="AE38" s="51" t="s">
        <v>148</v>
      </c>
      <c r="AF38" s="113">
        <v>1</v>
      </c>
      <c r="AG38" s="51" t="s">
        <v>148</v>
      </c>
      <c r="AH38" s="114">
        <v>1</v>
      </c>
      <c r="AI38" s="51" t="s">
        <v>148</v>
      </c>
      <c r="AJ38" s="113">
        <v>1</v>
      </c>
      <c r="AK38" s="113">
        <v>2</v>
      </c>
      <c r="AL38" s="113" t="str">
        <f t="shared" si="16"/>
        <v>Baja</v>
      </c>
      <c r="AM38" s="113">
        <f t="shared" si="13"/>
        <v>1</v>
      </c>
      <c r="AN38" s="113">
        <f t="shared" si="14"/>
        <v>3</v>
      </c>
      <c r="AO38" s="115" t="str">
        <f t="shared" si="15"/>
        <v>BAJA</v>
      </c>
    </row>
    <row r="39" spans="1:41" s="124" customFormat="1" ht="53.45" customHeight="1">
      <c r="A39" s="121" t="s">
        <v>273</v>
      </c>
      <c r="B39" s="121" t="s">
        <v>71</v>
      </c>
      <c r="C39" s="122" t="s">
        <v>82</v>
      </c>
      <c r="D39" s="123" t="s">
        <v>931</v>
      </c>
      <c r="E39" s="47" t="s">
        <v>934</v>
      </c>
      <c r="F39" s="112" t="s">
        <v>935</v>
      </c>
      <c r="G39" s="48" t="s">
        <v>140</v>
      </c>
      <c r="H39" s="48"/>
      <c r="I39" s="48"/>
      <c r="J39" s="48" t="s">
        <v>2</v>
      </c>
      <c r="K39" s="48" t="s">
        <v>188</v>
      </c>
      <c r="L39" s="48" t="s">
        <v>936</v>
      </c>
      <c r="M39" s="48" t="s">
        <v>143</v>
      </c>
      <c r="N39" s="48" t="s">
        <v>190</v>
      </c>
      <c r="O39" s="48" t="s">
        <v>3</v>
      </c>
      <c r="P39" s="117" t="s">
        <v>213</v>
      </c>
      <c r="Q39" s="48" t="s">
        <v>179</v>
      </c>
      <c r="R39" s="48" t="s">
        <v>191</v>
      </c>
      <c r="S39" s="49" t="s">
        <v>154</v>
      </c>
      <c r="T39" s="49" t="s">
        <v>146</v>
      </c>
      <c r="U39" s="49" t="s">
        <v>146</v>
      </c>
      <c r="V39" s="48" t="s">
        <v>76</v>
      </c>
      <c r="W39" s="48" t="s">
        <v>179</v>
      </c>
      <c r="X39" s="48" t="s">
        <v>179</v>
      </c>
      <c r="Y39" s="48" t="s">
        <v>179</v>
      </c>
      <c r="Z39" s="48" t="s">
        <v>179</v>
      </c>
      <c r="AA39" s="50" t="s">
        <v>179</v>
      </c>
      <c r="AB39" s="48" t="s">
        <v>179</v>
      </c>
      <c r="AC39" s="113" t="str">
        <f t="shared" si="17"/>
        <v>Baja</v>
      </c>
      <c r="AD39" s="113">
        <f t="shared" si="12"/>
        <v>1</v>
      </c>
      <c r="AE39" s="51" t="s">
        <v>148</v>
      </c>
      <c r="AF39" s="113">
        <v>1</v>
      </c>
      <c r="AG39" s="51" t="s">
        <v>148</v>
      </c>
      <c r="AH39" s="114">
        <v>1</v>
      </c>
      <c r="AI39" s="51" t="s">
        <v>148</v>
      </c>
      <c r="AJ39" s="113">
        <v>1</v>
      </c>
      <c r="AK39" s="113">
        <v>2</v>
      </c>
      <c r="AL39" s="113" t="str">
        <f t="shared" si="16"/>
        <v>Baja</v>
      </c>
      <c r="AM39" s="113">
        <f t="shared" si="13"/>
        <v>1</v>
      </c>
      <c r="AN39" s="113">
        <f t="shared" si="14"/>
        <v>3</v>
      </c>
      <c r="AO39" s="115" t="str">
        <f t="shared" si="15"/>
        <v>BAJA</v>
      </c>
    </row>
    <row r="40" spans="1:41" s="124" customFormat="1" ht="53.45" customHeight="1">
      <c r="A40" s="121" t="s">
        <v>277</v>
      </c>
      <c r="B40" s="121" t="s">
        <v>71</v>
      </c>
      <c r="C40" s="122" t="s">
        <v>82</v>
      </c>
      <c r="D40" s="123" t="s">
        <v>931</v>
      </c>
      <c r="E40" s="47" t="s">
        <v>937</v>
      </c>
      <c r="F40" s="112" t="s">
        <v>938</v>
      </c>
      <c r="G40" s="48" t="s">
        <v>140</v>
      </c>
      <c r="H40" s="48"/>
      <c r="I40" s="48"/>
      <c r="J40" s="48" t="s">
        <v>2</v>
      </c>
      <c r="K40" s="48" t="s">
        <v>188</v>
      </c>
      <c r="L40" s="48" t="s">
        <v>936</v>
      </c>
      <c r="M40" s="48" t="s">
        <v>143</v>
      </c>
      <c r="N40" s="48" t="s">
        <v>190</v>
      </c>
      <c r="O40" s="48" t="s">
        <v>3</v>
      </c>
      <c r="P40" s="46" t="s">
        <v>213</v>
      </c>
      <c r="Q40" s="48" t="s">
        <v>179</v>
      </c>
      <c r="R40" s="48" t="s">
        <v>191</v>
      </c>
      <c r="S40" s="49" t="s">
        <v>154</v>
      </c>
      <c r="T40" s="49" t="s">
        <v>146</v>
      </c>
      <c r="U40" s="49" t="s">
        <v>146</v>
      </c>
      <c r="V40" s="48" t="s">
        <v>76</v>
      </c>
      <c r="W40" s="48" t="s">
        <v>179</v>
      </c>
      <c r="X40" s="48" t="s">
        <v>179</v>
      </c>
      <c r="Y40" s="48" t="s">
        <v>179</v>
      </c>
      <c r="Z40" s="48" t="s">
        <v>179</v>
      </c>
      <c r="AA40" s="50" t="s">
        <v>179</v>
      </c>
      <c r="AB40" s="48" t="s">
        <v>179</v>
      </c>
      <c r="AC40" s="113" t="str">
        <f t="shared" si="17"/>
        <v>Baja</v>
      </c>
      <c r="AD40" s="113">
        <f t="shared" si="12"/>
        <v>1</v>
      </c>
      <c r="AE40" s="51" t="s">
        <v>148</v>
      </c>
      <c r="AF40" s="113">
        <v>1</v>
      </c>
      <c r="AG40" s="51" t="s">
        <v>148</v>
      </c>
      <c r="AH40" s="114">
        <v>1</v>
      </c>
      <c r="AI40" s="51" t="s">
        <v>148</v>
      </c>
      <c r="AJ40" s="113">
        <v>1</v>
      </c>
      <c r="AK40" s="113">
        <v>2</v>
      </c>
      <c r="AL40" s="113" t="str">
        <f t="shared" si="16"/>
        <v>Baja</v>
      </c>
      <c r="AM40" s="113">
        <f t="shared" si="13"/>
        <v>1</v>
      </c>
      <c r="AN40" s="113">
        <f t="shared" si="14"/>
        <v>3</v>
      </c>
      <c r="AO40" s="115" t="str">
        <f t="shared" si="15"/>
        <v>BAJA</v>
      </c>
    </row>
    <row r="41" spans="1:41" s="124" customFormat="1" ht="53.45" customHeight="1">
      <c r="A41" s="121" t="s">
        <v>282</v>
      </c>
      <c r="B41" s="121" t="s">
        <v>71</v>
      </c>
      <c r="C41" s="122" t="s">
        <v>82</v>
      </c>
      <c r="D41" s="123" t="s">
        <v>931</v>
      </c>
      <c r="E41" s="47" t="s">
        <v>939</v>
      </c>
      <c r="F41" s="112" t="s">
        <v>940</v>
      </c>
      <c r="G41" s="48" t="s">
        <v>140</v>
      </c>
      <c r="H41" s="48"/>
      <c r="I41" s="48"/>
      <c r="J41" s="48" t="s">
        <v>2</v>
      </c>
      <c r="K41" s="48" t="s">
        <v>188</v>
      </c>
      <c r="L41" s="48" t="s">
        <v>936</v>
      </c>
      <c r="M41" s="48" t="s">
        <v>143</v>
      </c>
      <c r="N41" s="48" t="s">
        <v>190</v>
      </c>
      <c r="O41" s="48" t="s">
        <v>3</v>
      </c>
      <c r="P41" s="46" t="s">
        <v>213</v>
      </c>
      <c r="Q41" s="48" t="s">
        <v>179</v>
      </c>
      <c r="R41" s="48" t="s">
        <v>191</v>
      </c>
      <c r="S41" s="49" t="s">
        <v>154</v>
      </c>
      <c r="T41" s="49" t="s">
        <v>146</v>
      </c>
      <c r="U41" s="49" t="s">
        <v>146</v>
      </c>
      <c r="V41" s="48" t="s">
        <v>76</v>
      </c>
      <c r="W41" s="48" t="s">
        <v>179</v>
      </c>
      <c r="X41" s="48" t="s">
        <v>179</v>
      </c>
      <c r="Y41" s="48" t="s">
        <v>179</v>
      </c>
      <c r="Z41" s="48" t="s">
        <v>179</v>
      </c>
      <c r="AA41" s="50" t="s">
        <v>179</v>
      </c>
      <c r="AB41" s="48" t="s">
        <v>179</v>
      </c>
      <c r="AC41" s="113" t="str">
        <f t="shared" si="17"/>
        <v>Baja</v>
      </c>
      <c r="AD41" s="113">
        <f t="shared" si="12"/>
        <v>1</v>
      </c>
      <c r="AE41" s="51" t="s">
        <v>148</v>
      </c>
      <c r="AF41" s="113">
        <v>1</v>
      </c>
      <c r="AG41" s="51" t="s">
        <v>148</v>
      </c>
      <c r="AH41" s="114">
        <v>1</v>
      </c>
      <c r="AI41" s="51" t="s">
        <v>148</v>
      </c>
      <c r="AJ41" s="113">
        <v>1</v>
      </c>
      <c r="AK41" s="113">
        <v>2</v>
      </c>
      <c r="AL41" s="113" t="str">
        <f t="shared" si="16"/>
        <v>Baja</v>
      </c>
      <c r="AM41" s="113">
        <f t="shared" si="13"/>
        <v>1</v>
      </c>
      <c r="AN41" s="113">
        <f t="shared" si="14"/>
        <v>3</v>
      </c>
      <c r="AO41" s="115" t="str">
        <f t="shared" si="15"/>
        <v>BAJA</v>
      </c>
    </row>
    <row r="42" spans="1:41" s="124" customFormat="1" ht="53.45" customHeight="1">
      <c r="A42" s="121" t="s">
        <v>941</v>
      </c>
      <c r="B42" s="121" t="s">
        <v>71</v>
      </c>
      <c r="C42" s="122" t="s">
        <v>82</v>
      </c>
      <c r="D42" s="123" t="s">
        <v>931</v>
      </c>
      <c r="E42" s="111" t="s">
        <v>942</v>
      </c>
      <c r="F42" s="112" t="s">
        <v>943</v>
      </c>
      <c r="G42" s="48" t="s">
        <v>140</v>
      </c>
      <c r="H42" s="48"/>
      <c r="I42" s="48"/>
      <c r="J42" s="48" t="s">
        <v>2</v>
      </c>
      <c r="K42" s="48" t="s">
        <v>188</v>
      </c>
      <c r="L42" s="48" t="s">
        <v>936</v>
      </c>
      <c r="M42" s="48" t="s">
        <v>143</v>
      </c>
      <c r="N42" s="48" t="s">
        <v>190</v>
      </c>
      <c r="O42" s="48" t="s">
        <v>3</v>
      </c>
      <c r="P42" s="46" t="s">
        <v>213</v>
      </c>
      <c r="Q42" s="48" t="s">
        <v>179</v>
      </c>
      <c r="R42" s="48" t="s">
        <v>191</v>
      </c>
      <c r="S42" s="49" t="s">
        <v>154</v>
      </c>
      <c r="T42" s="49" t="s">
        <v>146</v>
      </c>
      <c r="U42" s="49" t="s">
        <v>146</v>
      </c>
      <c r="V42" s="48" t="s">
        <v>76</v>
      </c>
      <c r="W42" s="48" t="s">
        <v>179</v>
      </c>
      <c r="X42" s="48" t="s">
        <v>179</v>
      </c>
      <c r="Y42" s="48" t="s">
        <v>179</v>
      </c>
      <c r="Z42" s="48" t="s">
        <v>179</v>
      </c>
      <c r="AA42" s="50" t="s">
        <v>179</v>
      </c>
      <c r="AB42" s="48" t="s">
        <v>179</v>
      </c>
      <c r="AC42" s="113" t="str">
        <f t="shared" si="17"/>
        <v>Baja</v>
      </c>
      <c r="AD42" s="113">
        <f t="shared" si="12"/>
        <v>1</v>
      </c>
      <c r="AE42" s="51" t="s">
        <v>148</v>
      </c>
      <c r="AF42" s="113">
        <v>1</v>
      </c>
      <c r="AG42" s="51" t="s">
        <v>148</v>
      </c>
      <c r="AH42" s="114">
        <v>1</v>
      </c>
      <c r="AI42" s="51" t="s">
        <v>148</v>
      </c>
      <c r="AJ42" s="113">
        <v>1</v>
      </c>
      <c r="AK42" s="113">
        <v>2</v>
      </c>
      <c r="AL42" s="113" t="str">
        <f t="shared" si="16"/>
        <v>Baja</v>
      </c>
      <c r="AM42" s="113">
        <f t="shared" si="13"/>
        <v>1</v>
      </c>
      <c r="AN42" s="113">
        <f t="shared" si="14"/>
        <v>3</v>
      </c>
      <c r="AO42" s="115" t="str">
        <f t="shared" si="15"/>
        <v>BAJA</v>
      </c>
    </row>
    <row r="43" spans="1:41" s="52" customFormat="1" ht="42.6" customHeight="1">
      <c r="A43" s="86" t="s">
        <v>262</v>
      </c>
      <c r="B43" s="86"/>
      <c r="C43" s="86"/>
      <c r="D43" s="86"/>
      <c r="E43" s="86"/>
      <c r="F43" s="86"/>
      <c r="G43" s="86"/>
      <c r="H43" s="86"/>
      <c r="I43" s="86"/>
      <c r="J43" s="86"/>
      <c r="K43" s="86"/>
      <c r="L43" s="86"/>
      <c r="M43" s="86"/>
      <c r="N43" s="86"/>
      <c r="O43" s="86"/>
      <c r="P43" s="86"/>
      <c r="Q43" s="86"/>
      <c r="R43" s="86"/>
      <c r="S43" s="86"/>
      <c r="T43" s="86"/>
      <c r="U43" s="86"/>
      <c r="V43" s="86"/>
      <c r="W43" s="86"/>
      <c r="X43" s="86"/>
      <c r="Y43" s="86"/>
      <c r="Z43" s="86"/>
      <c r="AA43" s="86"/>
      <c r="AB43" s="86"/>
      <c r="AC43" s="94"/>
      <c r="AD43" s="94"/>
      <c r="AE43" s="86"/>
      <c r="AF43" s="94"/>
      <c r="AG43" s="86"/>
      <c r="AH43" s="94"/>
      <c r="AI43" s="86"/>
      <c r="AJ43" s="94"/>
      <c r="AK43" s="94"/>
      <c r="AL43" s="94"/>
      <c r="AM43" s="94"/>
      <c r="AN43" s="94"/>
      <c r="AO43" s="94"/>
    </row>
    <row r="44" spans="1:41" s="27" customFormat="1" ht="50.1" customHeight="1">
      <c r="A44" s="21" t="s">
        <v>237</v>
      </c>
      <c r="B44" s="21" t="s">
        <v>71</v>
      </c>
      <c r="C44" s="102" t="s">
        <v>78</v>
      </c>
      <c r="D44" s="2" t="s">
        <v>238</v>
      </c>
      <c r="E44" s="22" t="s">
        <v>239</v>
      </c>
      <c r="F44" s="2" t="s">
        <v>240</v>
      </c>
      <c r="G44" s="19" t="s">
        <v>140</v>
      </c>
      <c r="H44" s="19"/>
      <c r="I44" s="19"/>
      <c r="J44" s="19" t="s">
        <v>2</v>
      </c>
      <c r="K44" s="19" t="s">
        <v>188</v>
      </c>
      <c r="L44" s="19" t="s">
        <v>513</v>
      </c>
      <c r="M44" s="19" t="s">
        <v>143</v>
      </c>
      <c r="N44" s="20" t="s">
        <v>65</v>
      </c>
      <c r="O44" s="19" t="s">
        <v>3</v>
      </c>
      <c r="P44" s="20" t="s">
        <v>944</v>
      </c>
      <c r="Q44" s="19" t="s">
        <v>179</v>
      </c>
      <c r="R44" s="20" t="s">
        <v>65</v>
      </c>
      <c r="S44" s="3" t="s">
        <v>154</v>
      </c>
      <c r="T44" s="3" t="s">
        <v>146</v>
      </c>
      <c r="U44" s="3" t="s">
        <v>146</v>
      </c>
      <c r="V44" s="19" t="s">
        <v>76</v>
      </c>
      <c r="W44" s="20" t="s">
        <v>147</v>
      </c>
      <c r="X44" s="20" t="s">
        <v>147</v>
      </c>
      <c r="Y44" s="20" t="s">
        <v>147</v>
      </c>
      <c r="Z44" s="20" t="s">
        <v>147</v>
      </c>
      <c r="AA44" s="20" t="s">
        <v>147</v>
      </c>
      <c r="AB44" s="20" t="s">
        <v>147</v>
      </c>
      <c r="AC44" s="103" t="str">
        <f t="shared" ref="AC44:AC48" si="18">IF(V44="Información Pública Reservada","Alta",IF(V44="Información Pública Clasificada","Media",IF(V44="Información Pública","Baja")))</f>
        <v>Baja</v>
      </c>
      <c r="AD44" s="103">
        <f t="shared" ref="AD44:AD48" si="19">IF(AC44="Baja",1,IF(AC44="Media",2,IF(AC44="Alta",3,"")))</f>
        <v>1</v>
      </c>
      <c r="AE44" s="26" t="s">
        <v>148</v>
      </c>
      <c r="AF44" s="103">
        <f>IF(AE44="Baja",1,IF(AE44="Media",2,IF(AE44="Alta",3,"")))</f>
        <v>1</v>
      </c>
      <c r="AG44" s="26" t="s">
        <v>148</v>
      </c>
      <c r="AH44" s="104">
        <f>IF(AG44="Baja",1,IF(AG44="Media",2,IF(AG44="Alta",3,IF(AG44="No Clasificada",0,""))))</f>
        <v>1</v>
      </c>
      <c r="AI44" s="26" t="s">
        <v>148</v>
      </c>
      <c r="AJ44" s="103">
        <f>IF(AI44="Baja",1,IF(AI44="Media",2,IF(AI44="Alta",3,IF(AI44="No Clasificada",0,""))))</f>
        <v>1</v>
      </c>
      <c r="AK44" s="103">
        <f>IFERROR(SUM(AH44+AJ44)," ")</f>
        <v>2</v>
      </c>
      <c r="AL44" s="103" t="str">
        <f>IF(AK44=3,"Baja",IF(AK44=2,"Baja",IF(AK44=1,"Baja",IF(AK44=4,"Media",IF(AK44&gt;=5,"Alta")))))</f>
        <v>Baja</v>
      </c>
      <c r="AM44" s="103">
        <f>IF(AL44="Baja",1,IF(AL44="Media",2,IF(AL44="Alta",3,"0")))</f>
        <v>1</v>
      </c>
      <c r="AN44" s="103">
        <f>IFERROR(SUM(+AD44+AF44+AM44),"")</f>
        <v>3</v>
      </c>
      <c r="AO44" s="105" t="str">
        <f>IF(AND(AC44="ALTA"),"ALTA",IF(AND(AE44="ALTA",AL44="ALTA"),"ALTA",IF(AND(AC44="MEDIA",AE44="ALTA",AL44="MEDIA"),"MEDIA",IF(AND(AC44="MEDIA",AE44="MEDIA",AL44="ALTA"),"MEDIA",IF(AND(AC44="MEDIA",AE44="MEDIA",AL44="BAJA"),"MEDIA",IF(AND(AC44="MEDIA",AE44="MEDIA",AL44="MEDIA"),"MEDIA",IF(AND(AC44="MEDIA",AE44="BAJA",AL44="MEDIA"),"MEDIA",IF(AND(AC44="BAJA",AE44="MEDIA",AL44="MEDIA"),"MEDIA",IF(AND(AC44="BAJA",AE44="BAJA",AL44="MEDIA"),"MEDIA",IF(AND(AC44="BAJA",AE44="MEDIA",AL44="BAJA"),"MEDIA",IF(AND(AC44="MEDIA",AE44="BAJA",AL44="BAJA"),"MEDIA",IF(AND(AC44="BAJA",AE44="ALTA",AL44="BAJA"),"MEDIA",IF(AND(AC44="BAJA",AE44="BAJA",AL44="ALTA"),"MEDIA",IF(AND(AC44="MEDIA",AE44="ALTA",AL44="BAJA"),"MEDIA",IF(AND(AC44="MEDIA",AE44="BAJA",AL44="ALTA"),"MEDIA",IF(AND(AC44="BAJA",AE44="ALTA",AL44="MEDIA"),"MEDIA",IF(AND(AC44="BAJA",AE44="MEDIA",AL44="ALTA"),"MEDIA",IF(AND(AC44="BAJA",AE44="BAJA",AL44="BAJA"),"BAJA","Por Clasificar"))))))))))))))))))</f>
        <v>BAJA</v>
      </c>
    </row>
    <row r="45" spans="1:41" s="27" customFormat="1" ht="50.1" customHeight="1">
      <c r="A45" s="21" t="s">
        <v>241</v>
      </c>
      <c r="B45" s="21" t="s">
        <v>71</v>
      </c>
      <c r="C45" s="102" t="s">
        <v>78</v>
      </c>
      <c r="D45" s="2" t="s">
        <v>238</v>
      </c>
      <c r="E45" s="22" t="s">
        <v>242</v>
      </c>
      <c r="F45" s="2" t="s">
        <v>243</v>
      </c>
      <c r="G45" s="19" t="s">
        <v>140</v>
      </c>
      <c r="H45" s="19"/>
      <c r="I45" s="19"/>
      <c r="J45" s="19" t="s">
        <v>2</v>
      </c>
      <c r="K45" s="19" t="s">
        <v>188</v>
      </c>
      <c r="L45" s="19" t="s">
        <v>244</v>
      </c>
      <c r="M45" s="19" t="s">
        <v>143</v>
      </c>
      <c r="N45" s="20" t="s">
        <v>65</v>
      </c>
      <c r="O45" s="19" t="s">
        <v>3</v>
      </c>
      <c r="P45" s="20" t="s">
        <v>944</v>
      </c>
      <c r="Q45" s="19" t="s">
        <v>179</v>
      </c>
      <c r="R45" s="20" t="s">
        <v>65</v>
      </c>
      <c r="S45" s="3" t="s">
        <v>146</v>
      </c>
      <c r="T45" s="3" t="s">
        <v>146</v>
      </c>
      <c r="U45" s="3" t="s">
        <v>146</v>
      </c>
      <c r="V45" s="19" t="s">
        <v>76</v>
      </c>
      <c r="W45" s="20" t="s">
        <v>147</v>
      </c>
      <c r="X45" s="20" t="s">
        <v>147</v>
      </c>
      <c r="Y45" s="20" t="s">
        <v>147</v>
      </c>
      <c r="Z45" s="20" t="s">
        <v>147</v>
      </c>
      <c r="AA45" s="20" t="s">
        <v>147</v>
      </c>
      <c r="AB45" s="20" t="s">
        <v>147</v>
      </c>
      <c r="AC45" s="103" t="str">
        <f t="shared" si="18"/>
        <v>Baja</v>
      </c>
      <c r="AD45" s="103">
        <f t="shared" si="19"/>
        <v>1</v>
      </c>
      <c r="AE45" s="26" t="s">
        <v>148</v>
      </c>
      <c r="AF45" s="103">
        <f t="shared" ref="AF45:AF48" si="20">IF(AE45="Baja",1,IF(AE45="Media",2,IF(AE45="Alta",3,"")))</f>
        <v>1</v>
      </c>
      <c r="AG45" s="26" t="s">
        <v>148</v>
      </c>
      <c r="AH45" s="104">
        <f t="shared" ref="AH45:AH48" si="21">IF(AG45="Baja",1,IF(AG45="Media",2,IF(AG45="Alta",3,IF(AG45="No Clasificada",0,""))))</f>
        <v>1</v>
      </c>
      <c r="AI45" s="26" t="s">
        <v>148</v>
      </c>
      <c r="AJ45" s="103">
        <f t="shared" ref="AJ45:AJ48" si="22">IF(AI45="Baja",1,IF(AI45="Media",2,IF(AI45="Alta",3,IF(AI45="No Clasificada",0,""))))</f>
        <v>1</v>
      </c>
      <c r="AK45" s="103">
        <f t="shared" ref="AK45:AK48" si="23">IFERROR(SUM(AH45+AJ45)," ")</f>
        <v>2</v>
      </c>
      <c r="AL45" s="103" t="str">
        <f t="shared" ref="AL45:AL48" si="24">IF(AK45=3,"Baja",IF(AK45=2,"Baja",IF(AK45=1,"Baja",IF(AK45=4,"Media",IF(AK45&gt;=5,"Alta")))))</f>
        <v>Baja</v>
      </c>
      <c r="AM45" s="103">
        <f t="shared" ref="AM45:AM48" si="25">IF(AL45="Baja",1,IF(AL45="Media",2,IF(AL45="Alta",3,"0")))</f>
        <v>1</v>
      </c>
      <c r="AN45" s="103">
        <f t="shared" ref="AN45:AN48" si="26">IFERROR(SUM(+AD45+AF45+AM45),"")</f>
        <v>3</v>
      </c>
      <c r="AO45" s="105" t="str">
        <f t="shared" ref="AO45:AO48" si="27">IF(AND(AC45="ALTA"),"ALTA",IF(AND(AE45="ALTA",AL45="ALTA"),"ALTA",IF(AND(AC45="MEDIA",AE45="ALTA",AL45="MEDIA"),"MEDIA",IF(AND(AC45="MEDIA",AE45="MEDIA",AL45="ALTA"),"MEDIA",IF(AND(AC45="MEDIA",AE45="MEDIA",AL45="BAJA"),"MEDIA",IF(AND(AC45="MEDIA",AE45="MEDIA",AL45="MEDIA"),"MEDIA",IF(AND(AC45="MEDIA",AE45="BAJA",AL45="MEDIA"),"MEDIA",IF(AND(AC45="BAJA",AE45="MEDIA",AL45="MEDIA"),"MEDIA",IF(AND(AC45="BAJA",AE45="BAJA",AL45="MEDIA"),"MEDIA",IF(AND(AC45="BAJA",AE45="MEDIA",AL45="BAJA"),"MEDIA",IF(AND(AC45="MEDIA",AE45="BAJA",AL45="BAJA"),"MEDIA",IF(AND(AC45="BAJA",AE45="ALTA",AL45="BAJA"),"MEDIA",IF(AND(AC45="BAJA",AE45="BAJA",AL45="ALTA"),"MEDIA",IF(AND(AC45="MEDIA",AE45="ALTA",AL45="BAJA"),"MEDIA",IF(AND(AC45="MEDIA",AE45="BAJA",AL45="ALTA"),"MEDIA",IF(AND(AC45="BAJA",AE45="ALTA",AL45="MEDIA"),"MEDIA",IF(AND(AC45="BAJA",AE45="MEDIA",AL45="ALTA"),"MEDIA",IF(AND(AC45="BAJA",AE45="BAJA",AL45="BAJA"),"BAJA","Por Clasificar"))))))))))))))))))</f>
        <v>BAJA</v>
      </c>
    </row>
    <row r="46" spans="1:41" s="27" customFormat="1" ht="50.1" customHeight="1">
      <c r="A46" s="21" t="s">
        <v>245</v>
      </c>
      <c r="B46" s="21" t="s">
        <v>71</v>
      </c>
      <c r="C46" s="102" t="s">
        <v>78</v>
      </c>
      <c r="D46" s="2" t="s">
        <v>167</v>
      </c>
      <c r="E46" s="22" t="s">
        <v>246</v>
      </c>
      <c r="F46" s="2" t="s">
        <v>247</v>
      </c>
      <c r="G46" s="19" t="s">
        <v>140</v>
      </c>
      <c r="H46" s="19"/>
      <c r="I46" s="19"/>
      <c r="J46" s="19" t="s">
        <v>2</v>
      </c>
      <c r="K46" s="19" t="s">
        <v>188</v>
      </c>
      <c r="L46" s="19" t="s">
        <v>248</v>
      </c>
      <c r="M46" s="19" t="s">
        <v>143</v>
      </c>
      <c r="N46" s="20" t="s">
        <v>65</v>
      </c>
      <c r="O46" s="19" t="s">
        <v>144</v>
      </c>
      <c r="P46" s="20" t="s">
        <v>944</v>
      </c>
      <c r="Q46" s="19" t="s">
        <v>249</v>
      </c>
      <c r="R46" s="20" t="s">
        <v>65</v>
      </c>
      <c r="S46" s="3" t="s">
        <v>154</v>
      </c>
      <c r="T46" s="3" t="s">
        <v>154</v>
      </c>
      <c r="U46" s="3" t="s">
        <v>154</v>
      </c>
      <c r="V46" s="19" t="s">
        <v>80</v>
      </c>
      <c r="W46" s="20" t="s">
        <v>250</v>
      </c>
      <c r="X46" s="20" t="s">
        <v>251</v>
      </c>
      <c r="Y46" s="20" t="s">
        <v>252</v>
      </c>
      <c r="Z46" s="20" t="s">
        <v>174</v>
      </c>
      <c r="AA46" s="23">
        <v>44027</v>
      </c>
      <c r="AB46" s="20" t="s">
        <v>945</v>
      </c>
      <c r="AC46" s="103" t="str">
        <f t="shared" si="18"/>
        <v>Media</v>
      </c>
      <c r="AD46" s="103">
        <f t="shared" si="19"/>
        <v>2</v>
      </c>
      <c r="AE46" s="26" t="s">
        <v>155</v>
      </c>
      <c r="AF46" s="103">
        <f t="shared" si="20"/>
        <v>2</v>
      </c>
      <c r="AG46" s="26" t="s">
        <v>148</v>
      </c>
      <c r="AH46" s="104">
        <f t="shared" si="21"/>
        <v>1</v>
      </c>
      <c r="AI46" s="26" t="s">
        <v>148</v>
      </c>
      <c r="AJ46" s="103">
        <f t="shared" si="22"/>
        <v>1</v>
      </c>
      <c r="AK46" s="103">
        <f t="shared" si="23"/>
        <v>2</v>
      </c>
      <c r="AL46" s="103" t="str">
        <f t="shared" si="24"/>
        <v>Baja</v>
      </c>
      <c r="AM46" s="103">
        <f t="shared" si="25"/>
        <v>1</v>
      </c>
      <c r="AN46" s="103">
        <f t="shared" si="26"/>
        <v>5</v>
      </c>
      <c r="AO46" s="105" t="str">
        <f t="shared" si="27"/>
        <v>MEDIA</v>
      </c>
    </row>
    <row r="47" spans="1:41" s="27" customFormat="1" ht="50.1" customHeight="1">
      <c r="A47" s="21" t="s">
        <v>253</v>
      </c>
      <c r="B47" s="21" t="s">
        <v>71</v>
      </c>
      <c r="C47" s="102" t="s">
        <v>78</v>
      </c>
      <c r="D47" s="2" t="s">
        <v>238</v>
      </c>
      <c r="E47" s="22" t="s">
        <v>254</v>
      </c>
      <c r="F47" s="2" t="s">
        <v>255</v>
      </c>
      <c r="G47" s="19" t="s">
        <v>140</v>
      </c>
      <c r="H47" s="19"/>
      <c r="I47" s="19"/>
      <c r="J47" s="19" t="s">
        <v>2</v>
      </c>
      <c r="K47" s="19" t="s">
        <v>188</v>
      </c>
      <c r="L47" s="19" t="s">
        <v>256</v>
      </c>
      <c r="M47" s="19" t="s">
        <v>143</v>
      </c>
      <c r="N47" s="20" t="s">
        <v>65</v>
      </c>
      <c r="O47" s="19" t="s">
        <v>144</v>
      </c>
      <c r="P47" s="20" t="s">
        <v>944</v>
      </c>
      <c r="Q47" s="19" t="s">
        <v>257</v>
      </c>
      <c r="R47" s="20" t="s">
        <v>65</v>
      </c>
      <c r="S47" s="3" t="s">
        <v>146</v>
      </c>
      <c r="T47" s="3" t="s">
        <v>146</v>
      </c>
      <c r="U47" s="3" t="s">
        <v>146</v>
      </c>
      <c r="V47" s="19" t="s">
        <v>76</v>
      </c>
      <c r="W47" s="20" t="s">
        <v>147</v>
      </c>
      <c r="X47" s="20" t="s">
        <v>147</v>
      </c>
      <c r="Y47" s="20" t="s">
        <v>147</v>
      </c>
      <c r="Z47" s="20" t="s">
        <v>147</v>
      </c>
      <c r="AA47" s="20" t="s">
        <v>147</v>
      </c>
      <c r="AB47" s="20" t="s">
        <v>147</v>
      </c>
      <c r="AC47" s="103" t="str">
        <f t="shared" si="18"/>
        <v>Baja</v>
      </c>
      <c r="AD47" s="103">
        <f t="shared" si="19"/>
        <v>1</v>
      </c>
      <c r="AE47" s="26" t="s">
        <v>148</v>
      </c>
      <c r="AF47" s="103">
        <f t="shared" si="20"/>
        <v>1</v>
      </c>
      <c r="AG47" s="26" t="s">
        <v>148</v>
      </c>
      <c r="AH47" s="104">
        <f t="shared" si="21"/>
        <v>1</v>
      </c>
      <c r="AI47" s="26" t="s">
        <v>148</v>
      </c>
      <c r="AJ47" s="103">
        <f t="shared" si="22"/>
        <v>1</v>
      </c>
      <c r="AK47" s="103">
        <f t="shared" si="23"/>
        <v>2</v>
      </c>
      <c r="AL47" s="103" t="str">
        <f t="shared" si="24"/>
        <v>Baja</v>
      </c>
      <c r="AM47" s="103">
        <f t="shared" si="25"/>
        <v>1</v>
      </c>
      <c r="AN47" s="103">
        <f t="shared" si="26"/>
        <v>3</v>
      </c>
      <c r="AO47" s="105" t="str">
        <f t="shared" si="27"/>
        <v>BAJA</v>
      </c>
    </row>
    <row r="48" spans="1:41" s="27" customFormat="1" ht="50.1" customHeight="1">
      <c r="A48" s="21" t="s">
        <v>258</v>
      </c>
      <c r="B48" s="21" t="s">
        <v>71</v>
      </c>
      <c r="C48" s="102" t="s">
        <v>78</v>
      </c>
      <c r="D48" s="2" t="s">
        <v>238</v>
      </c>
      <c r="E48" s="22" t="s">
        <v>259</v>
      </c>
      <c r="F48" s="2" t="s">
        <v>260</v>
      </c>
      <c r="G48" s="19" t="s">
        <v>140</v>
      </c>
      <c r="H48" s="19"/>
      <c r="I48" s="19"/>
      <c r="J48" s="19" t="s">
        <v>2</v>
      </c>
      <c r="K48" s="19" t="s">
        <v>188</v>
      </c>
      <c r="L48" s="19" t="s">
        <v>261</v>
      </c>
      <c r="M48" s="19" t="s">
        <v>143</v>
      </c>
      <c r="N48" s="20" t="s">
        <v>65</v>
      </c>
      <c r="O48" s="19" t="s">
        <v>144</v>
      </c>
      <c r="P48" s="20" t="s">
        <v>944</v>
      </c>
      <c r="Q48" s="19" t="s">
        <v>946</v>
      </c>
      <c r="R48" s="20" t="s">
        <v>65</v>
      </c>
      <c r="S48" s="3" t="s">
        <v>146</v>
      </c>
      <c r="T48" s="3" t="s">
        <v>146</v>
      </c>
      <c r="U48" s="3" t="s">
        <v>146</v>
      </c>
      <c r="V48" s="19" t="s">
        <v>76</v>
      </c>
      <c r="W48" s="20" t="s">
        <v>147</v>
      </c>
      <c r="X48" s="20" t="s">
        <v>147</v>
      </c>
      <c r="Y48" s="20" t="s">
        <v>147</v>
      </c>
      <c r="Z48" s="20" t="s">
        <v>147</v>
      </c>
      <c r="AA48" s="20" t="s">
        <v>147</v>
      </c>
      <c r="AB48" s="20" t="s">
        <v>147</v>
      </c>
      <c r="AC48" s="103" t="str">
        <f t="shared" si="18"/>
        <v>Baja</v>
      </c>
      <c r="AD48" s="103">
        <f t="shared" si="19"/>
        <v>1</v>
      </c>
      <c r="AE48" s="26" t="s">
        <v>155</v>
      </c>
      <c r="AF48" s="103">
        <f t="shared" si="20"/>
        <v>2</v>
      </c>
      <c r="AG48" s="26" t="s">
        <v>155</v>
      </c>
      <c r="AH48" s="104">
        <f t="shared" si="21"/>
        <v>2</v>
      </c>
      <c r="AI48" s="26" t="s">
        <v>148</v>
      </c>
      <c r="AJ48" s="103">
        <f t="shared" si="22"/>
        <v>1</v>
      </c>
      <c r="AK48" s="103">
        <f t="shared" si="23"/>
        <v>3</v>
      </c>
      <c r="AL48" s="103" t="str">
        <f t="shared" si="24"/>
        <v>Baja</v>
      </c>
      <c r="AM48" s="103">
        <f t="shared" si="25"/>
        <v>1</v>
      </c>
      <c r="AN48" s="103">
        <f t="shared" si="26"/>
        <v>4</v>
      </c>
      <c r="AO48" s="105" t="str">
        <f t="shared" si="27"/>
        <v>MEDIA</v>
      </c>
    </row>
    <row r="49" spans="1:41" s="27" customFormat="1" ht="50.1" customHeight="1">
      <c r="A49" s="87" t="s">
        <v>297</v>
      </c>
      <c r="B49" s="88"/>
      <c r="C49" s="88"/>
      <c r="D49" s="88"/>
      <c r="E49" s="88"/>
      <c r="F49" s="88"/>
      <c r="G49" s="88"/>
      <c r="H49" s="88"/>
      <c r="I49" s="88"/>
      <c r="J49" s="88"/>
      <c r="K49" s="88"/>
      <c r="L49" s="88"/>
      <c r="M49" s="88"/>
      <c r="N49" s="88"/>
      <c r="O49" s="88"/>
      <c r="P49" s="88"/>
      <c r="Q49" s="88"/>
      <c r="R49" s="88"/>
      <c r="S49" s="88"/>
      <c r="T49" s="88"/>
      <c r="U49" s="88"/>
      <c r="V49" s="88"/>
      <c r="W49" s="88"/>
      <c r="X49" s="88"/>
      <c r="Y49" s="88"/>
      <c r="Z49" s="88"/>
      <c r="AA49" s="88"/>
      <c r="AB49" s="88"/>
      <c r="AC49" s="95"/>
      <c r="AD49" s="95"/>
      <c r="AE49" s="88"/>
      <c r="AF49" s="95"/>
      <c r="AG49" s="88"/>
      <c r="AH49" s="95"/>
      <c r="AI49" s="88"/>
      <c r="AJ49" s="95"/>
      <c r="AK49" s="95"/>
      <c r="AL49" s="95"/>
      <c r="AM49" s="95"/>
      <c r="AN49" s="95"/>
      <c r="AO49" s="99"/>
    </row>
    <row r="50" spans="1:41" s="27" customFormat="1" ht="81.599999999999994" customHeight="1">
      <c r="A50" s="21" t="s">
        <v>263</v>
      </c>
      <c r="B50" s="21" t="s">
        <v>71</v>
      </c>
      <c r="C50" s="2" t="s">
        <v>82</v>
      </c>
      <c r="D50" s="2" t="s">
        <v>264</v>
      </c>
      <c r="E50" s="22" t="s">
        <v>265</v>
      </c>
      <c r="F50" s="2" t="s">
        <v>266</v>
      </c>
      <c r="G50" s="19" t="s">
        <v>140</v>
      </c>
      <c r="H50" s="19"/>
      <c r="I50" s="19"/>
      <c r="J50" s="19" t="s">
        <v>2</v>
      </c>
      <c r="K50" s="19" t="s">
        <v>267</v>
      </c>
      <c r="L50" s="19" t="s">
        <v>268</v>
      </c>
      <c r="M50" s="19" t="s">
        <v>143</v>
      </c>
      <c r="N50" s="20" t="s">
        <v>269</v>
      </c>
      <c r="O50" s="19" t="s">
        <v>3</v>
      </c>
      <c r="P50" s="20" t="s">
        <v>947</v>
      </c>
      <c r="Q50" s="19" t="s">
        <v>147</v>
      </c>
      <c r="R50" s="20" t="s">
        <v>97</v>
      </c>
      <c r="S50" s="3" t="s">
        <v>154</v>
      </c>
      <c r="T50" s="3" t="s">
        <v>146</v>
      </c>
      <c r="U50" s="3" t="s">
        <v>146</v>
      </c>
      <c r="V50" s="19" t="s">
        <v>80</v>
      </c>
      <c r="W50" s="20" t="s">
        <v>270</v>
      </c>
      <c r="X50" s="20" t="s">
        <v>181</v>
      </c>
      <c r="Y50" s="20" t="s">
        <v>271</v>
      </c>
      <c r="Z50" s="20" t="s">
        <v>174</v>
      </c>
      <c r="AA50" s="23">
        <v>44028</v>
      </c>
      <c r="AB50" s="20" t="s">
        <v>272</v>
      </c>
      <c r="AC50" s="103" t="str">
        <f t="shared" ref="AC50:AC55" si="28">IF(V50="Información Pública Reservada","Alta",IF(V50="Información Pública Clasificada","Media",IF(V50="Información Pública","Baja")))</f>
        <v>Media</v>
      </c>
      <c r="AD50" s="103">
        <f t="shared" ref="AD50:AD55" si="29">IF(AC50="Baja",1,IF(AC50="Media",2,IF(AC50="Alta",3,"")))</f>
        <v>2</v>
      </c>
      <c r="AE50" s="26" t="s">
        <v>155</v>
      </c>
      <c r="AF50" s="103">
        <v>2</v>
      </c>
      <c r="AG50" s="26" t="s">
        <v>155</v>
      </c>
      <c r="AH50" s="104">
        <v>2</v>
      </c>
      <c r="AI50" s="26" t="s">
        <v>148</v>
      </c>
      <c r="AJ50" s="103">
        <v>1</v>
      </c>
      <c r="AK50" s="103">
        <v>3</v>
      </c>
      <c r="AL50" s="103" t="s">
        <v>148</v>
      </c>
      <c r="AM50" s="103">
        <f t="shared" ref="AM50:AM55" si="30">IF(AL50="Baja",1,IF(AL50="Media",2,IF(AL50="Alta",3,"0")))</f>
        <v>1</v>
      </c>
      <c r="AN50" s="103">
        <f t="shared" ref="AN50:AN55" si="31">IFERROR(SUM(+AD50+AF50+AM50),"")</f>
        <v>5</v>
      </c>
      <c r="AO50" s="105" t="str">
        <f t="shared" ref="AO50:AO55" si="32">IF(AND(AC50="ALTA"),"ALTA",IF(AND(AE50="ALTA",AL50="ALTA"),"ALTA",IF(AND(AC50="MEDIA",AE50="ALTA",AL50="MEDIA"),"MEDIA",IF(AND(AC50="MEDIA",AE50="MEDIA",AL50="ALTA"),"MEDIA",IF(AND(AC50="MEDIA",AE50="MEDIA",AL50="BAJA"),"MEDIA",IF(AND(AC50="MEDIA",AE50="MEDIA",AL50="MEDIA"),"MEDIA",IF(AND(AC50="MEDIA",AE50="BAJA",AL50="MEDIA"),"MEDIA",IF(AND(AC50="BAJA",AE50="MEDIA",AL50="MEDIA"),"MEDIA",IF(AND(AC50="BAJA",AE50="BAJA",AL50="MEDIA"),"MEDIA",IF(AND(AC50="BAJA",AE50="MEDIA",AL50="BAJA"),"MEDIA",IF(AND(AC50="MEDIA",AE50="BAJA",AL50="BAJA"),"MEDIA",IF(AND(AC50="BAJA",AE50="ALTA",AL50="BAJA"),"MEDIA",IF(AND(AC50="BAJA",AE50="BAJA",AL50="ALTA"),"MEDIA",IF(AND(AC50="MEDIA",AE50="ALTA",AL50="BAJA"),"MEDIA",IF(AND(AC50="MEDIA",AE50="BAJA",AL50="ALTA"),"MEDIA",IF(AND(AC50="BAJA",AE50="ALTA",AL50="MEDIA"),"MEDIA",IF(AND(AC50="BAJA",AE50="MEDIA",AL50="ALTA"),"MEDIA",IF(AND(AC50="BAJA",AE50="BAJA",AL50="BAJA"),"BAJA","Por Clasificar"))))))))))))))))))</f>
        <v>MEDIA</v>
      </c>
    </row>
    <row r="51" spans="1:41" s="27" customFormat="1" ht="105" customHeight="1">
      <c r="A51" s="21" t="s">
        <v>273</v>
      </c>
      <c r="B51" s="21" t="s">
        <v>71</v>
      </c>
      <c r="C51" s="2" t="s">
        <v>82</v>
      </c>
      <c r="D51" s="2" t="s">
        <v>264</v>
      </c>
      <c r="E51" s="22" t="s">
        <v>274</v>
      </c>
      <c r="F51" s="2" t="s">
        <v>275</v>
      </c>
      <c r="G51" s="19" t="s">
        <v>140</v>
      </c>
      <c r="H51" s="19"/>
      <c r="I51" s="19"/>
      <c r="J51" s="19" t="s">
        <v>2</v>
      </c>
      <c r="K51" s="19" t="s">
        <v>267</v>
      </c>
      <c r="L51" s="19" t="s">
        <v>268</v>
      </c>
      <c r="M51" s="19" t="s">
        <v>143</v>
      </c>
      <c r="N51" s="20" t="s">
        <v>269</v>
      </c>
      <c r="O51" s="19" t="s">
        <v>144</v>
      </c>
      <c r="P51" s="20" t="s">
        <v>947</v>
      </c>
      <c r="Q51" s="19" t="s">
        <v>276</v>
      </c>
      <c r="R51" s="20" t="s">
        <v>97</v>
      </c>
      <c r="S51" s="3" t="s">
        <v>146</v>
      </c>
      <c r="T51" s="3" t="s">
        <v>146</v>
      </c>
      <c r="U51" s="3" t="s">
        <v>146</v>
      </c>
      <c r="V51" s="19" t="s">
        <v>76</v>
      </c>
      <c r="W51" s="20" t="s">
        <v>147</v>
      </c>
      <c r="X51" s="20" t="s">
        <v>147</v>
      </c>
      <c r="Y51" s="20" t="s">
        <v>147</v>
      </c>
      <c r="Z51" s="20" t="s">
        <v>147</v>
      </c>
      <c r="AA51" s="23" t="s">
        <v>147</v>
      </c>
      <c r="AB51" s="20" t="s">
        <v>147</v>
      </c>
      <c r="AC51" s="103" t="str">
        <f t="shared" si="28"/>
        <v>Baja</v>
      </c>
      <c r="AD51" s="103">
        <f t="shared" si="29"/>
        <v>1</v>
      </c>
      <c r="AE51" s="26" t="s">
        <v>155</v>
      </c>
      <c r="AF51" s="103">
        <v>2</v>
      </c>
      <c r="AG51" s="26" t="s">
        <v>148</v>
      </c>
      <c r="AH51" s="104">
        <v>1</v>
      </c>
      <c r="AI51" s="26" t="s">
        <v>148</v>
      </c>
      <c r="AJ51" s="103">
        <v>1</v>
      </c>
      <c r="AK51" s="103">
        <v>2</v>
      </c>
      <c r="AL51" s="103" t="s">
        <v>148</v>
      </c>
      <c r="AM51" s="103">
        <f t="shared" si="30"/>
        <v>1</v>
      </c>
      <c r="AN51" s="103">
        <f t="shared" si="31"/>
        <v>4</v>
      </c>
      <c r="AO51" s="105" t="str">
        <f t="shared" si="32"/>
        <v>MEDIA</v>
      </c>
    </row>
    <row r="52" spans="1:41" s="27" customFormat="1" ht="97.15" customHeight="1">
      <c r="A52" s="21" t="s">
        <v>277</v>
      </c>
      <c r="B52" s="21" t="s">
        <v>71</v>
      </c>
      <c r="C52" s="2" t="s">
        <v>82</v>
      </c>
      <c r="D52" s="2" t="s">
        <v>264</v>
      </c>
      <c r="E52" s="22" t="s">
        <v>278</v>
      </c>
      <c r="F52" s="2" t="s">
        <v>279</v>
      </c>
      <c r="G52" s="19" t="s">
        <v>140</v>
      </c>
      <c r="H52" s="19"/>
      <c r="I52" s="19"/>
      <c r="J52" s="19" t="s">
        <v>2</v>
      </c>
      <c r="K52" s="19" t="s">
        <v>188</v>
      </c>
      <c r="L52" s="19" t="s">
        <v>280</v>
      </c>
      <c r="M52" s="19" t="s">
        <v>143</v>
      </c>
      <c r="N52" s="20" t="s">
        <v>269</v>
      </c>
      <c r="O52" s="19" t="s">
        <v>3</v>
      </c>
      <c r="P52" s="20" t="s">
        <v>947</v>
      </c>
      <c r="Q52" s="19" t="s">
        <v>147</v>
      </c>
      <c r="R52" s="20" t="s">
        <v>97</v>
      </c>
      <c r="S52" s="3" t="s">
        <v>154</v>
      </c>
      <c r="T52" s="3" t="s">
        <v>146</v>
      </c>
      <c r="U52" s="3" t="s">
        <v>146</v>
      </c>
      <c r="V52" s="19" t="s">
        <v>80</v>
      </c>
      <c r="W52" s="20" t="s">
        <v>270</v>
      </c>
      <c r="X52" s="20" t="s">
        <v>181</v>
      </c>
      <c r="Y52" s="20" t="s">
        <v>281</v>
      </c>
      <c r="Z52" s="20" t="s">
        <v>174</v>
      </c>
      <c r="AA52" s="23">
        <v>44034</v>
      </c>
      <c r="AB52" s="20" t="s">
        <v>272</v>
      </c>
      <c r="AC52" s="103" t="str">
        <f t="shared" si="28"/>
        <v>Media</v>
      </c>
      <c r="AD52" s="103">
        <f t="shared" si="29"/>
        <v>2</v>
      </c>
      <c r="AE52" s="26" t="s">
        <v>148</v>
      </c>
      <c r="AF52" s="103">
        <v>1</v>
      </c>
      <c r="AG52" s="26" t="s">
        <v>148</v>
      </c>
      <c r="AH52" s="104">
        <v>1</v>
      </c>
      <c r="AI52" s="26" t="s">
        <v>148</v>
      </c>
      <c r="AJ52" s="103">
        <v>1</v>
      </c>
      <c r="AK52" s="103">
        <v>2</v>
      </c>
      <c r="AL52" s="103" t="s">
        <v>148</v>
      </c>
      <c r="AM52" s="103">
        <f t="shared" si="30"/>
        <v>1</v>
      </c>
      <c r="AN52" s="103">
        <f t="shared" si="31"/>
        <v>4</v>
      </c>
      <c r="AO52" s="105" t="str">
        <f t="shared" si="32"/>
        <v>MEDIA</v>
      </c>
    </row>
    <row r="53" spans="1:41" s="27" customFormat="1" ht="93" customHeight="1">
      <c r="A53" s="21" t="s">
        <v>282</v>
      </c>
      <c r="B53" s="21" t="s">
        <v>71</v>
      </c>
      <c r="C53" s="2" t="s">
        <v>82</v>
      </c>
      <c r="D53" s="2" t="s">
        <v>264</v>
      </c>
      <c r="E53" s="2" t="s">
        <v>283</v>
      </c>
      <c r="F53" s="2" t="s">
        <v>284</v>
      </c>
      <c r="G53" s="19" t="s">
        <v>140</v>
      </c>
      <c r="H53" s="19"/>
      <c r="I53" s="19"/>
      <c r="J53" s="19" t="s">
        <v>2</v>
      </c>
      <c r="K53" s="19" t="s">
        <v>188</v>
      </c>
      <c r="L53" s="19" t="s">
        <v>280</v>
      </c>
      <c r="M53" s="19" t="s">
        <v>143</v>
      </c>
      <c r="N53" s="20" t="s">
        <v>269</v>
      </c>
      <c r="O53" s="19" t="s">
        <v>3</v>
      </c>
      <c r="P53" s="20" t="s">
        <v>947</v>
      </c>
      <c r="Q53" s="19" t="s">
        <v>147</v>
      </c>
      <c r="R53" s="20" t="s">
        <v>97</v>
      </c>
      <c r="S53" s="3" t="s">
        <v>154</v>
      </c>
      <c r="T53" s="3" t="s">
        <v>146</v>
      </c>
      <c r="U53" s="3" t="s">
        <v>146</v>
      </c>
      <c r="V53" s="19" t="s">
        <v>76</v>
      </c>
      <c r="W53" s="20" t="s">
        <v>147</v>
      </c>
      <c r="X53" s="20" t="s">
        <v>147</v>
      </c>
      <c r="Y53" s="20" t="s">
        <v>147</v>
      </c>
      <c r="Z53" s="20" t="s">
        <v>147</v>
      </c>
      <c r="AA53" s="23" t="s">
        <v>147</v>
      </c>
      <c r="AB53" s="20" t="s">
        <v>147</v>
      </c>
      <c r="AC53" s="103" t="str">
        <f t="shared" si="28"/>
        <v>Baja</v>
      </c>
      <c r="AD53" s="103">
        <f t="shared" si="29"/>
        <v>1</v>
      </c>
      <c r="AE53" s="26" t="s">
        <v>155</v>
      </c>
      <c r="AF53" s="103">
        <v>2</v>
      </c>
      <c r="AG53" s="26" t="s">
        <v>155</v>
      </c>
      <c r="AH53" s="104">
        <v>2</v>
      </c>
      <c r="AI53" s="26" t="s">
        <v>148</v>
      </c>
      <c r="AJ53" s="103">
        <v>1</v>
      </c>
      <c r="AK53" s="103">
        <v>3</v>
      </c>
      <c r="AL53" s="103" t="s">
        <v>148</v>
      </c>
      <c r="AM53" s="103">
        <f t="shared" si="30"/>
        <v>1</v>
      </c>
      <c r="AN53" s="103">
        <f t="shared" si="31"/>
        <v>4</v>
      </c>
      <c r="AO53" s="105" t="str">
        <f t="shared" si="32"/>
        <v>MEDIA</v>
      </c>
    </row>
    <row r="54" spans="1:41" s="27" customFormat="1" ht="162" customHeight="1">
      <c r="A54" s="21" t="s">
        <v>285</v>
      </c>
      <c r="B54" s="21" t="s">
        <v>63</v>
      </c>
      <c r="C54" s="102" t="s">
        <v>64</v>
      </c>
      <c r="D54" s="2" t="s">
        <v>948</v>
      </c>
      <c r="E54" s="27" t="s">
        <v>286</v>
      </c>
      <c r="F54" s="2" t="s">
        <v>949</v>
      </c>
      <c r="G54" s="19" t="s">
        <v>140</v>
      </c>
      <c r="H54" s="19"/>
      <c r="I54" s="19"/>
      <c r="J54" s="19" t="s">
        <v>2</v>
      </c>
      <c r="K54" s="19" t="s">
        <v>267</v>
      </c>
      <c r="L54" s="19" t="s">
        <v>287</v>
      </c>
      <c r="M54" s="19" t="s">
        <v>143</v>
      </c>
      <c r="N54" s="20" t="s">
        <v>269</v>
      </c>
      <c r="O54" s="19" t="s">
        <v>3</v>
      </c>
      <c r="P54" s="20" t="s">
        <v>950</v>
      </c>
      <c r="Q54" s="19" t="s">
        <v>147</v>
      </c>
      <c r="R54" s="20" t="s">
        <v>97</v>
      </c>
      <c r="S54" s="3" t="s">
        <v>146</v>
      </c>
      <c r="T54" s="3" t="s">
        <v>146</v>
      </c>
      <c r="U54" s="3" t="s">
        <v>146</v>
      </c>
      <c r="V54" s="19" t="s">
        <v>80</v>
      </c>
      <c r="W54" s="20" t="s">
        <v>288</v>
      </c>
      <c r="X54" s="20" t="s">
        <v>288</v>
      </c>
      <c r="Y54" s="20" t="s">
        <v>289</v>
      </c>
      <c r="Z54" s="20" t="s">
        <v>174</v>
      </c>
      <c r="AA54" s="23">
        <v>44036</v>
      </c>
      <c r="AB54" s="20" t="s">
        <v>175</v>
      </c>
      <c r="AC54" s="103" t="str">
        <f t="shared" si="28"/>
        <v>Media</v>
      </c>
      <c r="AD54" s="103">
        <f t="shared" si="29"/>
        <v>2</v>
      </c>
      <c r="AE54" s="26" t="s">
        <v>183</v>
      </c>
      <c r="AF54" s="103">
        <v>3</v>
      </c>
      <c r="AG54" s="26" t="s">
        <v>155</v>
      </c>
      <c r="AH54" s="104">
        <v>2</v>
      </c>
      <c r="AI54" s="26" t="s">
        <v>155</v>
      </c>
      <c r="AJ54" s="103">
        <v>2</v>
      </c>
      <c r="AK54" s="103">
        <v>4</v>
      </c>
      <c r="AL54" s="103" t="s">
        <v>155</v>
      </c>
      <c r="AM54" s="103">
        <f t="shared" si="30"/>
        <v>2</v>
      </c>
      <c r="AN54" s="103">
        <f t="shared" si="31"/>
        <v>7</v>
      </c>
      <c r="AO54" s="105" t="str">
        <f t="shared" si="32"/>
        <v>MEDIA</v>
      </c>
    </row>
    <row r="55" spans="1:41" s="27" customFormat="1" ht="81" customHeight="1">
      <c r="A55" s="21" t="s">
        <v>290</v>
      </c>
      <c r="B55" s="21" t="s">
        <v>63</v>
      </c>
      <c r="C55" s="102" t="s">
        <v>64</v>
      </c>
      <c r="D55" s="2" t="s">
        <v>951</v>
      </c>
      <c r="E55" s="22" t="s">
        <v>291</v>
      </c>
      <c r="F55" s="2" t="s">
        <v>292</v>
      </c>
      <c r="G55" s="19" t="s">
        <v>140</v>
      </c>
      <c r="H55" s="19"/>
      <c r="I55" s="19"/>
      <c r="J55" s="19" t="s">
        <v>2</v>
      </c>
      <c r="K55" s="19" t="s">
        <v>188</v>
      </c>
      <c r="L55" s="19" t="s">
        <v>293</v>
      </c>
      <c r="M55" s="19" t="s">
        <v>143</v>
      </c>
      <c r="N55" s="20" t="s">
        <v>269</v>
      </c>
      <c r="O55" s="19" t="s">
        <v>3</v>
      </c>
      <c r="P55" s="20" t="s">
        <v>950</v>
      </c>
      <c r="Q55" s="19" t="s">
        <v>147</v>
      </c>
      <c r="R55" s="20" t="s">
        <v>97</v>
      </c>
      <c r="S55" s="3" t="s">
        <v>154</v>
      </c>
      <c r="T55" s="3" t="s">
        <v>146</v>
      </c>
      <c r="U55" s="3" t="s">
        <v>146</v>
      </c>
      <c r="V55" s="19" t="s">
        <v>80</v>
      </c>
      <c r="W55" s="20" t="s">
        <v>294</v>
      </c>
      <c r="X55" s="20" t="s">
        <v>295</v>
      </c>
      <c r="Y55" s="20" t="s">
        <v>296</v>
      </c>
      <c r="Z55" s="20" t="s">
        <v>174</v>
      </c>
      <c r="AA55" s="23">
        <v>44707</v>
      </c>
      <c r="AB55" s="20" t="s">
        <v>175</v>
      </c>
      <c r="AC55" s="103" t="str">
        <f t="shared" si="28"/>
        <v>Media</v>
      </c>
      <c r="AD55" s="103">
        <f t="shared" si="29"/>
        <v>2</v>
      </c>
      <c r="AE55" s="26" t="s">
        <v>155</v>
      </c>
      <c r="AF55" s="103">
        <f t="shared" ref="AF55" si="33">IF(AE55="Baja",1,IF(AE55="Media",2,IF(AE55="Alta",3,"")))</f>
        <v>2</v>
      </c>
      <c r="AG55" s="26" t="s">
        <v>148</v>
      </c>
      <c r="AH55" s="104">
        <f t="shared" ref="AH55" si="34">IF(AG55="Baja",1,IF(AG55="Media",2,IF(AG55="Alta",3,IF(AG55="No Clasificada",0,""))))</f>
        <v>1</v>
      </c>
      <c r="AI55" s="26" t="s">
        <v>148</v>
      </c>
      <c r="AJ55" s="103">
        <f t="shared" ref="AJ55" si="35">IF(AI55="Baja",1,IF(AI55="Media",2,IF(AI55="Alta",3,IF(AI55="No Clasificada",0,""))))</f>
        <v>1</v>
      </c>
      <c r="AK55" s="103">
        <f t="shared" ref="AK55" si="36">IFERROR(SUM(AH55+AJ55)," ")</f>
        <v>2</v>
      </c>
      <c r="AL55" s="103" t="str">
        <f t="shared" ref="AL55" si="37">IF(AK55=3,"Baja",IF(AK55=2,"Baja",IF(AK55=1,"Baja",IF(AK55=4,"Media",IF(AK55&gt;=5,"Alta")))))</f>
        <v>Baja</v>
      </c>
      <c r="AM55" s="103">
        <f t="shared" si="30"/>
        <v>1</v>
      </c>
      <c r="AN55" s="103">
        <f t="shared" si="31"/>
        <v>5</v>
      </c>
      <c r="AO55" s="105" t="str">
        <f t="shared" si="32"/>
        <v>MEDIA</v>
      </c>
    </row>
    <row r="56" spans="1:41" s="27" customFormat="1" ht="50.1" customHeight="1">
      <c r="A56" s="87" t="s">
        <v>335</v>
      </c>
      <c r="B56" s="88"/>
      <c r="C56" s="88"/>
      <c r="D56" s="88"/>
      <c r="E56" s="88"/>
      <c r="F56" s="88"/>
      <c r="G56" s="88"/>
      <c r="H56" s="88"/>
      <c r="I56" s="88"/>
      <c r="J56" s="88"/>
      <c r="K56" s="88"/>
      <c r="L56" s="88"/>
      <c r="M56" s="88"/>
      <c r="N56" s="88"/>
      <c r="O56" s="88"/>
      <c r="P56" s="88"/>
      <c r="Q56" s="88"/>
      <c r="R56" s="88"/>
      <c r="S56" s="88"/>
      <c r="T56" s="88"/>
      <c r="U56" s="88"/>
      <c r="V56" s="88"/>
      <c r="W56" s="88"/>
      <c r="X56" s="88"/>
      <c r="Y56" s="88"/>
      <c r="Z56" s="88"/>
      <c r="AA56" s="88"/>
      <c r="AB56" s="88"/>
      <c r="AC56" s="95"/>
      <c r="AD56" s="95"/>
      <c r="AE56" s="88"/>
      <c r="AF56" s="95"/>
      <c r="AG56" s="88"/>
      <c r="AH56" s="95"/>
      <c r="AI56" s="88"/>
      <c r="AJ56" s="95"/>
      <c r="AK56" s="95"/>
      <c r="AL56" s="95"/>
      <c r="AM56" s="95"/>
      <c r="AN56" s="95"/>
      <c r="AO56" s="99"/>
    </row>
    <row r="57" spans="1:41" s="27" customFormat="1" ht="50.1" customHeight="1">
      <c r="A57" s="21" t="s">
        <v>285</v>
      </c>
      <c r="B57" s="21" t="s">
        <v>63</v>
      </c>
      <c r="C57" s="102" t="s">
        <v>64</v>
      </c>
      <c r="D57" s="2" t="s">
        <v>298</v>
      </c>
      <c r="E57" s="22" t="s">
        <v>299</v>
      </c>
      <c r="F57" s="2" t="s">
        <v>300</v>
      </c>
      <c r="G57" s="19" t="s">
        <v>140</v>
      </c>
      <c r="H57" s="19" t="s">
        <v>2</v>
      </c>
      <c r="I57" s="19" t="s">
        <v>2</v>
      </c>
      <c r="J57" s="19" t="s">
        <v>2</v>
      </c>
      <c r="K57" s="19" t="s">
        <v>301</v>
      </c>
      <c r="L57" s="19" t="s">
        <v>302</v>
      </c>
      <c r="M57" s="19" t="s">
        <v>143</v>
      </c>
      <c r="N57" s="20" t="s">
        <v>303</v>
      </c>
      <c r="O57" s="19" t="s">
        <v>3</v>
      </c>
      <c r="P57" s="20" t="s">
        <v>952</v>
      </c>
      <c r="Q57" s="19" t="s">
        <v>179</v>
      </c>
      <c r="R57" s="20" t="s">
        <v>109</v>
      </c>
      <c r="S57" s="3" t="s">
        <v>154</v>
      </c>
      <c r="T57" s="3" t="s">
        <v>146</v>
      </c>
      <c r="U57" s="3" t="s">
        <v>146</v>
      </c>
      <c r="V57" s="19" t="s">
        <v>80</v>
      </c>
      <c r="W57" s="20" t="s">
        <v>294</v>
      </c>
      <c r="X57" s="20" t="s">
        <v>304</v>
      </c>
      <c r="Y57" s="20" t="s">
        <v>305</v>
      </c>
      <c r="Z57" s="20" t="s">
        <v>174</v>
      </c>
      <c r="AA57" s="23">
        <v>44033</v>
      </c>
      <c r="AB57" s="20" t="s">
        <v>182</v>
      </c>
      <c r="AC57" s="103" t="str">
        <f t="shared" ref="AC57:AC62" si="38">IF(V57="Información Pública Reservada","Alta",IF(V57="Información Pública Clasificada","Media",IF(V57="Información Pública","Baja")))</f>
        <v>Media</v>
      </c>
      <c r="AD57" s="103">
        <f t="shared" ref="AD57:AD62" si="39">IF(AC57="Baja",1,IF(AC57="Media",2,IF(AC57="Alta",3,"")))</f>
        <v>2</v>
      </c>
      <c r="AE57" s="26" t="s">
        <v>155</v>
      </c>
      <c r="AF57" s="103">
        <v>2</v>
      </c>
      <c r="AG57" s="26" t="s">
        <v>155</v>
      </c>
      <c r="AH57" s="104">
        <v>2</v>
      </c>
      <c r="AI57" s="26" t="s">
        <v>155</v>
      </c>
      <c r="AJ57" s="103">
        <v>2</v>
      </c>
      <c r="AK57" s="103">
        <v>4</v>
      </c>
      <c r="AL57" s="103" t="s">
        <v>155</v>
      </c>
      <c r="AM57" s="103">
        <f t="shared" ref="AM57:AM62" si="40">IF(AL57="Baja",1,IF(AL57="Media",2,IF(AL57="Alta",3,"0")))</f>
        <v>2</v>
      </c>
      <c r="AN57" s="103">
        <f t="shared" ref="AN57:AN62" si="41">IFERROR(SUM(+AD57+AF57+AM57),"")</f>
        <v>6</v>
      </c>
      <c r="AO57" s="105" t="str">
        <f t="shared" ref="AO57:AO62" si="42">IF(AND(AC57="ALTA"),"ALTA",IF(AND(AE57="ALTA",AL57="ALTA"),"ALTA",IF(AND(AC57="MEDIA",AE57="ALTA",AL57="MEDIA"),"MEDIA",IF(AND(AC57="MEDIA",AE57="MEDIA",AL57="ALTA"),"MEDIA",IF(AND(AC57="MEDIA",AE57="MEDIA",AL57="BAJA"),"MEDIA",IF(AND(AC57="MEDIA",AE57="MEDIA",AL57="MEDIA"),"MEDIA",IF(AND(AC57="MEDIA",AE57="BAJA",AL57="MEDIA"),"MEDIA",IF(AND(AC57="BAJA",AE57="MEDIA",AL57="MEDIA"),"MEDIA",IF(AND(AC57="BAJA",AE57="BAJA",AL57="MEDIA"),"MEDIA",IF(AND(AC57="BAJA",AE57="MEDIA",AL57="BAJA"),"MEDIA",IF(AND(AC57="MEDIA",AE57="BAJA",AL57="BAJA"),"MEDIA",IF(AND(AC57="BAJA",AE57="ALTA",AL57="BAJA"),"MEDIA",IF(AND(AC57="BAJA",AE57="BAJA",AL57="ALTA"),"MEDIA",IF(AND(AC57="MEDIA",AE57="ALTA",AL57="BAJA"),"MEDIA",IF(AND(AC57="MEDIA",AE57="BAJA",AL57="ALTA"),"MEDIA",IF(AND(AC57="BAJA",AE57="ALTA",AL57="MEDIA"),"MEDIA",IF(AND(AC57="BAJA",AE57="MEDIA",AL57="ALTA"),"MEDIA",IF(AND(AC57="BAJA",AE57="BAJA",AL57="BAJA"),"BAJA","Por Clasificar"))))))))))))))))))</f>
        <v>MEDIA</v>
      </c>
    </row>
    <row r="58" spans="1:41" s="27" customFormat="1" ht="50.1" customHeight="1">
      <c r="A58" s="21" t="s">
        <v>290</v>
      </c>
      <c r="B58" s="21" t="s">
        <v>63</v>
      </c>
      <c r="C58" s="102" t="s">
        <v>64</v>
      </c>
      <c r="D58" s="2" t="s">
        <v>306</v>
      </c>
      <c r="E58" s="22" t="s">
        <v>307</v>
      </c>
      <c r="F58" s="2" t="s">
        <v>308</v>
      </c>
      <c r="G58" s="19" t="s">
        <v>140</v>
      </c>
      <c r="H58" s="19" t="s">
        <v>2</v>
      </c>
      <c r="I58" s="19"/>
      <c r="J58" s="19" t="s">
        <v>2</v>
      </c>
      <c r="K58" s="19" t="s">
        <v>953</v>
      </c>
      <c r="L58" s="19" t="s">
        <v>310</v>
      </c>
      <c r="M58" s="19" t="s">
        <v>143</v>
      </c>
      <c r="N58" s="20" t="s">
        <v>311</v>
      </c>
      <c r="O58" s="19" t="s">
        <v>3</v>
      </c>
      <c r="P58" s="125" t="s">
        <v>954</v>
      </c>
      <c r="Q58" s="19" t="s">
        <v>179</v>
      </c>
      <c r="R58" s="20" t="s">
        <v>109</v>
      </c>
      <c r="S58" s="3" t="s">
        <v>154</v>
      </c>
      <c r="T58" s="3" t="s">
        <v>146</v>
      </c>
      <c r="U58" s="3" t="s">
        <v>146</v>
      </c>
      <c r="V58" s="19" t="s">
        <v>80</v>
      </c>
      <c r="W58" s="20" t="s">
        <v>294</v>
      </c>
      <c r="X58" s="20" t="s">
        <v>304</v>
      </c>
      <c r="Y58" s="20" t="s">
        <v>312</v>
      </c>
      <c r="Z58" s="20" t="s">
        <v>174</v>
      </c>
      <c r="AA58" s="23">
        <v>44033</v>
      </c>
      <c r="AB58" s="20" t="s">
        <v>182</v>
      </c>
      <c r="AC58" s="103" t="str">
        <f t="shared" si="38"/>
        <v>Media</v>
      </c>
      <c r="AD58" s="103">
        <f t="shared" si="39"/>
        <v>2</v>
      </c>
      <c r="AE58" s="26" t="s">
        <v>155</v>
      </c>
      <c r="AF58" s="103">
        <v>2</v>
      </c>
      <c r="AG58" s="26" t="s">
        <v>155</v>
      </c>
      <c r="AH58" s="104">
        <v>2</v>
      </c>
      <c r="AI58" s="26" t="s">
        <v>183</v>
      </c>
      <c r="AJ58" s="103">
        <v>3</v>
      </c>
      <c r="AK58" s="103">
        <v>5</v>
      </c>
      <c r="AL58" s="103" t="s">
        <v>183</v>
      </c>
      <c r="AM58" s="103">
        <f t="shared" si="40"/>
        <v>3</v>
      </c>
      <c r="AN58" s="103">
        <f t="shared" si="41"/>
        <v>7</v>
      </c>
      <c r="AO58" s="105" t="str">
        <f t="shared" si="42"/>
        <v>MEDIA</v>
      </c>
    </row>
    <row r="59" spans="1:41" s="27" customFormat="1" ht="50.1" customHeight="1">
      <c r="A59" s="21" t="s">
        <v>313</v>
      </c>
      <c r="B59" s="21" t="s">
        <v>63</v>
      </c>
      <c r="C59" s="102" t="s">
        <v>64</v>
      </c>
      <c r="D59" s="2" t="s">
        <v>306</v>
      </c>
      <c r="E59" s="22" t="s">
        <v>314</v>
      </c>
      <c r="F59" s="2" t="s">
        <v>315</v>
      </c>
      <c r="G59" s="19" t="s">
        <v>140</v>
      </c>
      <c r="H59" s="19" t="s">
        <v>2</v>
      </c>
      <c r="I59" s="19" t="s">
        <v>2</v>
      </c>
      <c r="J59" s="19"/>
      <c r="K59" s="19" t="s">
        <v>301</v>
      </c>
      <c r="L59" s="19" t="s">
        <v>316</v>
      </c>
      <c r="M59" s="19" t="s">
        <v>143</v>
      </c>
      <c r="N59" s="20" t="s">
        <v>317</v>
      </c>
      <c r="O59" s="19" t="s">
        <v>3</v>
      </c>
      <c r="P59" s="20" t="s">
        <v>955</v>
      </c>
      <c r="Q59" s="19" t="s">
        <v>179</v>
      </c>
      <c r="R59" s="20" t="s">
        <v>109</v>
      </c>
      <c r="S59" s="3" t="s">
        <v>154</v>
      </c>
      <c r="T59" s="3" t="s">
        <v>146</v>
      </c>
      <c r="U59" s="3" t="s">
        <v>146</v>
      </c>
      <c r="V59" s="19" t="s">
        <v>80</v>
      </c>
      <c r="W59" s="20" t="s">
        <v>294</v>
      </c>
      <c r="X59" s="20" t="s">
        <v>304</v>
      </c>
      <c r="Y59" s="20" t="s">
        <v>318</v>
      </c>
      <c r="Z59" s="20" t="s">
        <v>174</v>
      </c>
      <c r="AA59" s="23">
        <v>44033</v>
      </c>
      <c r="AB59" s="20" t="s">
        <v>182</v>
      </c>
      <c r="AC59" s="103" t="str">
        <f t="shared" si="38"/>
        <v>Media</v>
      </c>
      <c r="AD59" s="103">
        <f t="shared" si="39"/>
        <v>2</v>
      </c>
      <c r="AE59" s="26" t="s">
        <v>155</v>
      </c>
      <c r="AF59" s="103">
        <v>2</v>
      </c>
      <c r="AG59" s="26" t="s">
        <v>155</v>
      </c>
      <c r="AH59" s="104">
        <v>2</v>
      </c>
      <c r="AI59" s="26" t="s">
        <v>155</v>
      </c>
      <c r="AJ59" s="103">
        <v>2</v>
      </c>
      <c r="AK59" s="103">
        <v>4</v>
      </c>
      <c r="AL59" s="103" t="s">
        <v>155</v>
      </c>
      <c r="AM59" s="103">
        <f t="shared" si="40"/>
        <v>2</v>
      </c>
      <c r="AN59" s="103">
        <f t="shared" si="41"/>
        <v>6</v>
      </c>
      <c r="AO59" s="105" t="str">
        <f t="shared" si="42"/>
        <v>MEDIA</v>
      </c>
    </row>
    <row r="60" spans="1:41" s="27" customFormat="1" ht="50.1" customHeight="1">
      <c r="A60" s="21" t="s">
        <v>319</v>
      </c>
      <c r="B60" s="21" t="s">
        <v>63</v>
      </c>
      <c r="C60" s="102" t="s">
        <v>64</v>
      </c>
      <c r="D60" s="2" t="s">
        <v>320</v>
      </c>
      <c r="E60" s="2" t="s">
        <v>321</v>
      </c>
      <c r="F60" s="2" t="s">
        <v>322</v>
      </c>
      <c r="G60" s="19" t="s">
        <v>140</v>
      </c>
      <c r="H60" s="19" t="s">
        <v>2</v>
      </c>
      <c r="I60" s="19" t="s">
        <v>2</v>
      </c>
      <c r="J60" s="19"/>
      <c r="K60" s="19" t="s">
        <v>301</v>
      </c>
      <c r="L60" s="19" t="s">
        <v>323</v>
      </c>
      <c r="M60" s="19" t="s">
        <v>143</v>
      </c>
      <c r="N60" s="20" t="s">
        <v>317</v>
      </c>
      <c r="O60" s="19" t="s">
        <v>3</v>
      </c>
      <c r="P60" s="20" t="s">
        <v>956</v>
      </c>
      <c r="Q60" s="19" t="s">
        <v>179</v>
      </c>
      <c r="R60" s="20" t="s">
        <v>109</v>
      </c>
      <c r="S60" s="3" t="s">
        <v>154</v>
      </c>
      <c r="T60" s="3" t="s">
        <v>146</v>
      </c>
      <c r="U60" s="3" t="s">
        <v>146</v>
      </c>
      <c r="V60" s="19" t="s">
        <v>80</v>
      </c>
      <c r="W60" s="20" t="s">
        <v>294</v>
      </c>
      <c r="X60" s="20" t="s">
        <v>304</v>
      </c>
      <c r="Y60" s="20" t="s">
        <v>324</v>
      </c>
      <c r="Z60" s="20" t="s">
        <v>174</v>
      </c>
      <c r="AA60" s="23">
        <v>44033</v>
      </c>
      <c r="AB60" s="20" t="s">
        <v>182</v>
      </c>
      <c r="AC60" s="103" t="str">
        <f t="shared" si="38"/>
        <v>Media</v>
      </c>
      <c r="AD60" s="103">
        <f t="shared" si="39"/>
        <v>2</v>
      </c>
      <c r="AE60" s="26" t="s">
        <v>155</v>
      </c>
      <c r="AF60" s="103">
        <v>2</v>
      </c>
      <c r="AG60" s="26" t="s">
        <v>155</v>
      </c>
      <c r="AH60" s="104">
        <v>2</v>
      </c>
      <c r="AI60" s="26" t="s">
        <v>155</v>
      </c>
      <c r="AJ60" s="103">
        <v>2</v>
      </c>
      <c r="AK60" s="103">
        <v>4</v>
      </c>
      <c r="AL60" s="103" t="s">
        <v>155</v>
      </c>
      <c r="AM60" s="103">
        <f t="shared" si="40"/>
        <v>2</v>
      </c>
      <c r="AN60" s="103">
        <f t="shared" si="41"/>
        <v>6</v>
      </c>
      <c r="AO60" s="105" t="str">
        <f t="shared" si="42"/>
        <v>MEDIA</v>
      </c>
    </row>
    <row r="61" spans="1:41" s="27" customFormat="1" ht="50.1" customHeight="1">
      <c r="A61" s="21" t="s">
        <v>325</v>
      </c>
      <c r="B61" s="21" t="s">
        <v>63</v>
      </c>
      <c r="C61" s="102" t="s">
        <v>64</v>
      </c>
      <c r="D61" s="2" t="s">
        <v>326</v>
      </c>
      <c r="E61" s="27" t="s">
        <v>327</v>
      </c>
      <c r="F61" s="2" t="s">
        <v>328</v>
      </c>
      <c r="G61" s="19" t="s">
        <v>140</v>
      </c>
      <c r="H61" s="19" t="s">
        <v>2</v>
      </c>
      <c r="I61" s="19" t="s">
        <v>2</v>
      </c>
      <c r="J61" s="19"/>
      <c r="K61" s="19" t="s">
        <v>329</v>
      </c>
      <c r="L61" s="19" t="s">
        <v>330</v>
      </c>
      <c r="M61" s="19" t="s">
        <v>143</v>
      </c>
      <c r="N61" s="20" t="s">
        <v>317</v>
      </c>
      <c r="O61" s="19" t="s">
        <v>3</v>
      </c>
      <c r="P61" s="20" t="s">
        <v>957</v>
      </c>
      <c r="Q61" s="19" t="s">
        <v>179</v>
      </c>
      <c r="R61" s="20" t="s">
        <v>109</v>
      </c>
      <c r="S61" s="3" t="s">
        <v>154</v>
      </c>
      <c r="T61" s="3" t="s">
        <v>146</v>
      </c>
      <c r="U61" s="3" t="s">
        <v>146</v>
      </c>
      <c r="V61" s="19" t="s">
        <v>80</v>
      </c>
      <c r="W61" s="20" t="s">
        <v>294</v>
      </c>
      <c r="X61" s="20" t="s">
        <v>304</v>
      </c>
      <c r="Y61" s="20" t="s">
        <v>331</v>
      </c>
      <c r="Z61" s="20" t="s">
        <v>174</v>
      </c>
      <c r="AA61" s="23">
        <v>44033</v>
      </c>
      <c r="AB61" s="20" t="s">
        <v>182</v>
      </c>
      <c r="AC61" s="103" t="str">
        <f t="shared" si="38"/>
        <v>Media</v>
      </c>
      <c r="AD61" s="103">
        <f t="shared" si="39"/>
        <v>2</v>
      </c>
      <c r="AE61" s="26" t="s">
        <v>155</v>
      </c>
      <c r="AF61" s="103">
        <v>2</v>
      </c>
      <c r="AG61" s="26" t="s">
        <v>155</v>
      </c>
      <c r="AH61" s="104">
        <v>2</v>
      </c>
      <c r="AI61" s="26" t="s">
        <v>155</v>
      </c>
      <c r="AJ61" s="103">
        <v>2</v>
      </c>
      <c r="AK61" s="103">
        <v>4</v>
      </c>
      <c r="AL61" s="103" t="s">
        <v>155</v>
      </c>
      <c r="AM61" s="103">
        <f t="shared" si="40"/>
        <v>2</v>
      </c>
      <c r="AN61" s="103">
        <f t="shared" si="41"/>
        <v>6</v>
      </c>
      <c r="AO61" s="105" t="str">
        <f t="shared" si="42"/>
        <v>MEDIA</v>
      </c>
    </row>
    <row r="62" spans="1:41" s="27" customFormat="1" ht="50.1" customHeight="1">
      <c r="A62" s="21" t="s">
        <v>332</v>
      </c>
      <c r="B62" s="21" t="s">
        <v>63</v>
      </c>
      <c r="C62" s="102" t="s">
        <v>64</v>
      </c>
      <c r="D62" s="2" t="s">
        <v>326</v>
      </c>
      <c r="E62" s="22" t="s">
        <v>333</v>
      </c>
      <c r="F62" s="2" t="s">
        <v>958</v>
      </c>
      <c r="G62" s="19" t="s">
        <v>140</v>
      </c>
      <c r="H62" s="19" t="s">
        <v>2</v>
      </c>
      <c r="I62" s="19" t="s">
        <v>2</v>
      </c>
      <c r="J62" s="19"/>
      <c r="K62" s="19" t="s">
        <v>329</v>
      </c>
      <c r="L62" s="19" t="s">
        <v>334</v>
      </c>
      <c r="M62" s="19" t="s">
        <v>143</v>
      </c>
      <c r="N62" s="20" t="s">
        <v>317</v>
      </c>
      <c r="O62" s="19" t="s">
        <v>3</v>
      </c>
      <c r="P62" s="20" t="s">
        <v>957</v>
      </c>
      <c r="Q62" s="19" t="s">
        <v>179</v>
      </c>
      <c r="R62" s="20" t="s">
        <v>109</v>
      </c>
      <c r="S62" s="3" t="s">
        <v>154</v>
      </c>
      <c r="T62" s="3" t="s">
        <v>146</v>
      </c>
      <c r="U62" s="3" t="s">
        <v>146</v>
      </c>
      <c r="V62" s="19" t="s">
        <v>76</v>
      </c>
      <c r="W62" s="20" t="s">
        <v>179</v>
      </c>
      <c r="X62" s="20" t="s">
        <v>179</v>
      </c>
      <c r="Y62" s="20" t="s">
        <v>179</v>
      </c>
      <c r="Z62" s="20" t="s">
        <v>179</v>
      </c>
      <c r="AA62" s="23" t="s">
        <v>179</v>
      </c>
      <c r="AB62" s="20" t="s">
        <v>179</v>
      </c>
      <c r="AC62" s="103" t="str">
        <f t="shared" si="38"/>
        <v>Baja</v>
      </c>
      <c r="AD62" s="103">
        <f t="shared" si="39"/>
        <v>1</v>
      </c>
      <c r="AE62" s="26" t="s">
        <v>155</v>
      </c>
      <c r="AF62" s="103">
        <v>2</v>
      </c>
      <c r="AG62" s="26" t="s">
        <v>155</v>
      </c>
      <c r="AH62" s="104">
        <v>2</v>
      </c>
      <c r="AI62" s="26" t="s">
        <v>148</v>
      </c>
      <c r="AJ62" s="103">
        <v>1</v>
      </c>
      <c r="AK62" s="103">
        <v>3</v>
      </c>
      <c r="AL62" s="103" t="s">
        <v>148</v>
      </c>
      <c r="AM62" s="103">
        <f t="shared" si="40"/>
        <v>1</v>
      </c>
      <c r="AN62" s="103">
        <f t="shared" si="41"/>
        <v>4</v>
      </c>
      <c r="AO62" s="105" t="str">
        <f t="shared" si="42"/>
        <v>MEDIA</v>
      </c>
    </row>
    <row r="63" spans="1:41" ht="50.1" customHeight="1">
      <c r="A63" s="87" t="s">
        <v>377</v>
      </c>
      <c r="B63" s="88"/>
      <c r="C63" s="88"/>
      <c r="D63" s="88"/>
      <c r="E63" s="88"/>
      <c r="F63" s="88"/>
      <c r="G63" s="88"/>
      <c r="H63" s="88"/>
      <c r="I63" s="88"/>
      <c r="J63" s="88"/>
      <c r="K63" s="88"/>
      <c r="L63" s="88"/>
      <c r="M63" s="88"/>
      <c r="N63" s="88"/>
      <c r="O63" s="88"/>
      <c r="P63" s="88"/>
      <c r="Q63" s="88"/>
      <c r="R63" s="88"/>
      <c r="S63" s="88"/>
      <c r="T63" s="88"/>
      <c r="U63" s="88"/>
      <c r="V63" s="88"/>
      <c r="W63" s="88"/>
      <c r="X63" s="88"/>
      <c r="Y63" s="88"/>
      <c r="Z63" s="88"/>
      <c r="AA63" s="88"/>
      <c r="AB63" s="88"/>
      <c r="AC63" s="95"/>
      <c r="AD63" s="95"/>
      <c r="AE63" s="88"/>
      <c r="AF63" s="95"/>
      <c r="AG63" s="88"/>
      <c r="AH63" s="95"/>
      <c r="AI63" s="88"/>
      <c r="AJ63" s="95"/>
      <c r="AK63" s="95"/>
      <c r="AL63" s="95"/>
      <c r="AM63" s="95"/>
      <c r="AN63" s="95"/>
      <c r="AO63" s="99"/>
    </row>
    <row r="64" spans="1:41" s="137" customFormat="1" ht="123" customHeight="1">
      <c r="A64" s="126" t="s">
        <v>285</v>
      </c>
      <c r="B64" s="126" t="s">
        <v>63</v>
      </c>
      <c r="C64" s="127" t="s">
        <v>64</v>
      </c>
      <c r="D64" s="128" t="s">
        <v>336</v>
      </c>
      <c r="E64" s="129" t="s">
        <v>959</v>
      </c>
      <c r="F64" s="128" t="s">
        <v>960</v>
      </c>
      <c r="G64" s="125" t="s">
        <v>140</v>
      </c>
      <c r="H64" s="130"/>
      <c r="I64" s="130"/>
      <c r="J64" s="125" t="s">
        <v>2</v>
      </c>
      <c r="K64" s="128" t="s">
        <v>961</v>
      </c>
      <c r="L64" s="128" t="s">
        <v>962</v>
      </c>
      <c r="M64" s="125" t="s">
        <v>143</v>
      </c>
      <c r="N64" s="125" t="s">
        <v>963</v>
      </c>
      <c r="O64" s="125" t="s">
        <v>3</v>
      </c>
      <c r="P64" s="125" t="s">
        <v>964</v>
      </c>
      <c r="Q64" s="125" t="s">
        <v>179</v>
      </c>
      <c r="R64" s="125" t="s">
        <v>115</v>
      </c>
      <c r="S64" s="131" t="s">
        <v>154</v>
      </c>
      <c r="T64" s="131" t="s">
        <v>146</v>
      </c>
      <c r="U64" s="131" t="s">
        <v>146</v>
      </c>
      <c r="V64" s="125" t="s">
        <v>80</v>
      </c>
      <c r="W64" s="125" t="s">
        <v>294</v>
      </c>
      <c r="X64" s="125" t="s">
        <v>295</v>
      </c>
      <c r="Y64" s="125" t="s">
        <v>337</v>
      </c>
      <c r="Z64" s="125" t="s">
        <v>164</v>
      </c>
      <c r="AA64" s="132">
        <v>44433</v>
      </c>
      <c r="AB64" s="125" t="s">
        <v>182</v>
      </c>
      <c r="AC64" s="133" t="str">
        <f t="shared" ref="AC64:AC75" si="43">IF(V64="Información Pública Reservada","Alta",IF(V64="Información Pública Clasificada","Media",IF(V64="Información Pública","Baja")))</f>
        <v>Media</v>
      </c>
      <c r="AD64" s="133">
        <f t="shared" ref="AD64:AD75" si="44">IF(AC64="Baja",1,IF(AC64="Media",2,IF(AC64="Alta",3,"")))</f>
        <v>2</v>
      </c>
      <c r="AE64" s="134" t="s">
        <v>155</v>
      </c>
      <c r="AF64" s="133">
        <v>2</v>
      </c>
      <c r="AG64" s="134" t="s">
        <v>148</v>
      </c>
      <c r="AH64" s="135">
        <v>1</v>
      </c>
      <c r="AI64" s="134" t="s">
        <v>155</v>
      </c>
      <c r="AJ64" s="133">
        <v>2</v>
      </c>
      <c r="AK64" s="133">
        <v>3</v>
      </c>
      <c r="AL64" s="133" t="s">
        <v>148</v>
      </c>
      <c r="AM64" s="133">
        <f t="shared" ref="AM64:AM75" si="45">IF(AL64="Baja",1,IF(AL64="Media",2,IF(AL64="Alta",3,"0")))</f>
        <v>1</v>
      </c>
      <c r="AN64" s="133">
        <f t="shared" ref="AN64:AN75" si="46">IFERROR(SUM(+AD64+AF64+AM64),"")</f>
        <v>5</v>
      </c>
      <c r="AO64" s="136" t="str">
        <f t="shared" ref="AO64:AO75" si="47">IF(AND(AC64="ALTA"),"ALTA",IF(AND(AE64="ALTA",AL64="ALTA"),"ALTA",IF(AND(AC64="MEDIA",AE64="ALTA",AL64="MEDIA"),"MEDIA",IF(AND(AC64="MEDIA",AE64="MEDIA",AL64="ALTA"),"MEDIA",IF(AND(AC64="MEDIA",AE64="MEDIA",AL64="BAJA"),"MEDIA",IF(AND(AC64="MEDIA",AE64="MEDIA",AL64="MEDIA"),"MEDIA",IF(AND(AC64="MEDIA",AE64="BAJA",AL64="MEDIA"),"MEDIA",IF(AND(AC64="BAJA",AE64="MEDIA",AL64="MEDIA"),"MEDIA",IF(AND(AC64="BAJA",AE64="BAJA",AL64="MEDIA"),"MEDIA",IF(AND(AC64="BAJA",AE64="MEDIA",AL64="BAJA"),"MEDIA",IF(AND(AC64="MEDIA",AE64="BAJA",AL64="BAJA"),"MEDIA",IF(AND(AC64="BAJA",AE64="ALTA",AL64="BAJA"),"MEDIA",IF(AND(AC64="BAJA",AE64="BAJA",AL64="ALTA"),"MEDIA",IF(AND(AC64="MEDIA",AE64="ALTA",AL64="BAJA"),"MEDIA",IF(AND(AC64="MEDIA",AE64="BAJA",AL64="ALTA"),"MEDIA",IF(AND(AC64="BAJA",AE64="ALTA",AL64="MEDIA"),"MEDIA",IF(AND(AC64="BAJA",AE64="MEDIA",AL64="ALTA"),"MEDIA",IF(AND(AC64="BAJA",AE64="BAJA",AL64="BAJA"),"BAJA","Por Clasificar"))))))))))))))))))</f>
        <v>MEDIA</v>
      </c>
    </row>
    <row r="65" spans="1:41" s="137" customFormat="1" ht="176.25" customHeight="1">
      <c r="A65" s="126" t="s">
        <v>290</v>
      </c>
      <c r="B65" s="126" t="s">
        <v>63</v>
      </c>
      <c r="C65" s="127" t="s">
        <v>64</v>
      </c>
      <c r="D65" s="128" t="s">
        <v>347</v>
      </c>
      <c r="E65" s="129" t="s">
        <v>965</v>
      </c>
      <c r="F65" s="128" t="s">
        <v>348</v>
      </c>
      <c r="G65" s="125" t="s">
        <v>140</v>
      </c>
      <c r="H65" s="130"/>
      <c r="I65" s="130"/>
      <c r="J65" s="125" t="s">
        <v>2</v>
      </c>
      <c r="K65" s="125" t="s">
        <v>961</v>
      </c>
      <c r="L65" s="125" t="s">
        <v>349</v>
      </c>
      <c r="M65" s="125" t="s">
        <v>143</v>
      </c>
      <c r="N65" s="125" t="s">
        <v>963</v>
      </c>
      <c r="O65" s="125" t="s">
        <v>3</v>
      </c>
      <c r="P65" s="125" t="s">
        <v>964</v>
      </c>
      <c r="Q65" s="125" t="s">
        <v>179</v>
      </c>
      <c r="R65" s="125" t="s">
        <v>115</v>
      </c>
      <c r="S65" s="131" t="s">
        <v>154</v>
      </c>
      <c r="T65" s="131" t="s">
        <v>146</v>
      </c>
      <c r="U65" s="131" t="s">
        <v>146</v>
      </c>
      <c r="V65" s="125" t="s">
        <v>80</v>
      </c>
      <c r="W65" s="125" t="s">
        <v>294</v>
      </c>
      <c r="X65" s="125" t="s">
        <v>295</v>
      </c>
      <c r="Y65" s="125" t="s">
        <v>350</v>
      </c>
      <c r="Z65" s="125" t="s">
        <v>164</v>
      </c>
      <c r="AA65" s="132">
        <v>44433</v>
      </c>
      <c r="AB65" s="125" t="s">
        <v>182</v>
      </c>
      <c r="AC65" s="133" t="str">
        <f>IF(V65="Información Pública Reservada","Alta",IF(V65="Información Pública Clasificada","Media",IF(V65="Información Pública","Baja")))</f>
        <v>Media</v>
      </c>
      <c r="AD65" s="133">
        <f>IF(AC65="Baja",1,IF(AC65="Media",2,IF(AC65="Alta",3,"")))</f>
        <v>2</v>
      </c>
      <c r="AE65" s="134" t="s">
        <v>155</v>
      </c>
      <c r="AF65" s="133">
        <v>2</v>
      </c>
      <c r="AG65" s="134" t="s">
        <v>148</v>
      </c>
      <c r="AH65" s="135">
        <v>1</v>
      </c>
      <c r="AI65" s="134" t="s">
        <v>155</v>
      </c>
      <c r="AJ65" s="133">
        <v>2</v>
      </c>
      <c r="AK65" s="133">
        <v>3</v>
      </c>
      <c r="AL65" s="133" t="s">
        <v>148</v>
      </c>
      <c r="AM65" s="133">
        <f>IF(AL65="Baja",1,IF(AL65="Media",2,IF(AL65="Alta",3,"0")))</f>
        <v>1</v>
      </c>
      <c r="AN65" s="133">
        <f>IFERROR(SUM(+AD65+AF65+AM65),"")</f>
        <v>5</v>
      </c>
      <c r="AO65" s="136" t="str">
        <f>IF(AND(AC65="ALTA"),"ALTA",IF(AND(AE65="ALTA",AL65="ALTA"),"ALTA",IF(AND(AC65="MEDIA",AE65="ALTA",AL65="MEDIA"),"MEDIA",IF(AND(AC65="MEDIA",AE65="MEDIA",AL65="ALTA"),"MEDIA",IF(AND(AC65="MEDIA",AE65="MEDIA",AL65="BAJA"),"MEDIA",IF(AND(AC65="MEDIA",AE65="MEDIA",AL65="MEDIA"),"MEDIA",IF(AND(AC65="MEDIA",AE65="BAJA",AL65="MEDIA"),"MEDIA",IF(AND(AC65="BAJA",AE65="MEDIA",AL65="MEDIA"),"MEDIA",IF(AND(AC65="BAJA",AE65="BAJA",AL65="MEDIA"),"MEDIA",IF(AND(AC65="BAJA",AE65="MEDIA",AL65="BAJA"),"MEDIA",IF(AND(AC65="MEDIA",AE65="BAJA",AL65="BAJA"),"MEDIA",IF(AND(AC65="BAJA",AE65="ALTA",AL65="BAJA"),"MEDIA",IF(AND(AC65="BAJA",AE65="BAJA",AL65="ALTA"),"MEDIA",IF(AND(AC65="MEDIA",AE65="ALTA",AL65="BAJA"),"MEDIA",IF(AND(AC65="MEDIA",AE65="BAJA",AL65="ALTA"),"MEDIA",IF(AND(AC65="BAJA",AE65="ALTA",AL65="MEDIA"),"MEDIA",IF(AND(AC65="BAJA",AE65="MEDIA",AL65="ALTA"),"MEDIA",IF(AND(AC65="BAJA",AE65="BAJA",AL65="BAJA"),"BAJA","Por Clasificar"))))))))))))))))))</f>
        <v>MEDIA</v>
      </c>
    </row>
    <row r="66" spans="1:41" s="140" customFormat="1" ht="72.75" customHeight="1">
      <c r="A66" s="126" t="s">
        <v>313</v>
      </c>
      <c r="B66" s="126" t="s">
        <v>63</v>
      </c>
      <c r="C66" s="126" t="s">
        <v>64</v>
      </c>
      <c r="D66" s="125" t="s">
        <v>364</v>
      </c>
      <c r="E66" s="125" t="s">
        <v>365</v>
      </c>
      <c r="F66" s="125" t="s">
        <v>966</v>
      </c>
      <c r="G66" s="125" t="s">
        <v>140</v>
      </c>
      <c r="H66" s="130"/>
      <c r="I66" s="130"/>
      <c r="J66" s="125" t="s">
        <v>2</v>
      </c>
      <c r="K66" s="125" t="s">
        <v>309</v>
      </c>
      <c r="L66" s="125" t="s">
        <v>967</v>
      </c>
      <c r="M66" s="125" t="s">
        <v>143</v>
      </c>
      <c r="N66" s="125" t="s">
        <v>963</v>
      </c>
      <c r="O66" s="125" t="s">
        <v>3</v>
      </c>
      <c r="P66" s="125" t="s">
        <v>964</v>
      </c>
      <c r="Q66" s="125" t="s">
        <v>179</v>
      </c>
      <c r="R66" s="125" t="s">
        <v>115</v>
      </c>
      <c r="S66" s="131" t="s">
        <v>146</v>
      </c>
      <c r="T66" s="131" t="s">
        <v>146</v>
      </c>
      <c r="U66" s="131" t="s">
        <v>146</v>
      </c>
      <c r="V66" s="125" t="s">
        <v>80</v>
      </c>
      <c r="W66" s="125" t="s">
        <v>147</v>
      </c>
      <c r="X66" s="125" t="s">
        <v>147</v>
      </c>
      <c r="Y66" s="125" t="s">
        <v>147</v>
      </c>
      <c r="Z66" s="125" t="s">
        <v>164</v>
      </c>
      <c r="AA66" s="132">
        <v>44433</v>
      </c>
      <c r="AB66" s="125" t="s">
        <v>968</v>
      </c>
      <c r="AC66" s="138" t="str">
        <f>IF(V66="Información Pública Reservada","Alta",IF(V66="Información Pública Clasificada","Media",IF(V66="Información Pública","Baja")))</f>
        <v>Media</v>
      </c>
      <c r="AD66" s="138">
        <f>IF(AC66="Baja",1,IF(AC66="Media",2,IF(AC66="Alta",3,"")))</f>
        <v>2</v>
      </c>
      <c r="AE66" s="126" t="s">
        <v>155</v>
      </c>
      <c r="AF66" s="138">
        <v>2</v>
      </c>
      <c r="AG66" s="126" t="s">
        <v>155</v>
      </c>
      <c r="AH66" s="138">
        <v>2</v>
      </c>
      <c r="AI66" s="126" t="s">
        <v>155</v>
      </c>
      <c r="AJ66" s="138">
        <v>2</v>
      </c>
      <c r="AK66" s="138">
        <v>4</v>
      </c>
      <c r="AL66" s="138" t="s">
        <v>155</v>
      </c>
      <c r="AM66" s="138">
        <f>IF(AL66="Baja",1,IF(AL66="Media",2,IF(AL66="Alta",3,"0")))</f>
        <v>2</v>
      </c>
      <c r="AN66" s="138">
        <f>IFERROR(SUM(+AD66+AF66+AM66),"")</f>
        <v>6</v>
      </c>
      <c r="AO66" s="139" t="str">
        <f>IF(AND(AC66="ALTA"),"ALTA",IF(AND(AE66="ALTA",AL66="ALTA"),"ALTA",IF(AND(AC66="MEDIA",AE66="ALTA",AL66="MEDIA"),"MEDIA",IF(AND(AC66="MEDIA",AE66="MEDIA",AL66="ALTA"),"MEDIA",IF(AND(AC66="MEDIA",AE66="MEDIA",AL66="BAJA"),"MEDIA",IF(AND(AC66="MEDIA",AE66="MEDIA",AL66="MEDIA"),"MEDIA",IF(AND(AC66="MEDIA",AE66="BAJA",AL66="MEDIA"),"MEDIA",IF(AND(AC66="BAJA",AE66="MEDIA",AL66="MEDIA"),"MEDIA",IF(AND(AC66="BAJA",AE66="BAJA",AL66="MEDIA"),"MEDIA",IF(AND(AC66="BAJA",AE66="MEDIA",AL66="BAJA"),"MEDIA",IF(AND(AC66="MEDIA",AE66="BAJA",AL66="BAJA"),"MEDIA",IF(AND(AC66="BAJA",AE66="ALTA",AL66="BAJA"),"MEDIA",IF(AND(AC66="BAJA",AE66="BAJA",AL66="ALTA"),"MEDIA",IF(AND(AC66="MEDIA",AE66="ALTA",AL66="BAJA"),"MEDIA",IF(AND(AC66="MEDIA",AE66="BAJA",AL66="ALTA"),"MEDIA",IF(AND(AC66="BAJA",AE66="ALTA",AL66="MEDIA"),"MEDIA",IF(AND(AC66="BAJA",AE66="MEDIA",AL66="ALTA"),"MEDIA",IF(AND(AC66="BAJA",AE66="BAJA",AL66="BAJA"),"BAJA","Por Clasificar"))))))))))))))))))</f>
        <v>MEDIA</v>
      </c>
    </row>
    <row r="67" spans="1:41" s="137" customFormat="1" ht="156.75" customHeight="1">
      <c r="A67" s="126" t="s">
        <v>319</v>
      </c>
      <c r="B67" s="126" t="s">
        <v>63</v>
      </c>
      <c r="C67" s="127" t="s">
        <v>64</v>
      </c>
      <c r="D67" s="128" t="s">
        <v>372</v>
      </c>
      <c r="E67" s="128" t="s">
        <v>969</v>
      </c>
      <c r="F67" s="128" t="s">
        <v>970</v>
      </c>
      <c r="G67" s="125" t="s">
        <v>140</v>
      </c>
      <c r="H67" s="130"/>
      <c r="I67" s="130"/>
      <c r="J67" s="125" t="s">
        <v>2</v>
      </c>
      <c r="K67" s="125" t="s">
        <v>961</v>
      </c>
      <c r="L67" s="125" t="s">
        <v>971</v>
      </c>
      <c r="M67" s="125" t="s">
        <v>143</v>
      </c>
      <c r="N67" s="125" t="s">
        <v>963</v>
      </c>
      <c r="O67" s="125" t="s">
        <v>3</v>
      </c>
      <c r="P67" s="125" t="s">
        <v>964</v>
      </c>
      <c r="Q67" s="125" t="s">
        <v>179</v>
      </c>
      <c r="R67" s="125" t="s">
        <v>115</v>
      </c>
      <c r="S67" s="131" t="s">
        <v>154</v>
      </c>
      <c r="T67" s="131" t="s">
        <v>146</v>
      </c>
      <c r="U67" s="131" t="s">
        <v>146</v>
      </c>
      <c r="V67" s="125" t="s">
        <v>80</v>
      </c>
      <c r="W67" s="125" t="s">
        <v>294</v>
      </c>
      <c r="X67" s="125" t="s">
        <v>295</v>
      </c>
      <c r="Y67" s="125" t="s">
        <v>337</v>
      </c>
      <c r="Z67" s="125" t="s">
        <v>164</v>
      </c>
      <c r="AA67" s="132">
        <v>44433</v>
      </c>
      <c r="AB67" s="125" t="s">
        <v>182</v>
      </c>
      <c r="AC67" s="133" t="str">
        <f t="shared" si="43"/>
        <v>Media</v>
      </c>
      <c r="AD67" s="133">
        <f t="shared" si="44"/>
        <v>2</v>
      </c>
      <c r="AE67" s="134" t="s">
        <v>155</v>
      </c>
      <c r="AF67" s="133">
        <v>2</v>
      </c>
      <c r="AG67" s="134" t="s">
        <v>148</v>
      </c>
      <c r="AH67" s="135">
        <v>1</v>
      </c>
      <c r="AI67" s="134" t="s">
        <v>155</v>
      </c>
      <c r="AJ67" s="133">
        <v>2</v>
      </c>
      <c r="AK67" s="133">
        <v>3</v>
      </c>
      <c r="AL67" s="133" t="s">
        <v>148</v>
      </c>
      <c r="AM67" s="133">
        <f t="shared" si="45"/>
        <v>1</v>
      </c>
      <c r="AN67" s="133">
        <f t="shared" si="46"/>
        <v>5</v>
      </c>
      <c r="AO67" s="136" t="str">
        <f t="shared" si="47"/>
        <v>MEDIA</v>
      </c>
    </row>
    <row r="68" spans="1:41" s="137" customFormat="1" ht="225">
      <c r="A68" s="138" t="s">
        <v>325</v>
      </c>
      <c r="B68" s="141" t="s">
        <v>63</v>
      </c>
      <c r="C68" s="142" t="s">
        <v>64</v>
      </c>
      <c r="D68" s="143" t="s">
        <v>338</v>
      </c>
      <c r="E68" s="143" t="s">
        <v>972</v>
      </c>
      <c r="F68" s="143" t="s">
        <v>973</v>
      </c>
      <c r="G68" s="144" t="s">
        <v>140</v>
      </c>
      <c r="H68" s="144" t="s">
        <v>2</v>
      </c>
      <c r="I68" s="144" t="s">
        <v>2</v>
      </c>
      <c r="J68" s="144" t="s">
        <v>2</v>
      </c>
      <c r="K68" s="144" t="s">
        <v>301</v>
      </c>
      <c r="L68" s="144" t="s">
        <v>339</v>
      </c>
      <c r="M68" s="144" t="s">
        <v>143</v>
      </c>
      <c r="N68" s="144" t="s">
        <v>974</v>
      </c>
      <c r="O68" s="144" t="s">
        <v>3</v>
      </c>
      <c r="P68" s="144" t="s">
        <v>975</v>
      </c>
      <c r="Q68" s="144" t="s">
        <v>179</v>
      </c>
      <c r="R68" s="144" t="s">
        <v>115</v>
      </c>
      <c r="S68" s="145" t="s">
        <v>154</v>
      </c>
      <c r="T68" s="145" t="s">
        <v>146</v>
      </c>
      <c r="U68" s="145" t="s">
        <v>146</v>
      </c>
      <c r="V68" s="144" t="s">
        <v>80</v>
      </c>
      <c r="W68" s="144" t="s">
        <v>294</v>
      </c>
      <c r="X68" s="143" t="s">
        <v>371</v>
      </c>
      <c r="Y68" s="144" t="s">
        <v>337</v>
      </c>
      <c r="Z68" s="144" t="s">
        <v>164</v>
      </c>
      <c r="AA68" s="143" t="s">
        <v>976</v>
      </c>
      <c r="AB68" s="143" t="s">
        <v>182</v>
      </c>
      <c r="AC68" s="146" t="s">
        <v>155</v>
      </c>
      <c r="AD68" s="142" t="s">
        <v>826</v>
      </c>
      <c r="AE68" s="146" t="s">
        <v>155</v>
      </c>
      <c r="AF68" s="142">
        <v>2</v>
      </c>
      <c r="AG68" s="147" t="s">
        <v>148</v>
      </c>
      <c r="AH68" s="148">
        <v>1</v>
      </c>
      <c r="AI68" s="146" t="s">
        <v>155</v>
      </c>
      <c r="AJ68" s="142">
        <v>2</v>
      </c>
      <c r="AK68" s="142">
        <v>3</v>
      </c>
      <c r="AL68" s="147" t="s">
        <v>148</v>
      </c>
      <c r="AM68" s="149" t="s">
        <v>977</v>
      </c>
      <c r="AN68" s="133" t="str">
        <f>IFERROR(SUM(+AD68+AF68+AM68),"")</f>
        <v/>
      </c>
      <c r="AO68" s="136" t="str">
        <f>IF(AND(AC68="ALTA"),"ALTA",IF(AND(AE68="ALTA",AL68="ALTA"),"ALTA",IF(AND(AC68="MEDIA",AE68="ALTA",AL68="MEDIA"),"MEDIA",IF(AND(AC68="MEDIA",AE68="MEDIA",AL68="ALTA"),"MEDIA",IF(AND(AC68="MEDIA",AE68="MEDIA",AL68="BAJA"),"MEDIA",IF(AND(AC68="MEDIA",AE68="MEDIA",AL68="MEDIA"),"MEDIA",IF(AND(AC68="MEDIA",AE68="BAJA",AL68="MEDIA"),"MEDIA",IF(AND(AC68="BAJA",AE68="MEDIA",AL68="MEDIA"),"MEDIA",IF(AND(AC68="BAJA",AE68="BAJA",AL68="MEDIA"),"MEDIA",IF(AND(AC68="BAJA",AE68="MEDIA",AL68="BAJA"),"MEDIA",IF(AND(AC68="MEDIA",AE68="BAJA",AL68="BAJA"),"MEDIA",IF(AND(AC68="BAJA",AE68="ALTA",AL68="BAJA"),"MEDIA",IF(AND(AC68="BAJA",AE68="BAJA",AL68="ALTA"),"MEDIA",IF(AND(AC68="MEDIA",AE68="ALTA",AL68="BAJA"),"MEDIA",IF(AND(AC68="MEDIA",AE68="BAJA",AL68="ALTA"),"MEDIA",IF(AND(AC68="BAJA",AE68="ALTA",AL68="MEDIA"),"MEDIA",IF(AND(AC68="BAJA",AE68="MEDIA",AL68="ALTA"),"MEDIA",IF(AND(AC68="BAJA",AE68="BAJA",AL68="BAJA"),"BAJA","Por Clasificar"))))))))))))))))))</f>
        <v>MEDIA</v>
      </c>
    </row>
    <row r="69" spans="1:41" s="137" customFormat="1" ht="162" customHeight="1">
      <c r="A69" s="126" t="s">
        <v>332</v>
      </c>
      <c r="B69" s="126" t="s">
        <v>63</v>
      </c>
      <c r="C69" s="127" t="s">
        <v>64</v>
      </c>
      <c r="D69" s="128" t="s">
        <v>338</v>
      </c>
      <c r="E69" s="129" t="s">
        <v>340</v>
      </c>
      <c r="F69" s="128" t="s">
        <v>341</v>
      </c>
      <c r="G69" s="125" t="s">
        <v>140</v>
      </c>
      <c r="H69" s="130"/>
      <c r="I69" s="130"/>
      <c r="J69" s="125" t="s">
        <v>2</v>
      </c>
      <c r="K69" s="125" t="s">
        <v>961</v>
      </c>
      <c r="L69" s="125" t="s">
        <v>342</v>
      </c>
      <c r="M69" s="125" t="s">
        <v>143</v>
      </c>
      <c r="N69" s="125" t="s">
        <v>963</v>
      </c>
      <c r="O69" s="125" t="s">
        <v>3</v>
      </c>
      <c r="P69" s="125" t="s">
        <v>964</v>
      </c>
      <c r="Q69" s="125" t="s">
        <v>179</v>
      </c>
      <c r="R69" s="125" t="s">
        <v>115</v>
      </c>
      <c r="S69" s="131" t="s">
        <v>154</v>
      </c>
      <c r="T69" s="131" t="s">
        <v>146</v>
      </c>
      <c r="U69" s="131" t="s">
        <v>146</v>
      </c>
      <c r="V69" s="125" t="s">
        <v>80</v>
      </c>
      <c r="W69" s="125" t="s">
        <v>294</v>
      </c>
      <c r="X69" s="125" t="s">
        <v>295</v>
      </c>
      <c r="Y69" s="125" t="s">
        <v>337</v>
      </c>
      <c r="Z69" s="125" t="s">
        <v>164</v>
      </c>
      <c r="AA69" s="132">
        <v>44433</v>
      </c>
      <c r="AB69" s="125" t="s">
        <v>182</v>
      </c>
      <c r="AC69" s="133" t="str">
        <f t="shared" si="43"/>
        <v>Media</v>
      </c>
      <c r="AD69" s="133">
        <f t="shared" si="44"/>
        <v>2</v>
      </c>
      <c r="AE69" s="134" t="s">
        <v>155</v>
      </c>
      <c r="AF69" s="133">
        <v>2</v>
      </c>
      <c r="AG69" s="134" t="s">
        <v>148</v>
      </c>
      <c r="AH69" s="135">
        <v>1</v>
      </c>
      <c r="AI69" s="134" t="s">
        <v>155</v>
      </c>
      <c r="AJ69" s="133">
        <v>2</v>
      </c>
      <c r="AK69" s="133">
        <v>3</v>
      </c>
      <c r="AL69" s="133" t="s">
        <v>148</v>
      </c>
      <c r="AM69" s="133">
        <f t="shared" si="45"/>
        <v>1</v>
      </c>
      <c r="AN69" s="133">
        <f t="shared" si="46"/>
        <v>5</v>
      </c>
      <c r="AO69" s="136" t="str">
        <f t="shared" si="47"/>
        <v>MEDIA</v>
      </c>
    </row>
    <row r="70" spans="1:41" s="137" customFormat="1" ht="84" customHeight="1">
      <c r="A70" s="126" t="s">
        <v>421</v>
      </c>
      <c r="B70" s="126" t="s">
        <v>63</v>
      </c>
      <c r="C70" s="127" t="s">
        <v>64</v>
      </c>
      <c r="D70" s="128" t="s">
        <v>150</v>
      </c>
      <c r="E70" s="125" t="s">
        <v>370</v>
      </c>
      <c r="F70" s="128" t="s">
        <v>978</v>
      </c>
      <c r="G70" s="125" t="s">
        <v>140</v>
      </c>
      <c r="H70" s="130"/>
      <c r="I70" s="130"/>
      <c r="J70" s="125" t="s">
        <v>2</v>
      </c>
      <c r="K70" s="125" t="s">
        <v>309</v>
      </c>
      <c r="L70" s="125" t="s">
        <v>369</v>
      </c>
      <c r="M70" s="125" t="s">
        <v>143</v>
      </c>
      <c r="N70" s="125" t="s">
        <v>963</v>
      </c>
      <c r="O70" s="125" t="s">
        <v>3</v>
      </c>
      <c r="P70" s="125" t="s">
        <v>964</v>
      </c>
      <c r="Q70" s="125" t="s">
        <v>179</v>
      </c>
      <c r="R70" s="125" t="s">
        <v>115</v>
      </c>
      <c r="S70" s="131" t="s">
        <v>154</v>
      </c>
      <c r="T70" s="131" t="s">
        <v>146</v>
      </c>
      <c r="U70" s="131" t="s">
        <v>146</v>
      </c>
      <c r="V70" s="125" t="s">
        <v>80</v>
      </c>
      <c r="W70" s="125" t="s">
        <v>294</v>
      </c>
      <c r="X70" s="125" t="s">
        <v>371</v>
      </c>
      <c r="Y70" s="125" t="s">
        <v>360</v>
      </c>
      <c r="Z70" s="125" t="s">
        <v>164</v>
      </c>
      <c r="AA70" s="132">
        <v>44433</v>
      </c>
      <c r="AB70" s="125" t="s">
        <v>182</v>
      </c>
      <c r="AC70" s="133" t="str">
        <f>IF(V70="Información Pública Reservada","Alta",IF(V70="Información Pública Clasificada","Media",IF(V70="Información Pública","Baja")))</f>
        <v>Media</v>
      </c>
      <c r="AD70" s="133">
        <f>IF(AC70="Baja",1,IF(AC70="Media",2,IF(AC70="Alta",3,"")))</f>
        <v>2</v>
      </c>
      <c r="AE70" s="134" t="s">
        <v>183</v>
      </c>
      <c r="AF70" s="133">
        <v>3</v>
      </c>
      <c r="AG70" s="134" t="s">
        <v>155</v>
      </c>
      <c r="AH70" s="135">
        <v>2</v>
      </c>
      <c r="AI70" s="134" t="s">
        <v>155</v>
      </c>
      <c r="AJ70" s="133">
        <v>2</v>
      </c>
      <c r="AK70" s="133">
        <v>4</v>
      </c>
      <c r="AL70" s="133" t="s">
        <v>155</v>
      </c>
      <c r="AM70" s="133">
        <f>IF(AL70="Baja",1,IF(AL70="Media",2,IF(AL70="Alta",3,"0")))</f>
        <v>2</v>
      </c>
      <c r="AN70" s="133">
        <f>IFERROR(SUM(+AD70+AF70+AM70),"")</f>
        <v>7</v>
      </c>
      <c r="AO70" s="136" t="str">
        <f>IF(AND(AC70="ALTA"),"ALTA",IF(AND(AE70="ALTA",AL70="ALTA"),"ALTA",IF(AND(AC70="MEDIA",AE70="ALTA",AL70="MEDIA"),"MEDIA",IF(AND(AC70="MEDIA",AE70="MEDIA",AL70="ALTA"),"MEDIA",IF(AND(AC70="MEDIA",AE70="MEDIA",AL70="BAJA"),"MEDIA",IF(AND(AC70="MEDIA",AE70="MEDIA",AL70="MEDIA"),"MEDIA",IF(AND(AC70="MEDIA",AE70="BAJA",AL70="MEDIA"),"MEDIA",IF(AND(AC70="BAJA",AE70="MEDIA",AL70="MEDIA"),"MEDIA",IF(AND(AC70="BAJA",AE70="BAJA",AL70="MEDIA"),"MEDIA",IF(AND(AC70="BAJA",AE70="MEDIA",AL70="BAJA"),"MEDIA",IF(AND(AC70="MEDIA",AE70="BAJA",AL70="BAJA"),"MEDIA",IF(AND(AC70="BAJA",AE70="ALTA",AL70="BAJA"),"MEDIA",IF(AND(AC70="BAJA",AE70="BAJA",AL70="ALTA"),"MEDIA",IF(AND(AC70="MEDIA",AE70="ALTA",AL70="BAJA"),"MEDIA",IF(AND(AC70="MEDIA",AE70="BAJA",AL70="ALTA"),"MEDIA",IF(AND(AC70="BAJA",AE70="ALTA",AL70="MEDIA"),"MEDIA",IF(AND(AC70="BAJA",AE70="MEDIA",AL70="ALTA"),"MEDIA",IF(AND(AC70="BAJA",AE70="BAJA",AL70="BAJA"),"BAJA","Por Clasificar"))))))))))))))))))</f>
        <v>MEDIA</v>
      </c>
    </row>
    <row r="71" spans="1:41" s="137" customFormat="1" ht="168" customHeight="1">
      <c r="A71" s="126" t="s">
        <v>351</v>
      </c>
      <c r="B71" s="126" t="s">
        <v>63</v>
      </c>
      <c r="C71" s="127" t="s">
        <v>64</v>
      </c>
      <c r="D71" s="128" t="s">
        <v>343</v>
      </c>
      <c r="E71" s="125" t="s">
        <v>344</v>
      </c>
      <c r="F71" s="128" t="s">
        <v>979</v>
      </c>
      <c r="G71" s="125" t="s">
        <v>140</v>
      </c>
      <c r="H71" s="130"/>
      <c r="I71" s="130"/>
      <c r="J71" s="125" t="s">
        <v>2</v>
      </c>
      <c r="K71" s="125" t="s">
        <v>309</v>
      </c>
      <c r="L71" s="125" t="s">
        <v>345</v>
      </c>
      <c r="M71" s="125" t="s">
        <v>143</v>
      </c>
      <c r="N71" s="125" t="s">
        <v>963</v>
      </c>
      <c r="O71" s="125" t="s">
        <v>3</v>
      </c>
      <c r="P71" s="125" t="s">
        <v>964</v>
      </c>
      <c r="Q71" s="125" t="s">
        <v>179</v>
      </c>
      <c r="R71" s="125" t="s">
        <v>115</v>
      </c>
      <c r="S71" s="131" t="s">
        <v>154</v>
      </c>
      <c r="T71" s="131" t="s">
        <v>146</v>
      </c>
      <c r="U71" s="131" t="s">
        <v>146</v>
      </c>
      <c r="V71" s="125" t="s">
        <v>80</v>
      </c>
      <c r="W71" s="125" t="s">
        <v>294</v>
      </c>
      <c r="X71" s="125" t="s">
        <v>295</v>
      </c>
      <c r="Y71" s="125" t="s">
        <v>346</v>
      </c>
      <c r="Z71" s="125" t="s">
        <v>164</v>
      </c>
      <c r="AA71" s="132">
        <v>44433</v>
      </c>
      <c r="AB71" s="125" t="s">
        <v>182</v>
      </c>
      <c r="AC71" s="133" t="str">
        <f t="shared" si="43"/>
        <v>Media</v>
      </c>
      <c r="AD71" s="133">
        <f t="shared" si="44"/>
        <v>2</v>
      </c>
      <c r="AE71" s="134" t="s">
        <v>155</v>
      </c>
      <c r="AF71" s="133">
        <v>2</v>
      </c>
      <c r="AG71" s="134" t="s">
        <v>148</v>
      </c>
      <c r="AH71" s="135">
        <v>1</v>
      </c>
      <c r="AI71" s="134" t="s">
        <v>155</v>
      </c>
      <c r="AJ71" s="133">
        <v>2</v>
      </c>
      <c r="AK71" s="133">
        <v>3</v>
      </c>
      <c r="AL71" s="133" t="s">
        <v>148</v>
      </c>
      <c r="AM71" s="133">
        <f t="shared" si="45"/>
        <v>1</v>
      </c>
      <c r="AN71" s="133">
        <f t="shared" si="46"/>
        <v>5</v>
      </c>
      <c r="AO71" s="136" t="str">
        <f t="shared" si="47"/>
        <v>MEDIA</v>
      </c>
    </row>
    <row r="72" spans="1:41" s="137" customFormat="1" ht="249" customHeight="1">
      <c r="A72" s="126" t="s">
        <v>355</v>
      </c>
      <c r="B72" s="126" t="s">
        <v>63</v>
      </c>
      <c r="C72" s="127" t="s">
        <v>96</v>
      </c>
      <c r="D72" s="128" t="s">
        <v>343</v>
      </c>
      <c r="E72" s="129" t="s">
        <v>352</v>
      </c>
      <c r="F72" s="128" t="s">
        <v>980</v>
      </c>
      <c r="G72" s="125" t="s">
        <v>140</v>
      </c>
      <c r="H72" s="130"/>
      <c r="I72" s="130"/>
      <c r="J72" s="125" t="s">
        <v>2</v>
      </c>
      <c r="K72" s="125" t="s">
        <v>309</v>
      </c>
      <c r="L72" s="125" t="s">
        <v>353</v>
      </c>
      <c r="M72" s="125" t="s">
        <v>143</v>
      </c>
      <c r="N72" s="125" t="s">
        <v>963</v>
      </c>
      <c r="O72" s="125" t="s">
        <v>3</v>
      </c>
      <c r="P72" s="125" t="s">
        <v>981</v>
      </c>
      <c r="Q72" s="125" t="s">
        <v>179</v>
      </c>
      <c r="R72" s="125" t="s">
        <v>115</v>
      </c>
      <c r="S72" s="131" t="s">
        <v>154</v>
      </c>
      <c r="T72" s="131" t="s">
        <v>146</v>
      </c>
      <c r="U72" s="131" t="s">
        <v>146</v>
      </c>
      <c r="V72" s="125" t="s">
        <v>80</v>
      </c>
      <c r="W72" s="125" t="s">
        <v>294</v>
      </c>
      <c r="X72" s="125" t="s">
        <v>295</v>
      </c>
      <c r="Y72" s="125" t="s">
        <v>354</v>
      </c>
      <c r="Z72" s="125" t="s">
        <v>164</v>
      </c>
      <c r="AA72" s="132">
        <v>44433</v>
      </c>
      <c r="AB72" s="125" t="s">
        <v>182</v>
      </c>
      <c r="AC72" s="133" t="str">
        <f t="shared" si="43"/>
        <v>Media</v>
      </c>
      <c r="AD72" s="133">
        <f t="shared" si="44"/>
        <v>2</v>
      </c>
      <c r="AE72" s="134" t="s">
        <v>155</v>
      </c>
      <c r="AF72" s="133">
        <v>2</v>
      </c>
      <c r="AG72" s="134" t="s">
        <v>148</v>
      </c>
      <c r="AH72" s="135">
        <v>1</v>
      </c>
      <c r="AI72" s="134" t="s">
        <v>155</v>
      </c>
      <c r="AJ72" s="133">
        <v>2</v>
      </c>
      <c r="AK72" s="133">
        <v>3</v>
      </c>
      <c r="AL72" s="133" t="s">
        <v>148</v>
      </c>
      <c r="AM72" s="133">
        <f t="shared" si="45"/>
        <v>1</v>
      </c>
      <c r="AN72" s="133">
        <f t="shared" si="46"/>
        <v>5</v>
      </c>
      <c r="AO72" s="136" t="str">
        <f t="shared" si="47"/>
        <v>MEDIA</v>
      </c>
    </row>
    <row r="73" spans="1:41" s="137" customFormat="1" ht="93" customHeight="1">
      <c r="A73" s="126" t="s">
        <v>361</v>
      </c>
      <c r="B73" s="126" t="s">
        <v>63</v>
      </c>
      <c r="C73" s="127" t="s">
        <v>64</v>
      </c>
      <c r="D73" s="128" t="s">
        <v>372</v>
      </c>
      <c r="E73" s="129" t="s">
        <v>982</v>
      </c>
      <c r="F73" s="128" t="s">
        <v>358</v>
      </c>
      <c r="G73" s="125" t="s">
        <v>140</v>
      </c>
      <c r="H73" s="130"/>
      <c r="I73" s="130"/>
      <c r="J73" s="125" t="s">
        <v>2</v>
      </c>
      <c r="K73" s="125" t="s">
        <v>309</v>
      </c>
      <c r="L73" s="125" t="s">
        <v>983</v>
      </c>
      <c r="M73" s="125" t="s">
        <v>143</v>
      </c>
      <c r="N73" s="125" t="s">
        <v>963</v>
      </c>
      <c r="O73" s="125" t="s">
        <v>3</v>
      </c>
      <c r="P73" s="125" t="s">
        <v>964</v>
      </c>
      <c r="Q73" s="125" t="s">
        <v>179</v>
      </c>
      <c r="R73" s="125" t="s">
        <v>115</v>
      </c>
      <c r="S73" s="131" t="s">
        <v>154</v>
      </c>
      <c r="T73" s="131" t="s">
        <v>146</v>
      </c>
      <c r="U73" s="131" t="s">
        <v>146</v>
      </c>
      <c r="V73" s="125" t="s">
        <v>80</v>
      </c>
      <c r="W73" s="125" t="s">
        <v>294</v>
      </c>
      <c r="X73" s="125" t="s">
        <v>295</v>
      </c>
      <c r="Y73" s="125" t="s">
        <v>360</v>
      </c>
      <c r="Z73" s="125" t="s">
        <v>164</v>
      </c>
      <c r="AA73" s="132">
        <v>44433</v>
      </c>
      <c r="AB73" s="125" t="s">
        <v>182</v>
      </c>
      <c r="AC73" s="133" t="str">
        <f t="shared" si="43"/>
        <v>Media</v>
      </c>
      <c r="AD73" s="133">
        <f t="shared" si="44"/>
        <v>2</v>
      </c>
      <c r="AE73" s="134" t="s">
        <v>155</v>
      </c>
      <c r="AF73" s="133">
        <v>2</v>
      </c>
      <c r="AG73" s="134" t="s">
        <v>155</v>
      </c>
      <c r="AH73" s="135">
        <v>2</v>
      </c>
      <c r="AI73" s="134" t="s">
        <v>155</v>
      </c>
      <c r="AJ73" s="133">
        <v>2</v>
      </c>
      <c r="AK73" s="133">
        <v>4</v>
      </c>
      <c r="AL73" s="133" t="s">
        <v>155</v>
      </c>
      <c r="AM73" s="133">
        <f t="shared" si="45"/>
        <v>2</v>
      </c>
      <c r="AN73" s="133">
        <f t="shared" si="46"/>
        <v>6</v>
      </c>
      <c r="AO73" s="136" t="str">
        <f t="shared" si="47"/>
        <v>MEDIA</v>
      </c>
    </row>
    <row r="74" spans="1:41" s="140" customFormat="1" ht="51.75" customHeight="1">
      <c r="A74" s="126" t="s">
        <v>363</v>
      </c>
      <c r="B74" s="126" t="s">
        <v>63</v>
      </c>
      <c r="C74" s="126" t="s">
        <v>64</v>
      </c>
      <c r="D74" s="125" t="s">
        <v>356</v>
      </c>
      <c r="E74" s="125" t="s">
        <v>367</v>
      </c>
      <c r="F74" s="125" t="s">
        <v>368</v>
      </c>
      <c r="G74" s="125" t="s">
        <v>140</v>
      </c>
      <c r="H74" s="130"/>
      <c r="I74" s="130"/>
      <c r="J74" s="125" t="s">
        <v>2</v>
      </c>
      <c r="K74" s="125" t="s">
        <v>309</v>
      </c>
      <c r="L74" s="125" t="s">
        <v>369</v>
      </c>
      <c r="M74" s="125" t="s">
        <v>143</v>
      </c>
      <c r="N74" s="125" t="s">
        <v>963</v>
      </c>
      <c r="O74" s="125" t="s">
        <v>3</v>
      </c>
      <c r="P74" s="125" t="s">
        <v>964</v>
      </c>
      <c r="Q74" s="125" t="s">
        <v>179</v>
      </c>
      <c r="R74" s="125" t="s">
        <v>115</v>
      </c>
      <c r="S74" s="131" t="s">
        <v>146</v>
      </c>
      <c r="T74" s="131" t="s">
        <v>146</v>
      </c>
      <c r="U74" s="131" t="s">
        <v>146</v>
      </c>
      <c r="V74" s="125" t="s">
        <v>80</v>
      </c>
      <c r="W74" s="125" t="s">
        <v>147</v>
      </c>
      <c r="X74" s="125" t="s">
        <v>147</v>
      </c>
      <c r="Y74" s="125" t="s">
        <v>147</v>
      </c>
      <c r="Z74" s="125" t="s">
        <v>164</v>
      </c>
      <c r="AA74" s="132">
        <v>44433</v>
      </c>
      <c r="AB74" s="125" t="s">
        <v>968</v>
      </c>
      <c r="AC74" s="138" t="str">
        <f>IF(V74="Información Pública Reservada","Alta",IF(V74="Información Pública Clasificada","Media",IF(V74="Información Pública","Baja")))</f>
        <v>Media</v>
      </c>
      <c r="AD74" s="138">
        <f t="shared" si="44"/>
        <v>2</v>
      </c>
      <c r="AE74" s="126" t="s">
        <v>148</v>
      </c>
      <c r="AF74" s="138">
        <v>1</v>
      </c>
      <c r="AG74" s="126" t="s">
        <v>183</v>
      </c>
      <c r="AH74" s="138">
        <v>3</v>
      </c>
      <c r="AI74" s="126" t="s">
        <v>155</v>
      </c>
      <c r="AJ74" s="138">
        <v>2</v>
      </c>
      <c r="AK74" s="138">
        <v>5</v>
      </c>
      <c r="AL74" s="138" t="s">
        <v>183</v>
      </c>
      <c r="AM74" s="138">
        <f t="shared" si="45"/>
        <v>3</v>
      </c>
      <c r="AN74" s="138">
        <f t="shared" si="46"/>
        <v>6</v>
      </c>
      <c r="AO74" s="139" t="str">
        <f t="shared" si="47"/>
        <v>MEDIA</v>
      </c>
    </row>
    <row r="75" spans="1:41" s="137" customFormat="1" ht="92.25" customHeight="1">
      <c r="A75" s="126" t="s">
        <v>366</v>
      </c>
      <c r="B75" s="126" t="s">
        <v>63</v>
      </c>
      <c r="C75" s="127" t="s">
        <v>64</v>
      </c>
      <c r="D75" s="128" t="s">
        <v>372</v>
      </c>
      <c r="E75" s="150" t="s">
        <v>374</v>
      </c>
      <c r="F75" s="151" t="s">
        <v>375</v>
      </c>
      <c r="G75" s="152" t="s">
        <v>140</v>
      </c>
      <c r="H75" s="130"/>
      <c r="I75" s="130"/>
      <c r="J75" s="125" t="s">
        <v>2</v>
      </c>
      <c r="K75" s="125" t="s">
        <v>188</v>
      </c>
      <c r="L75" s="125" t="s">
        <v>373</v>
      </c>
      <c r="M75" s="125" t="s">
        <v>143</v>
      </c>
      <c r="N75" s="125" t="s">
        <v>963</v>
      </c>
      <c r="O75" s="125" t="s">
        <v>3</v>
      </c>
      <c r="P75" s="125" t="s">
        <v>964</v>
      </c>
      <c r="Q75" s="125" t="s">
        <v>179</v>
      </c>
      <c r="R75" s="125" t="s">
        <v>115</v>
      </c>
      <c r="S75" s="131" t="s">
        <v>154</v>
      </c>
      <c r="T75" s="131" t="s">
        <v>146</v>
      </c>
      <c r="U75" s="131" t="s">
        <v>146</v>
      </c>
      <c r="V75" s="125" t="s">
        <v>80</v>
      </c>
      <c r="W75" s="125" t="s">
        <v>294</v>
      </c>
      <c r="X75" s="125" t="s">
        <v>294</v>
      </c>
      <c r="Y75" s="125" t="s">
        <v>376</v>
      </c>
      <c r="Z75" s="125" t="s">
        <v>164</v>
      </c>
      <c r="AA75" s="132">
        <v>44433</v>
      </c>
      <c r="AB75" s="125" t="s">
        <v>182</v>
      </c>
      <c r="AC75" s="133" t="str">
        <f t="shared" si="43"/>
        <v>Media</v>
      </c>
      <c r="AD75" s="133">
        <f t="shared" si="44"/>
        <v>2</v>
      </c>
      <c r="AE75" s="134" t="s">
        <v>148</v>
      </c>
      <c r="AF75" s="133">
        <v>1</v>
      </c>
      <c r="AG75" s="134" t="s">
        <v>148</v>
      </c>
      <c r="AH75" s="135">
        <v>1</v>
      </c>
      <c r="AI75" s="134" t="s">
        <v>148</v>
      </c>
      <c r="AJ75" s="133">
        <v>1</v>
      </c>
      <c r="AK75" s="133">
        <v>2</v>
      </c>
      <c r="AL75" s="133" t="s">
        <v>148</v>
      </c>
      <c r="AM75" s="133">
        <f t="shared" si="45"/>
        <v>1</v>
      </c>
      <c r="AN75" s="133">
        <f t="shared" si="46"/>
        <v>4</v>
      </c>
      <c r="AO75" s="136" t="str">
        <f t="shared" si="47"/>
        <v>MEDIA</v>
      </c>
    </row>
    <row r="76" spans="1:41" s="27" customFormat="1" ht="50.1" customHeight="1">
      <c r="A76" s="89" t="s">
        <v>395</v>
      </c>
      <c r="B76" s="90"/>
      <c r="C76" s="90"/>
      <c r="D76" s="90"/>
      <c r="E76" s="90"/>
      <c r="F76" s="90"/>
      <c r="G76" s="90"/>
      <c r="H76" s="90"/>
      <c r="I76" s="90"/>
      <c r="J76" s="90"/>
      <c r="K76" s="90"/>
      <c r="L76" s="90"/>
      <c r="M76" s="90"/>
      <c r="N76" s="90"/>
      <c r="O76" s="90"/>
      <c r="P76" s="90"/>
      <c r="Q76" s="90"/>
      <c r="R76" s="90"/>
      <c r="S76" s="90"/>
      <c r="T76" s="90"/>
      <c r="U76" s="90"/>
      <c r="V76" s="90"/>
      <c r="W76" s="90"/>
      <c r="X76" s="90"/>
      <c r="Y76" s="90"/>
      <c r="Z76" s="90"/>
      <c r="AA76" s="90"/>
      <c r="AB76" s="90"/>
      <c r="AC76" s="96"/>
      <c r="AD76" s="96"/>
      <c r="AE76" s="90"/>
      <c r="AF76" s="96"/>
      <c r="AG76" s="90"/>
      <c r="AH76" s="96"/>
      <c r="AI76" s="90"/>
      <c r="AJ76" s="96"/>
      <c r="AK76" s="96"/>
      <c r="AL76" s="96"/>
      <c r="AM76" s="96"/>
      <c r="AN76" s="96"/>
      <c r="AO76" s="100"/>
    </row>
    <row r="77" spans="1:41" s="27" customFormat="1" ht="63.6" customHeight="1">
      <c r="A77" s="21" t="s">
        <v>285</v>
      </c>
      <c r="B77" s="21" t="s">
        <v>63</v>
      </c>
      <c r="C77" s="102" t="s">
        <v>64</v>
      </c>
      <c r="D77" s="2" t="s">
        <v>378</v>
      </c>
      <c r="E77" s="2" t="s">
        <v>379</v>
      </c>
      <c r="F77" s="2" t="s">
        <v>380</v>
      </c>
      <c r="G77" s="19" t="s">
        <v>140</v>
      </c>
      <c r="H77" s="19" t="s">
        <v>2</v>
      </c>
      <c r="I77" s="19" t="s">
        <v>2</v>
      </c>
      <c r="J77" s="19" t="s">
        <v>2</v>
      </c>
      <c r="K77" s="19" t="s">
        <v>381</v>
      </c>
      <c r="L77" s="19" t="s">
        <v>382</v>
      </c>
      <c r="M77" s="19" t="s">
        <v>143</v>
      </c>
      <c r="N77" s="20" t="s">
        <v>383</v>
      </c>
      <c r="O77" s="19" t="s">
        <v>3</v>
      </c>
      <c r="P77" s="20" t="s">
        <v>984</v>
      </c>
      <c r="Q77" s="19" t="s">
        <v>179</v>
      </c>
      <c r="R77" s="20" t="s">
        <v>112</v>
      </c>
      <c r="S77" s="3" t="s">
        <v>154</v>
      </c>
      <c r="T77" s="3" t="s">
        <v>146</v>
      </c>
      <c r="U77" s="3" t="s">
        <v>146</v>
      </c>
      <c r="V77" s="19" t="s">
        <v>80</v>
      </c>
      <c r="W77" s="19" t="s">
        <v>384</v>
      </c>
      <c r="X77" s="19" t="s">
        <v>385</v>
      </c>
      <c r="Y77" s="19" t="s">
        <v>386</v>
      </c>
      <c r="Z77" s="20" t="s">
        <v>164</v>
      </c>
      <c r="AA77" s="23">
        <v>44433</v>
      </c>
      <c r="AB77" s="20" t="s">
        <v>227</v>
      </c>
      <c r="AC77" s="103" t="str">
        <f t="shared" ref="AC77:AC80" si="48">IF(V77="Información Pública Reservada","Alta",IF(V77="Información Pública Clasificada","Media",IF(V77="Información Pública","Baja")))</f>
        <v>Media</v>
      </c>
      <c r="AD77" s="103">
        <f t="shared" ref="AD77:AD80" si="49">IF(AC77="Baja",1,IF(AC77="Media",2,IF(AC77="Alta",3,"")))</f>
        <v>2</v>
      </c>
      <c r="AE77" s="26" t="s">
        <v>183</v>
      </c>
      <c r="AF77" s="103">
        <f>IF(AE77="Baja",1,IF(AE77="Media",2,IF(AE77="Alta",3,"")))</f>
        <v>3</v>
      </c>
      <c r="AG77" s="26" t="s">
        <v>155</v>
      </c>
      <c r="AH77" s="104">
        <f>IF(AG77="Baja",1,IF(AG77="Media",2,IF(AG77="Alta",3,IF(AG77="No Clasificada",0,""))))</f>
        <v>2</v>
      </c>
      <c r="AI77" s="26" t="s">
        <v>155</v>
      </c>
      <c r="AJ77" s="103">
        <f>IF(AI77="Baja",1,IF(AI77="Media",2,IF(AI77="Alta",3,IF(AI77="No Clasificada",0,""))))</f>
        <v>2</v>
      </c>
      <c r="AK77" s="103">
        <f>IFERROR(SUM(AH77+AJ77)," ")</f>
        <v>4</v>
      </c>
      <c r="AL77" s="103" t="str">
        <f>IF(AK77=3,"Baja",IF(AK77=2,"Baja",IF(AK77=1,"Baja",IF(AK77=4,"Media",IF(AK77&gt;=5,"Alta")))))</f>
        <v>Media</v>
      </c>
      <c r="AM77" s="103">
        <f>IF(AL77="Baja",1,IF(AL77="Media",2,IF(AL77="Alta",3,"0")))</f>
        <v>2</v>
      </c>
      <c r="AN77" s="103">
        <f>IFERROR(SUM(+AD77+AF77+AM77),"")</f>
        <v>7</v>
      </c>
      <c r="AO77" s="105" t="str">
        <f>IF(AND(AC77="ALTA"),"ALTA",IF(AND(AE77="ALTA",AL77="ALTA"),"ALTA",IF(AND(AC77="MEDIA",AE77="ALTA",AL77="MEDIA"),"MEDIA",IF(AND(AC77="MEDIA",AE77="MEDIA",AL77="ALTA"),"MEDIA",IF(AND(AC77="MEDIA",AE77="MEDIA",AL77="BAJA"),"MEDIA",IF(AND(AC77="MEDIA",AE77="MEDIA",AL77="MEDIA"),"MEDIA",IF(AND(AC77="MEDIA",AE77="BAJA",AL77="MEDIA"),"MEDIA",IF(AND(AC77="BAJA",AE77="MEDIA",AL77="MEDIA"),"MEDIA",IF(AND(AC77="BAJA",AE77="BAJA",AL77="MEDIA"),"MEDIA",IF(AND(AC77="BAJA",AE77="MEDIA",AL77="BAJA"),"MEDIA",IF(AND(AC77="MEDIA",AE77="BAJA",AL77="BAJA"),"MEDIA",IF(AND(AC77="BAJA",AE77="ALTA",AL77="BAJA"),"MEDIA",IF(AND(AC77="BAJA",AE77="BAJA",AL77="ALTA"),"MEDIA",IF(AND(AC77="MEDIA",AE77="ALTA",AL77="BAJA"),"MEDIA",IF(AND(AC77="MEDIA",AE77="BAJA",AL77="ALTA"),"MEDIA",IF(AND(AC77="BAJA",AE77="ALTA",AL77="MEDIA"),"MEDIA",IF(AND(AC77="BAJA",AE77="MEDIA",AL77="ALTA"),"MEDIA",IF(AND(AC77="BAJA",AE77="BAJA",AL77="BAJA"),"BAJA","Por Clasificar"))))))))))))))))))</f>
        <v>MEDIA</v>
      </c>
    </row>
    <row r="78" spans="1:41" s="27" customFormat="1" ht="50.1" customHeight="1">
      <c r="A78" s="21" t="s">
        <v>290</v>
      </c>
      <c r="B78" s="21" t="s">
        <v>63</v>
      </c>
      <c r="C78" s="102" t="s">
        <v>64</v>
      </c>
      <c r="D78" s="2" t="s">
        <v>387</v>
      </c>
      <c r="E78" s="22" t="s">
        <v>388</v>
      </c>
      <c r="F78" s="2" t="s">
        <v>389</v>
      </c>
      <c r="G78" s="19" t="s">
        <v>140</v>
      </c>
      <c r="H78" s="19" t="s">
        <v>2</v>
      </c>
      <c r="I78" s="19" t="s">
        <v>2</v>
      </c>
      <c r="J78" s="19" t="s">
        <v>2</v>
      </c>
      <c r="K78" s="19" t="s">
        <v>381</v>
      </c>
      <c r="L78" s="19" t="s">
        <v>382</v>
      </c>
      <c r="M78" s="19" t="s">
        <v>143</v>
      </c>
      <c r="N78" s="20" t="s">
        <v>383</v>
      </c>
      <c r="O78" s="19" t="s">
        <v>3</v>
      </c>
      <c r="P78" s="20" t="s">
        <v>984</v>
      </c>
      <c r="Q78" s="19" t="s">
        <v>179</v>
      </c>
      <c r="R78" s="20" t="s">
        <v>112</v>
      </c>
      <c r="S78" s="3" t="s">
        <v>154</v>
      </c>
      <c r="T78" s="3" t="s">
        <v>146</v>
      </c>
      <c r="U78" s="3" t="s">
        <v>146</v>
      </c>
      <c r="V78" s="19" t="s">
        <v>80</v>
      </c>
      <c r="W78" s="19" t="s">
        <v>384</v>
      </c>
      <c r="X78" s="19" t="s">
        <v>385</v>
      </c>
      <c r="Y78" s="19" t="s">
        <v>386</v>
      </c>
      <c r="Z78" s="20" t="s">
        <v>174</v>
      </c>
      <c r="AA78" s="23">
        <v>44433</v>
      </c>
      <c r="AB78" s="20" t="s">
        <v>227</v>
      </c>
      <c r="AC78" s="103" t="str">
        <f t="shared" si="48"/>
        <v>Media</v>
      </c>
      <c r="AD78" s="103">
        <f t="shared" si="49"/>
        <v>2</v>
      </c>
      <c r="AE78" s="26" t="s">
        <v>183</v>
      </c>
      <c r="AF78" s="103">
        <f t="shared" ref="AF78:AF80" si="50">IF(AE78="Baja",1,IF(AE78="Media",2,IF(AE78="Alta",3,"")))</f>
        <v>3</v>
      </c>
      <c r="AG78" s="26" t="s">
        <v>155</v>
      </c>
      <c r="AH78" s="104">
        <f t="shared" ref="AH78:AH80" si="51">IF(AG78="Baja",1,IF(AG78="Media",2,IF(AG78="Alta",3,IF(AG78="No Clasificada",0,""))))</f>
        <v>2</v>
      </c>
      <c r="AI78" s="26" t="s">
        <v>155</v>
      </c>
      <c r="AJ78" s="103">
        <f t="shared" ref="AJ78:AJ80" si="52">IF(AI78="Baja",1,IF(AI78="Media",2,IF(AI78="Alta",3,IF(AI78="No Clasificada",0,""))))</f>
        <v>2</v>
      </c>
      <c r="AK78" s="103">
        <f t="shared" ref="AK78:AK80" si="53">IFERROR(SUM(AH78+AJ78)," ")</f>
        <v>4</v>
      </c>
      <c r="AL78" s="103" t="str">
        <f t="shared" ref="AL78:AL80" si="54">IF(AK78=3,"Baja",IF(AK78=2,"Baja",IF(AK78=1,"Baja",IF(AK78=4,"Media",IF(AK78&gt;=5,"Alta")))))</f>
        <v>Media</v>
      </c>
      <c r="AM78" s="103">
        <f t="shared" ref="AM78:AM80" si="55">IF(AL78="Baja",1,IF(AL78="Media",2,IF(AL78="Alta",3,"0")))</f>
        <v>2</v>
      </c>
      <c r="AN78" s="103">
        <f t="shared" ref="AN78:AN80" si="56">IFERROR(SUM(+AD78+AF78+AM78),"")</f>
        <v>7</v>
      </c>
      <c r="AO78" s="105" t="str">
        <f t="shared" ref="AO78:AO80" si="57">IF(AND(AC78="ALTA"),"ALTA",IF(AND(AE78="ALTA",AL78="ALTA"),"ALTA",IF(AND(AC78="MEDIA",AE78="ALTA",AL78="MEDIA"),"MEDIA",IF(AND(AC78="MEDIA",AE78="MEDIA",AL78="ALTA"),"MEDIA",IF(AND(AC78="MEDIA",AE78="MEDIA",AL78="BAJA"),"MEDIA",IF(AND(AC78="MEDIA",AE78="MEDIA",AL78="MEDIA"),"MEDIA",IF(AND(AC78="MEDIA",AE78="BAJA",AL78="MEDIA"),"MEDIA",IF(AND(AC78="BAJA",AE78="MEDIA",AL78="MEDIA"),"MEDIA",IF(AND(AC78="BAJA",AE78="BAJA",AL78="MEDIA"),"MEDIA",IF(AND(AC78="BAJA",AE78="MEDIA",AL78="BAJA"),"MEDIA",IF(AND(AC78="MEDIA",AE78="BAJA",AL78="BAJA"),"MEDIA",IF(AND(AC78="BAJA",AE78="ALTA",AL78="BAJA"),"MEDIA",IF(AND(AC78="BAJA",AE78="BAJA",AL78="ALTA"),"MEDIA",IF(AND(AC78="MEDIA",AE78="ALTA",AL78="BAJA"),"MEDIA",IF(AND(AC78="MEDIA",AE78="BAJA",AL78="ALTA"),"MEDIA",IF(AND(AC78="BAJA",AE78="ALTA",AL78="MEDIA"),"MEDIA",IF(AND(AC78="BAJA",AE78="MEDIA",AL78="ALTA"),"MEDIA",IF(AND(AC78="BAJA",AE78="BAJA",AL78="BAJA"),"BAJA","Por Clasificar"))))))))))))))))))</f>
        <v>MEDIA</v>
      </c>
    </row>
    <row r="79" spans="1:41" s="27" customFormat="1" ht="50.1" customHeight="1">
      <c r="A79" s="21" t="s">
        <v>313</v>
      </c>
      <c r="B79" s="21" t="s">
        <v>63</v>
      </c>
      <c r="C79" s="102" t="s">
        <v>64</v>
      </c>
      <c r="D79" s="2" t="s">
        <v>390</v>
      </c>
      <c r="E79" s="2" t="s">
        <v>390</v>
      </c>
      <c r="F79" s="2" t="s">
        <v>391</v>
      </c>
      <c r="G79" s="19" t="s">
        <v>140</v>
      </c>
      <c r="H79" s="19" t="s">
        <v>2</v>
      </c>
      <c r="I79" s="19" t="s">
        <v>2</v>
      </c>
      <c r="J79" s="19" t="s">
        <v>2</v>
      </c>
      <c r="K79" s="19" t="s">
        <v>381</v>
      </c>
      <c r="L79" s="19" t="s">
        <v>382</v>
      </c>
      <c r="M79" s="19" t="s">
        <v>143</v>
      </c>
      <c r="N79" s="20" t="s">
        <v>383</v>
      </c>
      <c r="O79" s="19" t="s">
        <v>3</v>
      </c>
      <c r="P79" s="20" t="s">
        <v>984</v>
      </c>
      <c r="Q79" s="19" t="s">
        <v>179</v>
      </c>
      <c r="R79" s="20" t="s">
        <v>112</v>
      </c>
      <c r="S79" s="3" t="s">
        <v>154</v>
      </c>
      <c r="T79" s="3" t="s">
        <v>146</v>
      </c>
      <c r="U79" s="3" t="s">
        <v>146</v>
      </c>
      <c r="V79" s="19" t="s">
        <v>80</v>
      </c>
      <c r="W79" s="19" t="s">
        <v>384</v>
      </c>
      <c r="X79" s="19" t="s">
        <v>385</v>
      </c>
      <c r="Y79" s="19" t="s">
        <v>386</v>
      </c>
      <c r="Z79" s="20" t="s">
        <v>174</v>
      </c>
      <c r="AA79" s="23">
        <v>44433</v>
      </c>
      <c r="AB79" s="20" t="s">
        <v>227</v>
      </c>
      <c r="AC79" s="103" t="str">
        <f t="shared" si="48"/>
        <v>Media</v>
      </c>
      <c r="AD79" s="103">
        <f t="shared" si="49"/>
        <v>2</v>
      </c>
      <c r="AE79" s="26" t="s">
        <v>155</v>
      </c>
      <c r="AF79" s="103">
        <f t="shared" si="50"/>
        <v>2</v>
      </c>
      <c r="AG79" s="26" t="s">
        <v>155</v>
      </c>
      <c r="AH79" s="104">
        <f t="shared" si="51"/>
        <v>2</v>
      </c>
      <c r="AI79" s="26" t="s">
        <v>148</v>
      </c>
      <c r="AJ79" s="103">
        <f t="shared" si="52"/>
        <v>1</v>
      </c>
      <c r="AK79" s="103">
        <f t="shared" si="53"/>
        <v>3</v>
      </c>
      <c r="AL79" s="103" t="str">
        <f t="shared" si="54"/>
        <v>Baja</v>
      </c>
      <c r="AM79" s="103">
        <f t="shared" si="55"/>
        <v>1</v>
      </c>
      <c r="AN79" s="103">
        <f t="shared" si="56"/>
        <v>5</v>
      </c>
      <c r="AO79" s="105" t="str">
        <f t="shared" si="57"/>
        <v>MEDIA</v>
      </c>
    </row>
    <row r="80" spans="1:41" s="27" customFormat="1" ht="50.1" customHeight="1">
      <c r="A80" s="21" t="s">
        <v>319</v>
      </c>
      <c r="B80" s="21" t="s">
        <v>63</v>
      </c>
      <c r="C80" s="102" t="s">
        <v>64</v>
      </c>
      <c r="D80" s="2" t="s">
        <v>151</v>
      </c>
      <c r="E80" s="22" t="s">
        <v>392</v>
      </c>
      <c r="F80" s="2" t="s">
        <v>393</v>
      </c>
      <c r="G80" s="19" t="s">
        <v>140</v>
      </c>
      <c r="H80" s="19" t="s">
        <v>2</v>
      </c>
      <c r="I80" s="19" t="s">
        <v>2</v>
      </c>
      <c r="J80" s="19" t="s">
        <v>2</v>
      </c>
      <c r="K80" s="19" t="s">
        <v>381</v>
      </c>
      <c r="L80" s="19" t="s">
        <v>394</v>
      </c>
      <c r="M80" s="19" t="s">
        <v>143</v>
      </c>
      <c r="N80" s="20" t="s">
        <v>383</v>
      </c>
      <c r="O80" s="19" t="s">
        <v>3</v>
      </c>
      <c r="P80" s="20" t="s">
        <v>984</v>
      </c>
      <c r="Q80" s="19" t="s">
        <v>179</v>
      </c>
      <c r="R80" s="20" t="s">
        <v>112</v>
      </c>
      <c r="S80" s="3" t="s">
        <v>154</v>
      </c>
      <c r="T80" s="3" t="s">
        <v>146</v>
      </c>
      <c r="U80" s="3" t="s">
        <v>146</v>
      </c>
      <c r="V80" s="19" t="s">
        <v>80</v>
      </c>
      <c r="W80" s="19" t="s">
        <v>384</v>
      </c>
      <c r="X80" s="19" t="s">
        <v>385</v>
      </c>
      <c r="Y80" s="19" t="s">
        <v>386</v>
      </c>
      <c r="Z80" s="20" t="s">
        <v>164</v>
      </c>
      <c r="AA80" s="23">
        <v>44433</v>
      </c>
      <c r="AB80" s="20" t="s">
        <v>227</v>
      </c>
      <c r="AC80" s="103" t="str">
        <f t="shared" si="48"/>
        <v>Media</v>
      </c>
      <c r="AD80" s="103">
        <f t="shared" si="49"/>
        <v>2</v>
      </c>
      <c r="AE80" s="26" t="s">
        <v>155</v>
      </c>
      <c r="AF80" s="103">
        <f t="shared" si="50"/>
        <v>2</v>
      </c>
      <c r="AG80" s="26" t="s">
        <v>148</v>
      </c>
      <c r="AH80" s="104">
        <f t="shared" si="51"/>
        <v>1</v>
      </c>
      <c r="AI80" s="26" t="s">
        <v>155</v>
      </c>
      <c r="AJ80" s="103">
        <f t="shared" si="52"/>
        <v>2</v>
      </c>
      <c r="AK80" s="103">
        <f t="shared" si="53"/>
        <v>3</v>
      </c>
      <c r="AL80" s="103" t="str">
        <f t="shared" si="54"/>
        <v>Baja</v>
      </c>
      <c r="AM80" s="103">
        <f t="shared" si="55"/>
        <v>1</v>
      </c>
      <c r="AN80" s="103">
        <f t="shared" si="56"/>
        <v>5</v>
      </c>
      <c r="AO80" s="105" t="str">
        <f t="shared" si="57"/>
        <v>MEDIA</v>
      </c>
    </row>
    <row r="81" spans="1:41" ht="50.1" customHeight="1">
      <c r="A81" s="87" t="s">
        <v>436</v>
      </c>
      <c r="B81" s="88"/>
      <c r="C81" s="88"/>
      <c r="D81" s="88"/>
      <c r="E81" s="88"/>
      <c r="F81" s="88"/>
      <c r="G81" s="88"/>
      <c r="H81" s="88"/>
      <c r="I81" s="88"/>
      <c r="J81" s="88"/>
      <c r="K81" s="88"/>
      <c r="L81" s="88"/>
      <c r="M81" s="88"/>
      <c r="N81" s="88"/>
      <c r="O81" s="88"/>
      <c r="P81" s="88"/>
      <c r="Q81" s="88"/>
      <c r="R81" s="88"/>
      <c r="S81" s="88"/>
      <c r="T81" s="88"/>
      <c r="U81" s="88"/>
      <c r="V81" s="88"/>
      <c r="W81" s="88"/>
      <c r="X81" s="88"/>
      <c r="Y81" s="88"/>
      <c r="Z81" s="88"/>
      <c r="AA81" s="88"/>
      <c r="AB81" s="88"/>
      <c r="AC81" s="95"/>
      <c r="AD81" s="95"/>
      <c r="AE81" s="88"/>
      <c r="AF81" s="95"/>
      <c r="AG81" s="88"/>
      <c r="AH81" s="95"/>
      <c r="AI81" s="88"/>
      <c r="AJ81" s="95"/>
      <c r="AK81" s="95"/>
      <c r="AL81" s="95"/>
      <c r="AM81" s="95"/>
      <c r="AN81" s="95"/>
      <c r="AO81" s="99"/>
    </row>
    <row r="82" spans="1:41" s="159" customFormat="1" ht="64.5" customHeight="1">
      <c r="A82" s="153" t="s">
        <v>985</v>
      </c>
      <c r="B82" s="154" t="s">
        <v>63</v>
      </c>
      <c r="C82" s="154" t="s">
        <v>64</v>
      </c>
      <c r="D82" s="153" t="s">
        <v>396</v>
      </c>
      <c r="E82" s="153" t="s">
        <v>397</v>
      </c>
      <c r="F82" s="153" t="s">
        <v>398</v>
      </c>
      <c r="G82" s="153" t="s">
        <v>140</v>
      </c>
      <c r="H82" s="153" t="s">
        <v>2</v>
      </c>
      <c r="I82" s="153" t="s">
        <v>2</v>
      </c>
      <c r="J82" s="153" t="s">
        <v>2</v>
      </c>
      <c r="K82" s="153" t="s">
        <v>399</v>
      </c>
      <c r="L82" s="153" t="s">
        <v>400</v>
      </c>
      <c r="M82" s="153" t="s">
        <v>401</v>
      </c>
      <c r="N82" s="155" t="s">
        <v>986</v>
      </c>
      <c r="O82" s="153" t="s">
        <v>3</v>
      </c>
      <c r="P82" s="153" t="s">
        <v>402</v>
      </c>
      <c r="Q82" s="153" t="s">
        <v>179</v>
      </c>
      <c r="R82" s="153" t="s">
        <v>74</v>
      </c>
      <c r="S82" s="153" t="s">
        <v>154</v>
      </c>
      <c r="T82" s="153" t="s">
        <v>154</v>
      </c>
      <c r="U82" s="153" t="s">
        <v>154</v>
      </c>
      <c r="V82" s="153" t="s">
        <v>66</v>
      </c>
      <c r="W82" s="153" t="s">
        <v>403</v>
      </c>
      <c r="X82" s="153" t="s">
        <v>29</v>
      </c>
      <c r="Y82" s="153" t="s">
        <v>404</v>
      </c>
      <c r="Z82" s="153" t="s">
        <v>174</v>
      </c>
      <c r="AA82" s="156">
        <v>44428</v>
      </c>
      <c r="AB82" s="153" t="s">
        <v>165</v>
      </c>
      <c r="AC82" s="157" t="str">
        <f t="shared" ref="AC82:AC90" si="58">IF(V82="Información Pública Reservada","Alta",IF(V82="Información Pública Clasificada","Media",IF(V82="Información Pública","Baja")))</f>
        <v>Alta</v>
      </c>
      <c r="AD82" s="157">
        <f t="shared" ref="AD82:AD90" si="59">IF(AC82="Baja",1,IF(AC82="Media",2,IF(AC82="Alta",3,"")))</f>
        <v>3</v>
      </c>
      <c r="AE82" s="154" t="s">
        <v>183</v>
      </c>
      <c r="AF82" s="157">
        <f>IF(AE82="Baja",1,IF(AE82="Media",2,IF(AE82="Alta",3,"")))</f>
        <v>3</v>
      </c>
      <c r="AG82" s="154" t="s">
        <v>155</v>
      </c>
      <c r="AH82" s="157">
        <f>IF(AG82="Baja",1,IF(AG82="Media",2,IF(AG82="Alta",3,IF(AG82="No Clasificada",0,""))))</f>
        <v>2</v>
      </c>
      <c r="AI82" s="154" t="s">
        <v>183</v>
      </c>
      <c r="AJ82" s="157">
        <f>IF(AI82="Baja",1,IF(AI82="Media",2,IF(AI82="Alta",3,IF(AI82="No Clasificada",0,""))))</f>
        <v>3</v>
      </c>
      <c r="AK82" s="157">
        <f>IFERROR(SUM(AH82+AJ82)," ")</f>
        <v>5</v>
      </c>
      <c r="AL82" s="157" t="str">
        <f t="shared" ref="AL82:AL90" si="60">IF(AK82=3,"Baja",IF(AK82=2,"Baja",IF(AK82=1,"Baja",IF(AK82=4,"Media",IF(AK82&gt;=5,"Alta")))))</f>
        <v>Alta</v>
      </c>
      <c r="AM82" s="157">
        <f t="shared" ref="AM82:AM90" si="61">IF(AL82="Baja",1,IF(AL82="Media",2,IF(AL82="Alta",3,"0")))</f>
        <v>3</v>
      </c>
      <c r="AN82" s="157">
        <f t="shared" ref="AN82:AN90" si="62">IFERROR(SUM(+AD82+AF82+AM82),"")</f>
        <v>9</v>
      </c>
      <c r="AO82" s="158" t="str">
        <f t="shared" ref="AO82:AO88" si="63">IF(AND(AC82="ALTA"),"ALTA",IF(AND(AE82="ALTA",AL82="ALTA"),"ALTA",IF(AND(AC82="MEDIA",AE82="ALTA",AL82="MEDIA"),"MEDIA",IF(AND(AC82="MEDIA",AE82="MEDIA",AL82="ALTA"),"MEDIA",IF(AND(AC82="MEDIA",AE82="MEDIA",AL82="BAJA"),"MEDIA",IF(AND(AC82="MEDIA",AE82="MEDIA",AL82="MEDIA"),"MEDIA",IF(AND(AC82="MEDIA",AE82="BAJA",AL82="MEDIA"),"MEDIA",IF(AND(AC82="BAJA",AE82="MEDIA",AL82="MEDIA"),"MEDIA",IF(AND(AC82="BAJA",AE82="BAJA",AL82="MEDIA"),"MEDIA",IF(AND(AC82="BAJA",AE82="MEDIA",AL82="BAJA"),"MEDIA",IF(AND(AC82="MEDIA",AE82="BAJA",AL82="BAJA"),"MEDIA",IF(AND(AC82="BAJA",AE82="ALTA",AL82="BAJA"),"MEDIA",IF(AND(AC82="BAJA",AE82="BAJA",AL82="ALTA"),"MEDIA",IF(AND(AC82="MEDIA",AE82="ALTA",AL82="BAJA"),"MEDIA",IF(AND(AC82="MEDIA",AE82="BAJA",AL82="ALTA"),"MEDIA",IF(AND(AC82="BAJA",AE82="ALTA",AL82="MEDIA"),"MEDIA",IF(AND(AC82="BAJA",AE82="MEDIA",AL82="ALTA"),"MEDIA",IF(AND(AC82="BAJA",AE82="BAJA",AL82="BAJA"),"BAJA","Por Clasificar"))))))))))))))))))</f>
        <v>ALTA</v>
      </c>
    </row>
    <row r="83" spans="1:41" s="159" customFormat="1" ht="50.1" customHeight="1">
      <c r="A83" s="153" t="s">
        <v>987</v>
      </c>
      <c r="B83" s="154" t="s">
        <v>63</v>
      </c>
      <c r="C83" s="154" t="s">
        <v>64</v>
      </c>
      <c r="D83" s="153" t="s">
        <v>396</v>
      </c>
      <c r="E83" s="153" t="s">
        <v>406</v>
      </c>
      <c r="F83" s="153" t="s">
        <v>407</v>
      </c>
      <c r="G83" s="153" t="s">
        <v>140</v>
      </c>
      <c r="H83" s="153" t="s">
        <v>2</v>
      </c>
      <c r="I83" s="153" t="s">
        <v>2</v>
      </c>
      <c r="J83" s="153" t="s">
        <v>2</v>
      </c>
      <c r="K83" s="153" t="s">
        <v>399</v>
      </c>
      <c r="L83" s="153" t="s">
        <v>400</v>
      </c>
      <c r="M83" s="153" t="s">
        <v>401</v>
      </c>
      <c r="N83" s="155" t="s">
        <v>988</v>
      </c>
      <c r="O83" s="153" t="s">
        <v>3</v>
      </c>
      <c r="P83" s="153" t="s">
        <v>402</v>
      </c>
      <c r="Q83" s="153" t="s">
        <v>179</v>
      </c>
      <c r="R83" s="153" t="s">
        <v>74</v>
      </c>
      <c r="S83" s="153" t="s">
        <v>154</v>
      </c>
      <c r="T83" s="153" t="s">
        <v>154</v>
      </c>
      <c r="U83" s="153" t="s">
        <v>154</v>
      </c>
      <c r="V83" s="153" t="s">
        <v>66</v>
      </c>
      <c r="W83" s="153" t="s">
        <v>403</v>
      </c>
      <c r="X83" s="160" t="s">
        <v>29</v>
      </c>
      <c r="Y83" s="153" t="s">
        <v>408</v>
      </c>
      <c r="Z83" s="153" t="s">
        <v>174</v>
      </c>
      <c r="AA83" s="156">
        <v>44428</v>
      </c>
      <c r="AB83" s="153" t="s">
        <v>165</v>
      </c>
      <c r="AC83" s="157" t="str">
        <f t="shared" si="58"/>
        <v>Alta</v>
      </c>
      <c r="AD83" s="157">
        <f t="shared" si="59"/>
        <v>3</v>
      </c>
      <c r="AE83" s="154" t="s">
        <v>183</v>
      </c>
      <c r="AF83" s="157">
        <f t="shared" ref="AF83:AF90" si="64">IF(AE83="Baja",1,IF(AE83="Media",2,IF(AE83="Alta",3,"")))</f>
        <v>3</v>
      </c>
      <c r="AG83" s="154" t="s">
        <v>155</v>
      </c>
      <c r="AH83" s="157">
        <f t="shared" ref="AH83:AH90" si="65">IF(AG83="Baja",1,IF(AG83="Media",2,IF(AG83="Alta",3,IF(AG83="No Clasificada",0,""))))</f>
        <v>2</v>
      </c>
      <c r="AI83" s="154" t="s">
        <v>183</v>
      </c>
      <c r="AJ83" s="157">
        <f t="shared" ref="AJ83:AJ90" si="66">IF(AI83="Baja",1,IF(AI83="Media",2,IF(AI83="Alta",3,IF(AI83="No Clasificada",0,""))))</f>
        <v>3</v>
      </c>
      <c r="AK83" s="157">
        <f t="shared" ref="AK83:AK90" si="67">IFERROR(SUM(AH83+AJ83)," ")</f>
        <v>5</v>
      </c>
      <c r="AL83" s="157" t="str">
        <f t="shared" si="60"/>
        <v>Alta</v>
      </c>
      <c r="AM83" s="157">
        <f t="shared" si="61"/>
        <v>3</v>
      </c>
      <c r="AN83" s="157">
        <f t="shared" si="62"/>
        <v>9</v>
      </c>
      <c r="AO83" s="158" t="str">
        <f t="shared" si="63"/>
        <v>ALTA</v>
      </c>
    </row>
    <row r="84" spans="1:41" s="159" customFormat="1" ht="50.1" customHeight="1">
      <c r="A84" s="153" t="s">
        <v>989</v>
      </c>
      <c r="B84" s="154" t="s">
        <v>63</v>
      </c>
      <c r="C84" s="154" t="s">
        <v>64</v>
      </c>
      <c r="D84" s="153" t="s">
        <v>356</v>
      </c>
      <c r="E84" s="153" t="s">
        <v>409</v>
      </c>
      <c r="F84" s="153" t="s">
        <v>410</v>
      </c>
      <c r="G84" s="153" t="s">
        <v>140</v>
      </c>
      <c r="H84" s="153"/>
      <c r="I84" s="153"/>
      <c r="J84" s="153" t="s">
        <v>2</v>
      </c>
      <c r="K84" s="153" t="s">
        <v>411</v>
      </c>
      <c r="L84" s="153" t="s">
        <v>400</v>
      </c>
      <c r="M84" s="153" t="s">
        <v>143</v>
      </c>
      <c r="N84" s="155" t="s">
        <v>988</v>
      </c>
      <c r="O84" s="153" t="s">
        <v>3</v>
      </c>
      <c r="P84" s="153" t="s">
        <v>412</v>
      </c>
      <c r="Q84" s="153" t="s">
        <v>179</v>
      </c>
      <c r="R84" s="153" t="s">
        <v>74</v>
      </c>
      <c r="S84" s="153" t="s">
        <v>146</v>
      </c>
      <c r="T84" s="153" t="s">
        <v>146</v>
      </c>
      <c r="U84" s="153" t="s">
        <v>146</v>
      </c>
      <c r="V84" s="153" t="s">
        <v>76</v>
      </c>
      <c r="W84" s="153" t="s">
        <v>147</v>
      </c>
      <c r="X84" s="153" t="s">
        <v>147</v>
      </c>
      <c r="Y84" s="153" t="s">
        <v>147</v>
      </c>
      <c r="Z84" s="153" t="s">
        <v>179</v>
      </c>
      <c r="AA84" s="156" t="s">
        <v>179</v>
      </c>
      <c r="AB84" s="153" t="s">
        <v>179</v>
      </c>
      <c r="AC84" s="157" t="str">
        <f t="shared" si="58"/>
        <v>Baja</v>
      </c>
      <c r="AD84" s="157">
        <f t="shared" si="59"/>
        <v>1</v>
      </c>
      <c r="AE84" s="154" t="s">
        <v>155</v>
      </c>
      <c r="AF84" s="157">
        <f t="shared" si="64"/>
        <v>2</v>
      </c>
      <c r="AG84" s="154" t="s">
        <v>155</v>
      </c>
      <c r="AH84" s="157">
        <f t="shared" si="65"/>
        <v>2</v>
      </c>
      <c r="AI84" s="154" t="s">
        <v>155</v>
      </c>
      <c r="AJ84" s="157">
        <f t="shared" si="66"/>
        <v>2</v>
      </c>
      <c r="AK84" s="157">
        <f t="shared" si="67"/>
        <v>4</v>
      </c>
      <c r="AL84" s="157" t="str">
        <f t="shared" si="60"/>
        <v>Media</v>
      </c>
      <c r="AM84" s="157">
        <f t="shared" si="61"/>
        <v>2</v>
      </c>
      <c r="AN84" s="157">
        <f t="shared" si="62"/>
        <v>5</v>
      </c>
      <c r="AO84" s="158" t="str">
        <f t="shared" si="63"/>
        <v>MEDIA</v>
      </c>
    </row>
    <row r="85" spans="1:41" s="159" customFormat="1" ht="50.1" customHeight="1">
      <c r="A85" s="153" t="s">
        <v>990</v>
      </c>
      <c r="B85" s="154" t="s">
        <v>63</v>
      </c>
      <c r="C85" s="154" t="s">
        <v>64</v>
      </c>
      <c r="D85" s="153" t="s">
        <v>150</v>
      </c>
      <c r="E85" s="153" t="s">
        <v>150</v>
      </c>
      <c r="F85" s="153" t="s">
        <v>413</v>
      </c>
      <c r="G85" s="153" t="s">
        <v>140</v>
      </c>
      <c r="H85" s="153" t="s">
        <v>2</v>
      </c>
      <c r="I85" s="153"/>
      <c r="J85" s="153" t="s">
        <v>2</v>
      </c>
      <c r="K85" s="153" t="s">
        <v>399</v>
      </c>
      <c r="L85" s="153" t="s">
        <v>400</v>
      </c>
      <c r="M85" s="153" t="s">
        <v>401</v>
      </c>
      <c r="N85" s="155" t="s">
        <v>988</v>
      </c>
      <c r="O85" s="153" t="s">
        <v>3</v>
      </c>
      <c r="P85" s="153" t="s">
        <v>402</v>
      </c>
      <c r="Q85" s="153" t="s">
        <v>179</v>
      </c>
      <c r="R85" s="153" t="s">
        <v>74</v>
      </c>
      <c r="S85" s="153" t="s">
        <v>154</v>
      </c>
      <c r="T85" s="153" t="s">
        <v>146</v>
      </c>
      <c r="U85" s="153" t="s">
        <v>154</v>
      </c>
      <c r="V85" s="153" t="s">
        <v>66</v>
      </c>
      <c r="W85" s="153" t="s">
        <v>403</v>
      </c>
      <c r="X85" s="160" t="s">
        <v>29</v>
      </c>
      <c r="Y85" s="153" t="s">
        <v>414</v>
      </c>
      <c r="Z85" s="153" t="s">
        <v>174</v>
      </c>
      <c r="AA85" s="156">
        <v>44428</v>
      </c>
      <c r="AB85" s="153" t="s">
        <v>165</v>
      </c>
      <c r="AC85" s="157" t="str">
        <f t="shared" si="58"/>
        <v>Alta</v>
      </c>
      <c r="AD85" s="157">
        <f t="shared" si="59"/>
        <v>3</v>
      </c>
      <c r="AE85" s="154" t="s">
        <v>183</v>
      </c>
      <c r="AF85" s="157">
        <f t="shared" si="64"/>
        <v>3</v>
      </c>
      <c r="AG85" s="154" t="s">
        <v>155</v>
      </c>
      <c r="AH85" s="157">
        <f t="shared" si="65"/>
        <v>2</v>
      </c>
      <c r="AI85" s="154" t="s">
        <v>155</v>
      </c>
      <c r="AJ85" s="157">
        <f t="shared" si="66"/>
        <v>2</v>
      </c>
      <c r="AK85" s="157">
        <f t="shared" si="67"/>
        <v>4</v>
      </c>
      <c r="AL85" s="157" t="str">
        <f t="shared" si="60"/>
        <v>Media</v>
      </c>
      <c r="AM85" s="157">
        <f t="shared" si="61"/>
        <v>2</v>
      </c>
      <c r="AN85" s="157">
        <f t="shared" si="62"/>
        <v>8</v>
      </c>
      <c r="AO85" s="158" t="str">
        <f t="shared" si="63"/>
        <v>ALTA</v>
      </c>
    </row>
    <row r="86" spans="1:41" s="159" customFormat="1" ht="50.1" customHeight="1">
      <c r="A86" s="153" t="s">
        <v>991</v>
      </c>
      <c r="B86" s="154" t="s">
        <v>63</v>
      </c>
      <c r="C86" s="154" t="s">
        <v>64</v>
      </c>
      <c r="D86" s="153" t="s">
        <v>336</v>
      </c>
      <c r="E86" s="153" t="s">
        <v>336</v>
      </c>
      <c r="F86" s="161" t="s">
        <v>415</v>
      </c>
      <c r="G86" s="153" t="s">
        <v>140</v>
      </c>
      <c r="H86" s="153"/>
      <c r="I86" s="153"/>
      <c r="J86" s="153" t="s">
        <v>2</v>
      </c>
      <c r="K86" s="153" t="s">
        <v>411</v>
      </c>
      <c r="L86" s="153" t="s">
        <v>400</v>
      </c>
      <c r="M86" s="153" t="s">
        <v>401</v>
      </c>
      <c r="N86" s="155" t="s">
        <v>988</v>
      </c>
      <c r="O86" s="153" t="s">
        <v>3</v>
      </c>
      <c r="P86" s="153" t="s">
        <v>416</v>
      </c>
      <c r="Q86" s="153" t="s">
        <v>179</v>
      </c>
      <c r="R86" s="153" t="s">
        <v>74</v>
      </c>
      <c r="S86" s="153" t="s">
        <v>154</v>
      </c>
      <c r="T86" s="153" t="s">
        <v>146</v>
      </c>
      <c r="U86" s="153" t="s">
        <v>154</v>
      </c>
      <c r="V86" s="153" t="s">
        <v>80</v>
      </c>
      <c r="W86" s="153" t="s">
        <v>294</v>
      </c>
      <c r="X86" s="153" t="s">
        <v>294</v>
      </c>
      <c r="Y86" s="153" t="s">
        <v>417</v>
      </c>
      <c r="Z86" s="153" t="s">
        <v>174</v>
      </c>
      <c r="AA86" s="156">
        <v>44722</v>
      </c>
      <c r="AB86" s="153" t="s">
        <v>405</v>
      </c>
      <c r="AC86" s="157" t="str">
        <f t="shared" si="58"/>
        <v>Media</v>
      </c>
      <c r="AD86" s="157">
        <f t="shared" si="59"/>
        <v>2</v>
      </c>
      <c r="AE86" s="154" t="s">
        <v>183</v>
      </c>
      <c r="AF86" s="157">
        <f t="shared" si="64"/>
        <v>3</v>
      </c>
      <c r="AG86" s="154" t="s">
        <v>155</v>
      </c>
      <c r="AH86" s="157">
        <f t="shared" si="65"/>
        <v>2</v>
      </c>
      <c r="AI86" s="154" t="s">
        <v>155</v>
      </c>
      <c r="AJ86" s="157">
        <f t="shared" si="66"/>
        <v>2</v>
      </c>
      <c r="AK86" s="157">
        <f t="shared" si="67"/>
        <v>4</v>
      </c>
      <c r="AL86" s="157" t="str">
        <f t="shared" si="60"/>
        <v>Media</v>
      </c>
      <c r="AM86" s="157">
        <f t="shared" si="61"/>
        <v>2</v>
      </c>
      <c r="AN86" s="157">
        <f t="shared" si="62"/>
        <v>7</v>
      </c>
      <c r="AO86" s="158" t="str">
        <f t="shared" si="63"/>
        <v>MEDIA</v>
      </c>
    </row>
    <row r="87" spans="1:41" s="159" customFormat="1" ht="75.75" customHeight="1">
      <c r="A87" s="153" t="s">
        <v>992</v>
      </c>
      <c r="B87" s="154" t="s">
        <v>63</v>
      </c>
      <c r="C87" s="154" t="s">
        <v>64</v>
      </c>
      <c r="D87" s="153" t="s">
        <v>418</v>
      </c>
      <c r="E87" s="153" t="s">
        <v>418</v>
      </c>
      <c r="F87" s="153" t="s">
        <v>993</v>
      </c>
      <c r="G87" s="153" t="s">
        <v>140</v>
      </c>
      <c r="H87" s="153" t="s">
        <v>2</v>
      </c>
      <c r="I87" s="153" t="s">
        <v>2</v>
      </c>
      <c r="J87" s="153" t="s">
        <v>2</v>
      </c>
      <c r="K87" s="153" t="s">
        <v>399</v>
      </c>
      <c r="L87" s="153" t="s">
        <v>400</v>
      </c>
      <c r="M87" s="153" t="s">
        <v>401</v>
      </c>
      <c r="N87" s="155" t="s">
        <v>994</v>
      </c>
      <c r="O87" s="153" t="s">
        <v>3</v>
      </c>
      <c r="P87" s="153" t="s">
        <v>995</v>
      </c>
      <c r="Q87" s="153" t="s">
        <v>179</v>
      </c>
      <c r="R87" s="153" t="s">
        <v>74</v>
      </c>
      <c r="S87" s="153" t="s">
        <v>154</v>
      </c>
      <c r="T87" s="153" t="s">
        <v>146</v>
      </c>
      <c r="U87" s="153" t="s">
        <v>154</v>
      </c>
      <c r="V87" s="153" t="s">
        <v>66</v>
      </c>
      <c r="W87" s="153" t="s">
        <v>403</v>
      </c>
      <c r="X87" s="153" t="s">
        <v>419</v>
      </c>
      <c r="Y87" s="153" t="s">
        <v>420</v>
      </c>
      <c r="Z87" s="153" t="s">
        <v>174</v>
      </c>
      <c r="AA87" s="156">
        <v>44722</v>
      </c>
      <c r="AB87" s="153" t="s">
        <v>165</v>
      </c>
      <c r="AC87" s="157" t="str">
        <f t="shared" si="58"/>
        <v>Alta</v>
      </c>
      <c r="AD87" s="157">
        <f t="shared" si="59"/>
        <v>3</v>
      </c>
      <c r="AE87" s="154" t="s">
        <v>183</v>
      </c>
      <c r="AF87" s="157">
        <f t="shared" si="64"/>
        <v>3</v>
      </c>
      <c r="AG87" s="154" t="s">
        <v>155</v>
      </c>
      <c r="AH87" s="157">
        <f t="shared" si="65"/>
        <v>2</v>
      </c>
      <c r="AI87" s="154" t="s">
        <v>155</v>
      </c>
      <c r="AJ87" s="157">
        <f t="shared" si="66"/>
        <v>2</v>
      </c>
      <c r="AK87" s="157">
        <f t="shared" si="67"/>
        <v>4</v>
      </c>
      <c r="AL87" s="157" t="str">
        <f t="shared" si="60"/>
        <v>Media</v>
      </c>
      <c r="AM87" s="157">
        <f t="shared" si="61"/>
        <v>2</v>
      </c>
      <c r="AN87" s="157">
        <f t="shared" si="62"/>
        <v>8</v>
      </c>
      <c r="AO87" s="158" t="str">
        <f t="shared" si="63"/>
        <v>ALTA</v>
      </c>
    </row>
    <row r="88" spans="1:41" s="159" customFormat="1" ht="50.1" customHeight="1">
      <c r="A88" s="153" t="s">
        <v>996</v>
      </c>
      <c r="B88" s="154" t="s">
        <v>63</v>
      </c>
      <c r="C88" s="154" t="s">
        <v>64</v>
      </c>
      <c r="D88" s="153" t="s">
        <v>422</v>
      </c>
      <c r="E88" s="153" t="s">
        <v>423</v>
      </c>
      <c r="F88" s="153" t="s">
        <v>424</v>
      </c>
      <c r="G88" s="153" t="s">
        <v>140</v>
      </c>
      <c r="H88" s="153" t="s">
        <v>2</v>
      </c>
      <c r="I88" s="153" t="s">
        <v>2</v>
      </c>
      <c r="J88" s="153" t="s">
        <v>2</v>
      </c>
      <c r="K88" s="153" t="s">
        <v>399</v>
      </c>
      <c r="L88" s="153" t="s">
        <v>425</v>
      </c>
      <c r="M88" s="153" t="s">
        <v>362</v>
      </c>
      <c r="N88" s="153" t="s">
        <v>988</v>
      </c>
      <c r="O88" s="153" t="s">
        <v>3</v>
      </c>
      <c r="P88" s="153" t="s">
        <v>402</v>
      </c>
      <c r="Q88" s="153" t="s">
        <v>179</v>
      </c>
      <c r="R88" s="153" t="s">
        <v>74</v>
      </c>
      <c r="S88" s="153" t="s">
        <v>154</v>
      </c>
      <c r="T88" s="153" t="s">
        <v>146</v>
      </c>
      <c r="U88" s="153" t="s">
        <v>154</v>
      </c>
      <c r="V88" s="153" t="s">
        <v>66</v>
      </c>
      <c r="W88" s="153" t="s">
        <v>403</v>
      </c>
      <c r="X88" s="153" t="s">
        <v>419</v>
      </c>
      <c r="Y88" s="153" t="s">
        <v>426</v>
      </c>
      <c r="Z88" s="153" t="s">
        <v>174</v>
      </c>
      <c r="AA88" s="156">
        <v>44722</v>
      </c>
      <c r="AB88" s="153" t="s">
        <v>165</v>
      </c>
      <c r="AC88" s="157" t="str">
        <f t="shared" si="58"/>
        <v>Alta</v>
      </c>
      <c r="AD88" s="157">
        <f t="shared" si="59"/>
        <v>3</v>
      </c>
      <c r="AE88" s="154" t="s">
        <v>155</v>
      </c>
      <c r="AF88" s="157">
        <f t="shared" si="64"/>
        <v>2</v>
      </c>
      <c r="AG88" s="154" t="s">
        <v>155</v>
      </c>
      <c r="AH88" s="157">
        <f t="shared" si="65"/>
        <v>2</v>
      </c>
      <c r="AI88" s="154" t="s">
        <v>155</v>
      </c>
      <c r="AJ88" s="157">
        <f t="shared" si="66"/>
        <v>2</v>
      </c>
      <c r="AK88" s="157">
        <f t="shared" si="67"/>
        <v>4</v>
      </c>
      <c r="AL88" s="157" t="str">
        <f t="shared" si="60"/>
        <v>Media</v>
      </c>
      <c r="AM88" s="157">
        <f t="shared" si="61"/>
        <v>2</v>
      </c>
      <c r="AN88" s="157">
        <f t="shared" si="62"/>
        <v>7</v>
      </c>
      <c r="AO88" s="158" t="str">
        <f t="shared" si="63"/>
        <v>ALTA</v>
      </c>
    </row>
    <row r="89" spans="1:41" s="159" customFormat="1" ht="50.1" customHeight="1">
      <c r="A89" s="153" t="s">
        <v>997</v>
      </c>
      <c r="B89" s="154" t="s">
        <v>63</v>
      </c>
      <c r="C89" s="154" t="s">
        <v>64</v>
      </c>
      <c r="D89" s="153" t="s">
        <v>427</v>
      </c>
      <c r="E89" s="153" t="s">
        <v>428</v>
      </c>
      <c r="F89" s="153" t="s">
        <v>429</v>
      </c>
      <c r="G89" s="153" t="s">
        <v>140</v>
      </c>
      <c r="H89" s="153" t="s">
        <v>2</v>
      </c>
      <c r="I89" s="153" t="s">
        <v>2</v>
      </c>
      <c r="J89" s="153" t="s">
        <v>2</v>
      </c>
      <c r="K89" s="153" t="s">
        <v>399</v>
      </c>
      <c r="L89" s="153" t="s">
        <v>430</v>
      </c>
      <c r="M89" s="153" t="s">
        <v>362</v>
      </c>
      <c r="N89" s="153" t="s">
        <v>988</v>
      </c>
      <c r="O89" s="153" t="s">
        <v>3</v>
      </c>
      <c r="P89" s="153" t="s">
        <v>402</v>
      </c>
      <c r="Q89" s="153" t="s">
        <v>179</v>
      </c>
      <c r="R89" s="153" t="s">
        <v>74</v>
      </c>
      <c r="S89" s="153" t="s">
        <v>154</v>
      </c>
      <c r="T89" s="153" t="s">
        <v>146</v>
      </c>
      <c r="U89" s="153" t="s">
        <v>154</v>
      </c>
      <c r="V89" s="153" t="s">
        <v>80</v>
      </c>
      <c r="W89" s="153" t="s">
        <v>431</v>
      </c>
      <c r="X89" s="153" t="s">
        <v>431</v>
      </c>
      <c r="Y89" s="153" t="s">
        <v>432</v>
      </c>
      <c r="Z89" s="153" t="s">
        <v>174</v>
      </c>
      <c r="AA89" s="156">
        <v>44722</v>
      </c>
      <c r="AB89" s="153" t="s">
        <v>405</v>
      </c>
      <c r="AC89" s="157" t="str">
        <f t="shared" si="58"/>
        <v>Media</v>
      </c>
      <c r="AD89" s="157">
        <f t="shared" si="59"/>
        <v>2</v>
      </c>
      <c r="AE89" s="154" t="s">
        <v>183</v>
      </c>
      <c r="AF89" s="157">
        <f t="shared" si="64"/>
        <v>3</v>
      </c>
      <c r="AG89" s="154" t="s">
        <v>155</v>
      </c>
      <c r="AH89" s="157">
        <f t="shared" si="65"/>
        <v>2</v>
      </c>
      <c r="AI89" s="154" t="s">
        <v>155</v>
      </c>
      <c r="AJ89" s="157">
        <f t="shared" si="66"/>
        <v>2</v>
      </c>
      <c r="AK89" s="157">
        <f t="shared" si="67"/>
        <v>4</v>
      </c>
      <c r="AL89" s="157" t="str">
        <f t="shared" si="60"/>
        <v>Media</v>
      </c>
      <c r="AM89" s="157">
        <f t="shared" si="61"/>
        <v>2</v>
      </c>
      <c r="AN89" s="157">
        <f t="shared" si="62"/>
        <v>7</v>
      </c>
      <c r="AO89" s="157" t="str">
        <f t="shared" ref="AO89:AO90" si="68">IF(AN89=3,"Baja",IF(AN89=2,"Baja",IF(AN89=1,"Baja",IF(AN89=4,"Media",IF(AN89&gt;=5,"Alta")))))</f>
        <v>Alta</v>
      </c>
    </row>
    <row r="90" spans="1:41" s="159" customFormat="1" ht="50.1" customHeight="1">
      <c r="A90" s="153" t="s">
        <v>998</v>
      </c>
      <c r="B90" s="154" t="s">
        <v>63</v>
      </c>
      <c r="C90" s="154" t="s">
        <v>64</v>
      </c>
      <c r="D90" s="153" t="s">
        <v>427</v>
      </c>
      <c r="E90" s="153" t="s">
        <v>433</v>
      </c>
      <c r="F90" s="153" t="s">
        <v>434</v>
      </c>
      <c r="G90" s="153" t="s">
        <v>140</v>
      </c>
      <c r="H90" s="153" t="s">
        <v>2</v>
      </c>
      <c r="I90" s="153" t="s">
        <v>2</v>
      </c>
      <c r="J90" s="153" t="s">
        <v>2</v>
      </c>
      <c r="K90" s="153" t="s">
        <v>399</v>
      </c>
      <c r="L90" s="153" t="s">
        <v>430</v>
      </c>
      <c r="M90" s="153" t="s">
        <v>362</v>
      </c>
      <c r="N90" s="162" t="s">
        <v>988</v>
      </c>
      <c r="O90" s="153" t="s">
        <v>3</v>
      </c>
      <c r="P90" s="153" t="s">
        <v>402</v>
      </c>
      <c r="Q90" s="153" t="s">
        <v>179</v>
      </c>
      <c r="R90" s="153" t="s">
        <v>74</v>
      </c>
      <c r="S90" s="153" t="s">
        <v>154</v>
      </c>
      <c r="T90" s="153" t="s">
        <v>146</v>
      </c>
      <c r="U90" s="153" t="s">
        <v>154</v>
      </c>
      <c r="V90" s="153" t="s">
        <v>80</v>
      </c>
      <c r="W90" s="153" t="s">
        <v>431</v>
      </c>
      <c r="X90" s="153" t="s">
        <v>431</v>
      </c>
      <c r="Y90" s="153" t="s">
        <v>435</v>
      </c>
      <c r="Z90" s="153" t="s">
        <v>174</v>
      </c>
      <c r="AA90" s="156">
        <v>44722</v>
      </c>
      <c r="AB90" s="153" t="s">
        <v>405</v>
      </c>
      <c r="AC90" s="157" t="str">
        <f t="shared" si="58"/>
        <v>Media</v>
      </c>
      <c r="AD90" s="157">
        <f t="shared" si="59"/>
        <v>2</v>
      </c>
      <c r="AE90" s="154" t="s">
        <v>183</v>
      </c>
      <c r="AF90" s="157">
        <f t="shared" si="64"/>
        <v>3</v>
      </c>
      <c r="AG90" s="154" t="s">
        <v>155</v>
      </c>
      <c r="AH90" s="157">
        <f t="shared" si="65"/>
        <v>2</v>
      </c>
      <c r="AI90" s="154" t="s">
        <v>155</v>
      </c>
      <c r="AJ90" s="157">
        <f t="shared" si="66"/>
        <v>2</v>
      </c>
      <c r="AK90" s="157">
        <f t="shared" si="67"/>
        <v>4</v>
      </c>
      <c r="AL90" s="157" t="str">
        <f t="shared" si="60"/>
        <v>Media</v>
      </c>
      <c r="AM90" s="157">
        <f t="shared" si="61"/>
        <v>2</v>
      </c>
      <c r="AN90" s="157">
        <f t="shared" si="62"/>
        <v>7</v>
      </c>
      <c r="AO90" s="157" t="str">
        <f t="shared" si="68"/>
        <v>Alta</v>
      </c>
    </row>
    <row r="91" spans="1:41" ht="50.1" customHeight="1">
      <c r="A91" s="89" t="s">
        <v>449</v>
      </c>
      <c r="B91" s="90"/>
      <c r="C91" s="90"/>
      <c r="D91" s="90"/>
      <c r="E91" s="90"/>
      <c r="F91" s="90"/>
      <c r="G91" s="90"/>
      <c r="H91" s="90"/>
      <c r="I91" s="90"/>
      <c r="J91" s="90"/>
      <c r="K91" s="90"/>
      <c r="L91" s="90"/>
      <c r="M91" s="90"/>
      <c r="N91" s="90"/>
      <c r="O91" s="90"/>
      <c r="P91" s="90"/>
      <c r="Q91" s="90"/>
      <c r="R91" s="90"/>
      <c r="S91" s="90"/>
      <c r="T91" s="90"/>
      <c r="U91" s="90"/>
      <c r="V91" s="90"/>
      <c r="W91" s="90"/>
      <c r="X91" s="90"/>
      <c r="Y91" s="90"/>
      <c r="Z91" s="90"/>
      <c r="AA91" s="90"/>
      <c r="AB91" s="90"/>
      <c r="AC91" s="96"/>
      <c r="AD91" s="96"/>
      <c r="AE91" s="90"/>
      <c r="AF91" s="96"/>
      <c r="AG91" s="90"/>
      <c r="AH91" s="96"/>
      <c r="AI91" s="90"/>
      <c r="AJ91" s="96"/>
      <c r="AK91" s="96"/>
      <c r="AL91" s="96"/>
      <c r="AM91" s="96"/>
      <c r="AN91" s="96"/>
      <c r="AO91" s="100"/>
    </row>
    <row r="92" spans="1:41" s="52" customFormat="1" ht="50.25" customHeight="1">
      <c r="A92" s="163" t="s">
        <v>437</v>
      </c>
      <c r="B92" s="163" t="s">
        <v>63</v>
      </c>
      <c r="C92" s="164" t="s">
        <v>87</v>
      </c>
      <c r="D92" s="165" t="s">
        <v>999</v>
      </c>
      <c r="E92" s="166" t="s">
        <v>999</v>
      </c>
      <c r="F92" s="165" t="s">
        <v>438</v>
      </c>
      <c r="G92" s="79" t="s">
        <v>140</v>
      </c>
      <c r="H92" s="167"/>
      <c r="I92" s="79" t="s">
        <v>2</v>
      </c>
      <c r="J92" s="79" t="s">
        <v>2</v>
      </c>
      <c r="K92" s="79" t="s">
        <v>267</v>
      </c>
      <c r="L92" s="79" t="s">
        <v>1000</v>
      </c>
      <c r="M92" s="79" t="s">
        <v>143</v>
      </c>
      <c r="N92" s="79" t="s">
        <v>1001</v>
      </c>
      <c r="O92" s="79" t="s">
        <v>3</v>
      </c>
      <c r="P92" s="79" t="s">
        <v>1002</v>
      </c>
      <c r="Q92" s="79" t="s">
        <v>147</v>
      </c>
      <c r="R92" s="79" t="s">
        <v>101</v>
      </c>
      <c r="S92" s="79" t="s">
        <v>154</v>
      </c>
      <c r="T92" s="79" t="s">
        <v>146</v>
      </c>
      <c r="U92" s="79" t="s">
        <v>146</v>
      </c>
      <c r="V92" s="165" t="s">
        <v>80</v>
      </c>
      <c r="W92" s="165" t="s">
        <v>442</v>
      </c>
      <c r="X92" s="165" t="s">
        <v>1003</v>
      </c>
      <c r="Y92" s="165" t="s">
        <v>1004</v>
      </c>
      <c r="Z92" s="165" t="s">
        <v>174</v>
      </c>
      <c r="AA92" s="168">
        <v>45143</v>
      </c>
      <c r="AB92" s="165" t="s">
        <v>227</v>
      </c>
      <c r="AC92" s="169" t="str">
        <f t="shared" ref="AC92:AC99" si="69">IF(V92="Información Pública Reservada","Alta",IF(V92="Información Pública Clasificada","Media",IF(V92="Información Pública","Baja")))</f>
        <v>Media</v>
      </c>
      <c r="AD92" s="169">
        <f t="shared" ref="AD92:AD99" si="70">IF(AC92="Baja",1,IF(AC92="Media",2,IF(AC92="Alta",3,"")))</f>
        <v>2</v>
      </c>
      <c r="AE92" s="170" t="s">
        <v>155</v>
      </c>
      <c r="AF92" s="169">
        <f>IF(AE92="Baja",1,IF(AE92="Media",2,IF(AE92="Alta",3,"")))</f>
        <v>2</v>
      </c>
      <c r="AG92" s="170" t="s">
        <v>155</v>
      </c>
      <c r="AH92" s="171">
        <f>IF(AG92="Baja",1,IF(AG92="Media",2,IF(AG92="Alta",3,IF(AG92="No Clasificada",0,""))))</f>
        <v>2</v>
      </c>
      <c r="AI92" s="170" t="s">
        <v>155</v>
      </c>
      <c r="AJ92" s="169">
        <f>IF(AI92="Baja",1,IF(AI92="Media",2,IF(AI92="Alta",3,IF(AI92="No Clasificada",0,""))))</f>
        <v>2</v>
      </c>
      <c r="AK92" s="169">
        <f>IFERROR(SUM(AH92+AJ92)," ")</f>
        <v>4</v>
      </c>
      <c r="AL92" s="169" t="str">
        <f>IF(AK92=3,"Baja",IF(AK92=2,"Baja",IF(AK92=1,"Baja",IF(AK92=4,"Media",IF(AK92&gt;=5,"Alta")))))</f>
        <v>Media</v>
      </c>
      <c r="AM92" s="169">
        <f>IF(AL92="Baja",1,IF(AL92="Media",2,IF(AL92="Alta",3,"0")))</f>
        <v>2</v>
      </c>
      <c r="AN92" s="169">
        <f>IFERROR(SUM(+AD92+AF92+AM92),"")</f>
        <v>6</v>
      </c>
      <c r="AO92" s="172" t="str">
        <f>IF(AND(AC92="ALTA"),"ALTA",IF(AND(AE92="ALTA",AL92="ALTA"),"ALTA",IF(AND(AC92="MEDIA",AE92="ALTA",AL92="MEDIA"),"MEDIA",IF(AND(AC92="MEDIA",AE92="MEDIA",AL92="ALTA"),"MEDIA",IF(AND(AC92="MEDIA",AE92="MEDIA",AL92="BAJA"),"MEDIA",IF(AND(AC92="MEDIA",AE92="MEDIA",AL92="MEDIA"),"MEDIA",IF(AND(AC92="MEDIA",AE92="BAJA",AL92="MEDIA"),"MEDIA",IF(AND(AC92="BAJA",AE92="MEDIA",AL92="MEDIA"),"MEDIA",IF(AND(AC92="BAJA",AE92="BAJA",AL92="MEDIA"),"MEDIA",IF(AND(AC92="BAJA",AE92="MEDIA",AL92="BAJA"),"MEDIA",IF(AND(AC92="MEDIA",AE92="BAJA",AL92="BAJA"),"MEDIA",IF(AND(AC92="BAJA",AE92="ALTA",AL92="BAJA"),"MEDIA",IF(AND(AC92="BAJA",AE92="BAJA",AL92="ALTA"),"MEDIA",IF(AND(AC92="MEDIA",AE92="ALTA",AL92="BAJA"),"MEDIA",IF(AND(AC92="MEDIA",AE92="BAJA",AL92="ALTA"),"MEDIA",IF(AND(AC92="BAJA",AE92="ALTA",AL92="MEDIA"),"MEDIA",IF(AND(AC92="BAJA",AE92="MEDIA",AL92="ALTA"),"MEDIA",IF(AND(AC92="BAJA",AE92="BAJA",AL92="BAJA"),"BAJA","Por Clasificar"))))))))))))))))))</f>
        <v>MEDIA</v>
      </c>
    </row>
    <row r="93" spans="1:41" s="52" customFormat="1" ht="50.25" customHeight="1">
      <c r="A93" s="163" t="s">
        <v>443</v>
      </c>
      <c r="B93" s="163" t="s">
        <v>71</v>
      </c>
      <c r="C93" s="165" t="s">
        <v>82</v>
      </c>
      <c r="D93" s="165" t="s">
        <v>1005</v>
      </c>
      <c r="E93" s="166" t="s">
        <v>1006</v>
      </c>
      <c r="F93" s="165" t="s">
        <v>438</v>
      </c>
      <c r="G93" s="79" t="s">
        <v>140</v>
      </c>
      <c r="H93" s="167"/>
      <c r="I93" s="79" t="s">
        <v>2</v>
      </c>
      <c r="J93" s="79" t="s">
        <v>2</v>
      </c>
      <c r="K93" s="79" t="s">
        <v>267</v>
      </c>
      <c r="L93" s="79" t="s">
        <v>1000</v>
      </c>
      <c r="M93" s="79" t="s">
        <v>143</v>
      </c>
      <c r="N93" s="79" t="s">
        <v>1001</v>
      </c>
      <c r="O93" s="79" t="s">
        <v>3</v>
      </c>
      <c r="P93" s="79" t="s">
        <v>1002</v>
      </c>
      <c r="Q93" s="79" t="s">
        <v>147</v>
      </c>
      <c r="R93" s="79" t="s">
        <v>101</v>
      </c>
      <c r="S93" s="79" t="s">
        <v>154</v>
      </c>
      <c r="T93" s="79" t="s">
        <v>146</v>
      </c>
      <c r="U93" s="79" t="s">
        <v>146</v>
      </c>
      <c r="V93" s="165" t="s">
        <v>80</v>
      </c>
      <c r="W93" s="165" t="s">
        <v>442</v>
      </c>
      <c r="X93" s="165" t="s">
        <v>1003</v>
      </c>
      <c r="Y93" s="165" t="s">
        <v>1004</v>
      </c>
      <c r="Z93" s="165" t="s">
        <v>174</v>
      </c>
      <c r="AA93" s="168">
        <v>45143</v>
      </c>
      <c r="AB93" s="165" t="s">
        <v>227</v>
      </c>
      <c r="AC93" s="169" t="str">
        <f t="shared" si="69"/>
        <v>Media</v>
      </c>
      <c r="AD93" s="169">
        <f t="shared" si="70"/>
        <v>2</v>
      </c>
      <c r="AE93" s="170" t="s">
        <v>155</v>
      </c>
      <c r="AF93" s="169">
        <f>IF(AE93="Baja",1,IF(AE93="Media",2,IF(AE93="Alta",3,"")))</f>
        <v>2</v>
      </c>
      <c r="AG93" s="170" t="s">
        <v>155</v>
      </c>
      <c r="AH93" s="171">
        <f>IF(AG93="Baja",1,IF(AG93="Media",2,IF(AG93="Alta",3,IF(AG93="No Clasificada",0,""))))</f>
        <v>2</v>
      </c>
      <c r="AI93" s="170" t="s">
        <v>155</v>
      </c>
      <c r="AJ93" s="169">
        <f>IF(AI93="Baja",1,IF(AI93="Media",2,IF(AI93="Alta",3,IF(AI93="No Clasificada",0,""))))</f>
        <v>2</v>
      </c>
      <c r="AK93" s="169">
        <f>IFERROR(SUM(AH93+AJ93)," ")</f>
        <v>4</v>
      </c>
      <c r="AL93" s="169" t="str">
        <f>IF(AK93=3,"Baja",IF(AK93=2,"Baja",IF(AK93=1,"Baja",IF(AK93=4,"Media",IF(AK93&gt;=5,"Alta")))))</f>
        <v>Media</v>
      </c>
      <c r="AM93" s="169">
        <f>IF(AL93="Baja",1,IF(AL93="Media",2,IF(AL93="Alta",3,"0")))</f>
        <v>2</v>
      </c>
      <c r="AN93" s="169">
        <f>IFERROR(SUM(+AD93+AF93+AM93),"")</f>
        <v>6</v>
      </c>
      <c r="AO93" s="172" t="str">
        <f>IF(AND(AC93="ALTA"),"ALTA",IF(AND(AE93="ALTA",AL93="ALTA"),"ALTA",IF(AND(AC93="MEDIA",AE93="ALTA",AL93="MEDIA"),"MEDIA",IF(AND(AC93="MEDIA",AE93="MEDIA",AL93="ALTA"),"MEDIA",IF(AND(AC93="MEDIA",AE93="MEDIA",AL93="BAJA"),"MEDIA",IF(AND(AC93="MEDIA",AE93="MEDIA",AL93="MEDIA"),"MEDIA",IF(AND(AC93="MEDIA",AE93="BAJA",AL93="MEDIA"),"MEDIA",IF(AND(AC93="BAJA",AE93="MEDIA",AL93="MEDIA"),"MEDIA",IF(AND(AC93="BAJA",AE93="BAJA",AL93="MEDIA"),"MEDIA",IF(AND(AC93="BAJA",AE93="MEDIA",AL93="BAJA"),"MEDIA",IF(AND(AC93="MEDIA",AE93="BAJA",AL93="BAJA"),"MEDIA",IF(AND(AC93="BAJA",AE93="ALTA",AL93="BAJA"),"MEDIA",IF(AND(AC93="BAJA",AE93="BAJA",AL93="ALTA"),"MEDIA",IF(AND(AC93="MEDIA",AE93="ALTA",AL93="BAJA"),"MEDIA",IF(AND(AC93="MEDIA",AE93="BAJA",AL93="ALTA"),"MEDIA",IF(AND(AC93="BAJA",AE93="ALTA",AL93="MEDIA"),"MEDIA",IF(AND(AC93="BAJA",AE93="MEDIA",AL93="ALTA"),"MEDIA",IF(AND(AC93="BAJA",AE93="BAJA",AL93="BAJA"),"BAJA","Por Clasificar"))))))))))))))))))</f>
        <v>MEDIA</v>
      </c>
    </row>
    <row r="94" spans="1:41" s="52" customFormat="1" ht="50.25" customHeight="1">
      <c r="A94" s="163" t="s">
        <v>444</v>
      </c>
      <c r="B94" s="163" t="s">
        <v>63</v>
      </c>
      <c r="C94" s="164" t="s">
        <v>87</v>
      </c>
      <c r="D94" s="165" t="s">
        <v>1007</v>
      </c>
      <c r="E94" s="166" t="s">
        <v>1008</v>
      </c>
      <c r="F94" s="165" t="s">
        <v>1008</v>
      </c>
      <c r="G94" s="79" t="s">
        <v>140</v>
      </c>
      <c r="H94" s="167"/>
      <c r="I94" s="79"/>
      <c r="J94" s="79" t="s">
        <v>2</v>
      </c>
      <c r="K94" s="79" t="s">
        <v>267</v>
      </c>
      <c r="L94" s="79" t="s">
        <v>1000</v>
      </c>
      <c r="M94" s="79" t="s">
        <v>143</v>
      </c>
      <c r="N94" s="79" t="s">
        <v>1001</v>
      </c>
      <c r="O94" s="79" t="s">
        <v>3</v>
      </c>
      <c r="P94" s="79" t="s">
        <v>1002</v>
      </c>
      <c r="Q94" s="79" t="s">
        <v>147</v>
      </c>
      <c r="R94" s="79" t="s">
        <v>101</v>
      </c>
      <c r="S94" s="79" t="s">
        <v>154</v>
      </c>
      <c r="T94" s="79" t="s">
        <v>146</v>
      </c>
      <c r="U94" s="79" t="s">
        <v>146</v>
      </c>
      <c r="V94" s="165" t="s">
        <v>76</v>
      </c>
      <c r="W94" s="165" t="s">
        <v>179</v>
      </c>
      <c r="X94" s="165" t="s">
        <v>179</v>
      </c>
      <c r="Y94" s="165" t="s">
        <v>179</v>
      </c>
      <c r="Z94" s="165" t="s">
        <v>179</v>
      </c>
      <c r="AA94" s="168" t="s">
        <v>179</v>
      </c>
      <c r="AB94" s="165" t="s">
        <v>179</v>
      </c>
      <c r="AC94" s="169" t="str">
        <f t="shared" si="69"/>
        <v>Baja</v>
      </c>
      <c r="AD94" s="169">
        <f t="shared" si="70"/>
        <v>1</v>
      </c>
      <c r="AE94" s="170" t="s">
        <v>155</v>
      </c>
      <c r="AF94" s="169">
        <f t="shared" ref="AF94:AF99" si="71">IF(AE94="Baja",1,IF(AE94="Media",2,IF(AE94="Alta",3,"")))</f>
        <v>2</v>
      </c>
      <c r="AG94" s="170" t="s">
        <v>155</v>
      </c>
      <c r="AH94" s="171">
        <f t="shared" ref="AH94:AH99" si="72">IF(AG94="Baja",1,IF(AG94="Media",2,IF(AG94="Alta",3,IF(AG94="No Clasificada",0,""))))</f>
        <v>2</v>
      </c>
      <c r="AI94" s="170" t="s">
        <v>155</v>
      </c>
      <c r="AJ94" s="169">
        <f t="shared" ref="AJ94:AJ99" si="73">IF(AI94="Baja",1,IF(AI94="Media",2,IF(AI94="Alta",3,IF(AI94="No Clasificada",0,""))))</f>
        <v>2</v>
      </c>
      <c r="AK94" s="169">
        <f t="shared" ref="AK94:AK99" si="74">IFERROR(SUM(AH94+AJ94)," ")</f>
        <v>4</v>
      </c>
      <c r="AL94" s="169" t="str">
        <f t="shared" ref="AL94:AL99" si="75">IF(AK94=3,"Baja",IF(AK94=2,"Baja",IF(AK94=1,"Baja",IF(AK94=4,"Media",IF(AK94&gt;=5,"Alta")))))</f>
        <v>Media</v>
      </c>
      <c r="AM94" s="169">
        <f t="shared" ref="AM94:AM99" si="76">IF(AL94="Baja",1,IF(AL94="Media",2,IF(AL94="Alta",3,"0")))</f>
        <v>2</v>
      </c>
      <c r="AN94" s="169">
        <f t="shared" ref="AN94:AN99" si="77">IFERROR(SUM(+AD94+AF94+AM94),"")</f>
        <v>5</v>
      </c>
      <c r="AO94" s="172" t="str">
        <f t="shared" ref="AO94:AO99" si="78">IF(AND(AC94="ALTA"),"ALTA",IF(AND(AE94="ALTA",AL94="ALTA"),"ALTA",IF(AND(AC94="MEDIA",AE94="ALTA",AL94="MEDIA"),"MEDIA",IF(AND(AC94="MEDIA",AE94="MEDIA",AL94="ALTA"),"MEDIA",IF(AND(AC94="MEDIA",AE94="MEDIA",AL94="BAJA"),"MEDIA",IF(AND(AC94="MEDIA",AE94="MEDIA",AL94="MEDIA"),"MEDIA",IF(AND(AC94="MEDIA",AE94="BAJA",AL94="MEDIA"),"MEDIA",IF(AND(AC94="BAJA",AE94="MEDIA",AL94="MEDIA"),"MEDIA",IF(AND(AC94="BAJA",AE94="BAJA",AL94="MEDIA"),"MEDIA",IF(AND(AC94="BAJA",AE94="MEDIA",AL94="BAJA"),"MEDIA",IF(AND(AC94="MEDIA",AE94="BAJA",AL94="BAJA"),"MEDIA",IF(AND(AC94="BAJA",AE94="ALTA",AL94="BAJA"),"MEDIA",IF(AND(AC94="BAJA",AE94="BAJA",AL94="ALTA"),"MEDIA",IF(AND(AC94="MEDIA",AE94="ALTA",AL94="BAJA"),"MEDIA",IF(AND(AC94="MEDIA",AE94="BAJA",AL94="ALTA"),"MEDIA",IF(AND(AC94="BAJA",AE94="ALTA",AL94="MEDIA"),"MEDIA",IF(AND(AC94="BAJA",AE94="MEDIA",AL94="ALTA"),"MEDIA",IF(AND(AC94="BAJA",AE94="BAJA",AL94="BAJA"),"BAJA","Por Clasificar"))))))))))))))))))</f>
        <v>MEDIA</v>
      </c>
    </row>
    <row r="95" spans="1:41" s="52" customFormat="1" ht="76.5" customHeight="1">
      <c r="A95" s="163" t="s">
        <v>445</v>
      </c>
      <c r="B95" s="163" t="s">
        <v>63</v>
      </c>
      <c r="C95" s="164" t="s">
        <v>87</v>
      </c>
      <c r="D95" s="165" t="s">
        <v>1009</v>
      </c>
      <c r="E95" s="166" t="s">
        <v>1010</v>
      </c>
      <c r="F95" s="165" t="s">
        <v>1011</v>
      </c>
      <c r="G95" s="79" t="s">
        <v>140</v>
      </c>
      <c r="H95" s="167"/>
      <c r="I95" s="79" t="s">
        <v>2</v>
      </c>
      <c r="J95" s="79" t="s">
        <v>2</v>
      </c>
      <c r="K95" s="79" t="s">
        <v>267</v>
      </c>
      <c r="L95" s="79" t="s">
        <v>1000</v>
      </c>
      <c r="M95" s="79" t="s">
        <v>143</v>
      </c>
      <c r="N95" s="79" t="s">
        <v>441</v>
      </c>
      <c r="O95" s="79" t="s">
        <v>3</v>
      </c>
      <c r="P95" s="79" t="s">
        <v>1002</v>
      </c>
      <c r="Q95" s="79" t="s">
        <v>147</v>
      </c>
      <c r="R95" s="79" t="s">
        <v>101</v>
      </c>
      <c r="S95" s="79" t="s">
        <v>146</v>
      </c>
      <c r="T95" s="79" t="s">
        <v>146</v>
      </c>
      <c r="U95" s="79" t="s">
        <v>146</v>
      </c>
      <c r="V95" s="165" t="s">
        <v>76</v>
      </c>
      <c r="W95" s="165" t="s">
        <v>179</v>
      </c>
      <c r="X95" s="165" t="s">
        <v>179</v>
      </c>
      <c r="Y95" s="165" t="s">
        <v>179</v>
      </c>
      <c r="Z95" s="165" t="s">
        <v>179</v>
      </c>
      <c r="AA95" s="168" t="s">
        <v>179</v>
      </c>
      <c r="AB95" s="165" t="s">
        <v>179</v>
      </c>
      <c r="AC95" s="169" t="str">
        <f t="shared" si="69"/>
        <v>Baja</v>
      </c>
      <c r="AD95" s="169">
        <f t="shared" si="70"/>
        <v>1</v>
      </c>
      <c r="AE95" s="170" t="s">
        <v>155</v>
      </c>
      <c r="AF95" s="169">
        <f t="shared" si="71"/>
        <v>2</v>
      </c>
      <c r="AG95" s="170" t="s">
        <v>155</v>
      </c>
      <c r="AH95" s="171">
        <f t="shared" si="72"/>
        <v>2</v>
      </c>
      <c r="AI95" s="170" t="s">
        <v>155</v>
      </c>
      <c r="AJ95" s="169">
        <f t="shared" si="73"/>
        <v>2</v>
      </c>
      <c r="AK95" s="169">
        <f t="shared" si="74"/>
        <v>4</v>
      </c>
      <c r="AL95" s="169" t="str">
        <f t="shared" si="75"/>
        <v>Media</v>
      </c>
      <c r="AM95" s="169">
        <f t="shared" si="76"/>
        <v>2</v>
      </c>
      <c r="AN95" s="169">
        <f t="shared" si="77"/>
        <v>5</v>
      </c>
      <c r="AO95" s="172" t="str">
        <f t="shared" si="78"/>
        <v>MEDIA</v>
      </c>
    </row>
    <row r="96" spans="1:41" s="52" customFormat="1" ht="76.5" customHeight="1">
      <c r="A96" s="163" t="s">
        <v>447</v>
      </c>
      <c r="B96" s="163" t="s">
        <v>63</v>
      </c>
      <c r="C96" s="164" t="s">
        <v>87</v>
      </c>
      <c r="D96" s="165" t="s">
        <v>1012</v>
      </c>
      <c r="E96" s="166" t="s">
        <v>1013</v>
      </c>
      <c r="F96" s="165" t="s">
        <v>1014</v>
      </c>
      <c r="G96" s="79" t="s">
        <v>140</v>
      </c>
      <c r="H96" s="167"/>
      <c r="I96" s="79" t="s">
        <v>2</v>
      </c>
      <c r="J96" s="79" t="s">
        <v>2</v>
      </c>
      <c r="K96" s="79" t="s">
        <v>267</v>
      </c>
      <c r="L96" s="79" t="s">
        <v>1000</v>
      </c>
      <c r="M96" s="79" t="s">
        <v>143</v>
      </c>
      <c r="N96" s="79" t="s">
        <v>441</v>
      </c>
      <c r="O96" s="79" t="s">
        <v>3</v>
      </c>
      <c r="P96" s="79" t="s">
        <v>1002</v>
      </c>
      <c r="Q96" s="79" t="s">
        <v>147</v>
      </c>
      <c r="R96" s="79" t="s">
        <v>101</v>
      </c>
      <c r="S96" s="79" t="s">
        <v>146</v>
      </c>
      <c r="T96" s="79" t="s">
        <v>146</v>
      </c>
      <c r="U96" s="79" t="s">
        <v>146</v>
      </c>
      <c r="V96" s="165" t="s">
        <v>76</v>
      </c>
      <c r="W96" s="165" t="s">
        <v>179</v>
      </c>
      <c r="X96" s="165" t="s">
        <v>179</v>
      </c>
      <c r="Y96" s="165" t="s">
        <v>179</v>
      </c>
      <c r="Z96" s="165" t="s">
        <v>179</v>
      </c>
      <c r="AA96" s="168" t="s">
        <v>179</v>
      </c>
      <c r="AB96" s="165" t="s">
        <v>179</v>
      </c>
      <c r="AC96" s="169" t="str">
        <f t="shared" si="69"/>
        <v>Baja</v>
      </c>
      <c r="AD96" s="169">
        <f t="shared" si="70"/>
        <v>1</v>
      </c>
      <c r="AE96" s="170" t="s">
        <v>155</v>
      </c>
      <c r="AF96" s="169">
        <f t="shared" si="71"/>
        <v>2</v>
      </c>
      <c r="AG96" s="170" t="s">
        <v>155</v>
      </c>
      <c r="AH96" s="171">
        <f t="shared" si="72"/>
        <v>2</v>
      </c>
      <c r="AI96" s="170" t="s">
        <v>155</v>
      </c>
      <c r="AJ96" s="169">
        <f t="shared" si="73"/>
        <v>2</v>
      </c>
      <c r="AK96" s="169">
        <f t="shared" si="74"/>
        <v>4</v>
      </c>
      <c r="AL96" s="169" t="str">
        <f t="shared" si="75"/>
        <v>Media</v>
      </c>
      <c r="AM96" s="169">
        <f t="shared" si="76"/>
        <v>2</v>
      </c>
      <c r="AN96" s="169">
        <f t="shared" si="77"/>
        <v>5</v>
      </c>
      <c r="AO96" s="172" t="str">
        <f t="shared" si="78"/>
        <v>MEDIA</v>
      </c>
    </row>
    <row r="97" spans="1:41" s="52" customFormat="1" ht="65.650000000000006" customHeight="1">
      <c r="A97" s="163" t="s">
        <v>448</v>
      </c>
      <c r="B97" s="163" t="s">
        <v>71</v>
      </c>
      <c r="C97" s="165" t="s">
        <v>82</v>
      </c>
      <c r="D97" s="165" t="s">
        <v>1012</v>
      </c>
      <c r="E97" s="166" t="s">
        <v>1015</v>
      </c>
      <c r="F97" s="165" t="s">
        <v>1016</v>
      </c>
      <c r="G97" s="79" t="s">
        <v>140</v>
      </c>
      <c r="H97" s="79"/>
      <c r="I97" s="79" t="s">
        <v>2</v>
      </c>
      <c r="J97" s="79" t="s">
        <v>2</v>
      </c>
      <c r="K97" s="79" t="s">
        <v>267</v>
      </c>
      <c r="L97" s="79" t="s">
        <v>1000</v>
      </c>
      <c r="M97" s="79" t="s">
        <v>143</v>
      </c>
      <c r="N97" s="79" t="s">
        <v>441</v>
      </c>
      <c r="O97" s="79" t="s">
        <v>3</v>
      </c>
      <c r="P97" s="79" t="s">
        <v>1002</v>
      </c>
      <c r="Q97" s="79" t="s">
        <v>147</v>
      </c>
      <c r="R97" s="79" t="s">
        <v>101</v>
      </c>
      <c r="S97" s="79" t="s">
        <v>154</v>
      </c>
      <c r="T97" s="79" t="s">
        <v>146</v>
      </c>
      <c r="U97" s="79" t="s">
        <v>146</v>
      </c>
      <c r="V97" s="165" t="s">
        <v>80</v>
      </c>
      <c r="W97" s="165" t="s">
        <v>442</v>
      </c>
      <c r="X97" s="165" t="s">
        <v>1017</v>
      </c>
      <c r="Y97" s="165" t="s">
        <v>1018</v>
      </c>
      <c r="Z97" s="165" t="s">
        <v>174</v>
      </c>
      <c r="AA97" s="168">
        <v>45143</v>
      </c>
      <c r="AB97" s="165" t="s">
        <v>227</v>
      </c>
      <c r="AC97" s="169" t="str">
        <f t="shared" si="69"/>
        <v>Media</v>
      </c>
      <c r="AD97" s="169">
        <f t="shared" si="70"/>
        <v>2</v>
      </c>
      <c r="AE97" s="170" t="s">
        <v>155</v>
      </c>
      <c r="AF97" s="169">
        <f t="shared" si="71"/>
        <v>2</v>
      </c>
      <c r="AG97" s="170" t="s">
        <v>155</v>
      </c>
      <c r="AH97" s="171">
        <f t="shared" si="72"/>
        <v>2</v>
      </c>
      <c r="AI97" s="170" t="s">
        <v>155</v>
      </c>
      <c r="AJ97" s="169">
        <f t="shared" si="73"/>
        <v>2</v>
      </c>
      <c r="AK97" s="169">
        <f t="shared" si="74"/>
        <v>4</v>
      </c>
      <c r="AL97" s="169" t="str">
        <f t="shared" si="75"/>
        <v>Media</v>
      </c>
      <c r="AM97" s="169">
        <f t="shared" si="76"/>
        <v>2</v>
      </c>
      <c r="AN97" s="169">
        <f t="shared" si="77"/>
        <v>6</v>
      </c>
      <c r="AO97" s="172" t="str">
        <f t="shared" si="78"/>
        <v>MEDIA</v>
      </c>
    </row>
    <row r="98" spans="1:41" s="52" customFormat="1" ht="156.75" customHeight="1">
      <c r="A98" s="163" t="s">
        <v>1019</v>
      </c>
      <c r="B98" s="163" t="s">
        <v>63</v>
      </c>
      <c r="C98" s="164" t="s">
        <v>87</v>
      </c>
      <c r="D98" s="165" t="s">
        <v>1020</v>
      </c>
      <c r="E98" s="166" t="s">
        <v>1021</v>
      </c>
      <c r="F98" s="166" t="str">
        <f>+E98</f>
        <v>Documentos Desarrollo de Aplicaciones Geográficas, Gestión de Datos de Referencia, Gestión de Servicios Web Geográficos, Gestión Datos Temáticos</v>
      </c>
      <c r="G98" s="79" t="s">
        <v>140</v>
      </c>
      <c r="H98" s="79"/>
      <c r="I98" s="79" t="s">
        <v>2</v>
      </c>
      <c r="J98" s="79" t="s">
        <v>2</v>
      </c>
      <c r="K98" s="79" t="s">
        <v>267</v>
      </c>
      <c r="L98" s="79" t="s">
        <v>1022</v>
      </c>
      <c r="M98" s="79" t="s">
        <v>143</v>
      </c>
      <c r="N98" s="79" t="s">
        <v>104</v>
      </c>
      <c r="O98" s="79" t="s">
        <v>3</v>
      </c>
      <c r="P98" s="79" t="s">
        <v>1002</v>
      </c>
      <c r="Q98" s="79" t="s">
        <v>147</v>
      </c>
      <c r="R98" s="79" t="s">
        <v>104</v>
      </c>
      <c r="S98" s="79" t="s">
        <v>154</v>
      </c>
      <c r="T98" s="79" t="s">
        <v>146</v>
      </c>
      <c r="U98" s="79" t="s">
        <v>146</v>
      </c>
      <c r="V98" s="165" t="s">
        <v>80</v>
      </c>
      <c r="W98" s="165" t="s">
        <v>442</v>
      </c>
      <c r="X98" s="165" t="s">
        <v>1017</v>
      </c>
      <c r="Y98" s="165" t="s">
        <v>1023</v>
      </c>
      <c r="Z98" s="165" t="s">
        <v>174</v>
      </c>
      <c r="AA98" s="168">
        <v>45143</v>
      </c>
      <c r="AB98" s="165" t="s">
        <v>227</v>
      </c>
      <c r="AC98" s="169" t="str">
        <f t="shared" si="69"/>
        <v>Media</v>
      </c>
      <c r="AD98" s="169">
        <f t="shared" si="70"/>
        <v>2</v>
      </c>
      <c r="AE98" s="170" t="s">
        <v>155</v>
      </c>
      <c r="AF98" s="169">
        <f t="shared" si="71"/>
        <v>2</v>
      </c>
      <c r="AG98" s="170" t="s">
        <v>155</v>
      </c>
      <c r="AH98" s="171">
        <f t="shared" si="72"/>
        <v>2</v>
      </c>
      <c r="AI98" s="170" t="s">
        <v>155</v>
      </c>
      <c r="AJ98" s="169">
        <f t="shared" si="73"/>
        <v>2</v>
      </c>
      <c r="AK98" s="169">
        <f t="shared" si="74"/>
        <v>4</v>
      </c>
      <c r="AL98" s="169" t="str">
        <f t="shared" si="75"/>
        <v>Media</v>
      </c>
      <c r="AM98" s="169">
        <f t="shared" si="76"/>
        <v>2</v>
      </c>
      <c r="AN98" s="169">
        <f t="shared" si="77"/>
        <v>6</v>
      </c>
      <c r="AO98" s="172" t="str">
        <f t="shared" si="78"/>
        <v>MEDIA</v>
      </c>
    </row>
    <row r="99" spans="1:41" s="52" customFormat="1" ht="160.5" customHeight="1">
      <c r="A99" s="163" t="s">
        <v>1024</v>
      </c>
      <c r="B99" s="163" t="s">
        <v>63</v>
      </c>
      <c r="C99" s="164" t="s">
        <v>87</v>
      </c>
      <c r="D99" s="165" t="s">
        <v>1009</v>
      </c>
      <c r="E99" s="166" t="s">
        <v>1025</v>
      </c>
      <c r="F99" s="165" t="s">
        <v>1026</v>
      </c>
      <c r="G99" s="79" t="s">
        <v>140</v>
      </c>
      <c r="H99" s="79"/>
      <c r="I99" s="79" t="s">
        <v>2</v>
      </c>
      <c r="J99" s="79" t="s">
        <v>2</v>
      </c>
      <c r="K99" s="79" t="s">
        <v>267</v>
      </c>
      <c r="L99" s="79" t="s">
        <v>1022</v>
      </c>
      <c r="M99" s="79" t="s">
        <v>143</v>
      </c>
      <c r="N99" s="79" t="s">
        <v>107</v>
      </c>
      <c r="O99" s="79" t="s">
        <v>3</v>
      </c>
      <c r="P99" s="79" t="s">
        <v>1002</v>
      </c>
      <c r="Q99" s="79" t="s">
        <v>147</v>
      </c>
      <c r="R99" s="79" t="s">
        <v>107</v>
      </c>
      <c r="S99" s="79" t="s">
        <v>154</v>
      </c>
      <c r="T99" s="79" t="s">
        <v>154</v>
      </c>
      <c r="U99" s="79" t="s">
        <v>146</v>
      </c>
      <c r="V99" s="165" t="s">
        <v>80</v>
      </c>
      <c r="W99" s="165" t="s">
        <v>442</v>
      </c>
      <c r="X99" s="165" t="s">
        <v>1017</v>
      </c>
      <c r="Y99" s="165" t="s">
        <v>1023</v>
      </c>
      <c r="Z99" s="165" t="s">
        <v>174</v>
      </c>
      <c r="AA99" s="168">
        <v>45143</v>
      </c>
      <c r="AB99" s="165" t="s">
        <v>227</v>
      </c>
      <c r="AC99" s="169" t="str">
        <f t="shared" si="69"/>
        <v>Media</v>
      </c>
      <c r="AD99" s="169">
        <f t="shared" si="70"/>
        <v>2</v>
      </c>
      <c r="AE99" s="170" t="s">
        <v>155</v>
      </c>
      <c r="AF99" s="169">
        <f t="shared" si="71"/>
        <v>2</v>
      </c>
      <c r="AG99" s="170" t="s">
        <v>155</v>
      </c>
      <c r="AH99" s="171">
        <f t="shared" si="72"/>
        <v>2</v>
      </c>
      <c r="AI99" s="170" t="s">
        <v>155</v>
      </c>
      <c r="AJ99" s="169">
        <f t="shared" si="73"/>
        <v>2</v>
      </c>
      <c r="AK99" s="169">
        <f t="shared" si="74"/>
        <v>4</v>
      </c>
      <c r="AL99" s="169" t="str">
        <f t="shared" si="75"/>
        <v>Media</v>
      </c>
      <c r="AM99" s="169">
        <f t="shared" si="76"/>
        <v>2</v>
      </c>
      <c r="AN99" s="169">
        <f t="shared" si="77"/>
        <v>6</v>
      </c>
      <c r="AO99" s="172" t="str">
        <f t="shared" si="78"/>
        <v>MEDIA</v>
      </c>
    </row>
    <row r="100" spans="1:41" ht="50.1" customHeight="1">
      <c r="A100" s="87" t="s">
        <v>482</v>
      </c>
      <c r="B100" s="88"/>
      <c r="C100" s="88"/>
      <c r="D100" s="88"/>
      <c r="E100" s="88"/>
      <c r="F100" s="88"/>
      <c r="G100" s="88"/>
      <c r="H100" s="88"/>
      <c r="I100" s="88"/>
      <c r="J100" s="88"/>
      <c r="K100" s="88"/>
      <c r="L100" s="88"/>
      <c r="M100" s="88"/>
      <c r="N100" s="88"/>
      <c r="O100" s="88"/>
      <c r="P100" s="88"/>
      <c r="Q100" s="88"/>
      <c r="R100" s="88"/>
      <c r="S100" s="88"/>
      <c r="T100" s="88"/>
      <c r="U100" s="88"/>
      <c r="V100" s="88"/>
      <c r="W100" s="88"/>
      <c r="X100" s="88"/>
      <c r="Y100" s="88"/>
      <c r="Z100" s="88"/>
      <c r="AA100" s="88"/>
      <c r="AB100" s="88"/>
      <c r="AC100" s="95"/>
      <c r="AD100" s="95"/>
      <c r="AE100" s="88"/>
      <c r="AF100" s="95"/>
      <c r="AG100" s="88"/>
      <c r="AH100" s="95"/>
      <c r="AI100" s="88"/>
      <c r="AJ100" s="95"/>
      <c r="AK100" s="95"/>
      <c r="AL100" s="95"/>
      <c r="AM100" s="95"/>
      <c r="AN100" s="95"/>
      <c r="AO100" s="99"/>
    </row>
    <row r="101" spans="1:41" s="27" customFormat="1" ht="50.1" customHeight="1">
      <c r="A101" s="21" t="s">
        <v>450</v>
      </c>
      <c r="B101" s="21" t="s">
        <v>84</v>
      </c>
      <c r="C101" s="102" t="s">
        <v>117</v>
      </c>
      <c r="D101" s="2" t="s">
        <v>336</v>
      </c>
      <c r="E101" s="22" t="s">
        <v>1027</v>
      </c>
      <c r="F101" s="108" t="s">
        <v>1028</v>
      </c>
      <c r="G101" s="19" t="s">
        <v>140</v>
      </c>
      <c r="H101" s="19"/>
      <c r="I101" s="19"/>
      <c r="J101" s="19" t="s">
        <v>2</v>
      </c>
      <c r="K101" s="19" t="s">
        <v>267</v>
      </c>
      <c r="L101" s="19" t="s">
        <v>178</v>
      </c>
      <c r="M101" s="19" t="s">
        <v>143</v>
      </c>
      <c r="N101" s="20" t="s">
        <v>451</v>
      </c>
      <c r="O101" s="19" t="s">
        <v>3</v>
      </c>
      <c r="P101" s="54" t="s">
        <v>1029</v>
      </c>
      <c r="Q101" s="19" t="s">
        <v>147</v>
      </c>
      <c r="R101" s="20" t="s">
        <v>131</v>
      </c>
      <c r="S101" s="3" t="s">
        <v>154</v>
      </c>
      <c r="T101" s="3" t="s">
        <v>154</v>
      </c>
      <c r="U101" s="3" t="s">
        <v>146</v>
      </c>
      <c r="V101" s="19" t="s">
        <v>80</v>
      </c>
      <c r="W101" s="173" t="s">
        <v>452</v>
      </c>
      <c r="X101" s="173" t="s">
        <v>462</v>
      </c>
      <c r="Y101" s="173" t="s">
        <v>1030</v>
      </c>
      <c r="Z101" s="173" t="s">
        <v>174</v>
      </c>
      <c r="AA101" s="174">
        <v>44027</v>
      </c>
      <c r="AB101" s="173" t="s">
        <v>182</v>
      </c>
      <c r="AC101" s="103" t="s">
        <v>183</v>
      </c>
      <c r="AD101" s="103">
        <f t="shared" ref="AD101:AD112" si="79">IF(AC101="Baja",1,IF(AC101="Media",2,IF(AC101="Alta",3,"")))</f>
        <v>3</v>
      </c>
      <c r="AE101" s="26" t="s">
        <v>155</v>
      </c>
      <c r="AF101" s="103">
        <f>IF(AE101="Baja",1,IF(AE101="Media",2,IF(AE101="Alta",3,"")))</f>
        <v>2</v>
      </c>
      <c r="AG101" s="26" t="s">
        <v>155</v>
      </c>
      <c r="AH101" s="104">
        <f>IF(AG101="Baja",1,IF(AG101="Media",2,IF(AG101="Alta",3,IF(AG101="No Clasificada",0,""))))</f>
        <v>2</v>
      </c>
      <c r="AI101" s="26" t="s">
        <v>155</v>
      </c>
      <c r="AJ101" s="103">
        <f>IF(AI101="Baja",1,IF(AI101="Media",2,IF(AI101="Alta",3,IF(AI101="No Clasificada",0,""))))</f>
        <v>2</v>
      </c>
      <c r="AK101" s="103">
        <f>IFERROR(SUM(AH101+AJ101)," ")</f>
        <v>4</v>
      </c>
      <c r="AL101" s="103" t="str">
        <f>IF(AK101=3,"Baja",IF(AK101=2,"Baja",IF(AK101=1,"Baja",IF(AK101=4,"Media",IF(AK101&gt;=5,"Alta")))))</f>
        <v>Media</v>
      </c>
      <c r="AM101" s="103">
        <f>IF(AL101="Baja",1,IF(AL101="Media",2,IF(AL101="Alta",3,"0")))</f>
        <v>2</v>
      </c>
      <c r="AN101" s="103">
        <f>IFERROR(SUM(+AD101+AF101+AM101),"")</f>
        <v>7</v>
      </c>
      <c r="AO101" s="105" t="str">
        <f>IF(AND(AC101="ALTA"),"ALTA",IF(AND(AE101="ALTA",AL101="ALTA"),"ALTA",IF(AND(AC101="MEDIA",AE101="ALTA",AL101="MEDIA"),"MEDIA",IF(AND(AC101="MEDIA",AE101="MEDIA",AL101="ALTA"),"MEDIA",IF(AND(AC101="MEDIA",AE101="MEDIA",AL101="BAJA"),"MEDIA",IF(AND(AC101="MEDIA",AE101="MEDIA",AL101="MEDIA"),"MEDIA",IF(AND(AC101="MEDIA",AE101="BAJA",AL101="MEDIA"),"MEDIA",IF(AND(AC101="BAJA",AE101="MEDIA",AL101="MEDIA"),"MEDIA",IF(AND(AC101="BAJA",AE101="BAJA",AL101="MEDIA"),"MEDIA",IF(AND(AC101="BAJA",AE101="MEDIA",AL101="BAJA"),"MEDIA",IF(AND(AC101="MEDIA",AE101="BAJA",AL101="BAJA"),"MEDIA",IF(AND(AC101="BAJA",AE101="ALTA",AL101="BAJA"),"MEDIA",IF(AND(AC101="BAJA",AE101="BAJA",AL101="ALTA"),"MEDIA",IF(AND(AC101="MEDIA",AE101="ALTA",AL101="BAJA"),"MEDIA",IF(AND(AC101="MEDIA",AE101="BAJA",AL101="ALTA"),"MEDIA",IF(AND(AC101="BAJA",AE101="ALTA",AL101="MEDIA"),"MEDIA",IF(AND(AC101="BAJA",AE101="MEDIA",AL101="ALTA"),"MEDIA",IF(AND(AC101="BAJA",AE101="BAJA",AL101="BAJA"),"BAJA","Por Clasificar"))))))))))))))))))</f>
        <v>ALTA</v>
      </c>
    </row>
    <row r="102" spans="1:41" s="27" customFormat="1" ht="50.1" customHeight="1">
      <c r="A102" s="21" t="s">
        <v>453</v>
      </c>
      <c r="B102" s="21" t="s">
        <v>84</v>
      </c>
      <c r="C102" s="102" t="s">
        <v>117</v>
      </c>
      <c r="D102" s="2" t="s">
        <v>1031</v>
      </c>
      <c r="E102" s="22" t="s">
        <v>454</v>
      </c>
      <c r="F102" s="108" t="s">
        <v>455</v>
      </c>
      <c r="G102" s="19" t="s">
        <v>140</v>
      </c>
      <c r="H102" s="19"/>
      <c r="I102" s="19"/>
      <c r="J102" s="19" t="s">
        <v>2</v>
      </c>
      <c r="K102" s="19" t="s">
        <v>267</v>
      </c>
      <c r="L102" s="19" t="s">
        <v>178</v>
      </c>
      <c r="M102" s="19" t="s">
        <v>143</v>
      </c>
      <c r="N102" s="20" t="s">
        <v>451</v>
      </c>
      <c r="O102" s="19" t="s">
        <v>3</v>
      </c>
      <c r="P102" s="54" t="s">
        <v>1029</v>
      </c>
      <c r="Q102" s="19" t="s">
        <v>147</v>
      </c>
      <c r="R102" s="20" t="s">
        <v>131</v>
      </c>
      <c r="S102" s="3" t="s">
        <v>154</v>
      </c>
      <c r="T102" s="3" t="s">
        <v>146</v>
      </c>
      <c r="U102" s="3" t="s">
        <v>146</v>
      </c>
      <c r="V102" s="19" t="s">
        <v>80</v>
      </c>
      <c r="W102" s="173" t="s">
        <v>466</v>
      </c>
      <c r="X102" s="173" t="s">
        <v>462</v>
      </c>
      <c r="Y102" s="173" t="s">
        <v>1032</v>
      </c>
      <c r="Z102" s="173" t="s">
        <v>174</v>
      </c>
      <c r="AA102" s="174">
        <v>44064</v>
      </c>
      <c r="AB102" s="173" t="s">
        <v>182</v>
      </c>
      <c r="AC102" s="103" t="str">
        <f t="shared" ref="AC102:AC112" si="80">IF(V102="Información Pública Reservada","Alta",IF(V102="Información Pública Clasificada","Media",IF(V102="Información Pública","Baja")))</f>
        <v>Media</v>
      </c>
      <c r="AD102" s="103">
        <f t="shared" si="79"/>
        <v>2</v>
      </c>
      <c r="AE102" s="26" t="s">
        <v>155</v>
      </c>
      <c r="AF102" s="103">
        <f t="shared" ref="AF102:AF112" si="81">IF(AE102="Baja",1,IF(AE102="Media",2,IF(AE102="Alta",3,"")))</f>
        <v>2</v>
      </c>
      <c r="AG102" s="26" t="s">
        <v>183</v>
      </c>
      <c r="AH102" s="104">
        <f t="shared" ref="AH102:AH112" si="82">IF(AG102="Baja",1,IF(AG102="Media",2,IF(AG102="Alta",3,IF(AG102="No Clasificada",0,""))))</f>
        <v>3</v>
      </c>
      <c r="AI102" s="26" t="s">
        <v>148</v>
      </c>
      <c r="AJ102" s="103">
        <f t="shared" ref="AJ102:AJ112" si="83">IF(AI102="Baja",1,IF(AI102="Media",2,IF(AI102="Alta",3,IF(AI102="No Clasificada",0,""))))</f>
        <v>1</v>
      </c>
      <c r="AK102" s="103">
        <f t="shared" ref="AK102:AK112" si="84">IFERROR(SUM(AH102+AJ102)," ")</f>
        <v>4</v>
      </c>
      <c r="AL102" s="103" t="str">
        <f t="shared" ref="AL102:AL112" si="85">IF(AK102=3,"Baja",IF(AK102=2,"Baja",IF(AK102=1,"Baja",IF(AK102=4,"Media",IF(AK102&gt;=5,"Alta")))))</f>
        <v>Media</v>
      </c>
      <c r="AM102" s="103">
        <f t="shared" ref="AM102:AM112" si="86">IF(AL102="Baja",1,IF(AL102="Media",2,IF(AL102="Alta",3,"0")))</f>
        <v>2</v>
      </c>
      <c r="AN102" s="103">
        <f t="shared" ref="AN102:AN112" si="87">IFERROR(SUM(+AD102+AF102+AM102),"")</f>
        <v>6</v>
      </c>
      <c r="AO102" s="105" t="str">
        <f t="shared" ref="AO102:AO112" si="88">IF(AND(AC102="ALTA"),"ALTA",IF(AND(AE102="ALTA",AL102="ALTA"),"ALTA",IF(AND(AC102="MEDIA",AE102="ALTA",AL102="MEDIA"),"MEDIA",IF(AND(AC102="MEDIA",AE102="MEDIA",AL102="ALTA"),"MEDIA",IF(AND(AC102="MEDIA",AE102="MEDIA",AL102="BAJA"),"MEDIA",IF(AND(AC102="MEDIA",AE102="MEDIA",AL102="MEDIA"),"MEDIA",IF(AND(AC102="MEDIA",AE102="BAJA",AL102="MEDIA"),"MEDIA",IF(AND(AC102="BAJA",AE102="MEDIA",AL102="MEDIA"),"MEDIA",IF(AND(AC102="BAJA",AE102="BAJA",AL102="MEDIA"),"MEDIA",IF(AND(AC102="BAJA",AE102="MEDIA",AL102="BAJA"),"MEDIA",IF(AND(AC102="MEDIA",AE102="BAJA",AL102="BAJA"),"MEDIA",IF(AND(AC102="BAJA",AE102="ALTA",AL102="BAJA"),"MEDIA",IF(AND(AC102="BAJA",AE102="BAJA",AL102="ALTA"),"MEDIA",IF(AND(AC102="MEDIA",AE102="ALTA",AL102="BAJA"),"MEDIA",IF(AND(AC102="MEDIA",AE102="BAJA",AL102="ALTA"),"MEDIA",IF(AND(AC102="BAJA",AE102="ALTA",AL102="MEDIA"),"MEDIA",IF(AND(AC102="BAJA",AE102="MEDIA",AL102="ALTA"),"MEDIA",IF(AND(AC102="BAJA",AE102="BAJA",AL102="BAJA"),"BAJA","Por Clasificar"))))))))))))))))))</f>
        <v>MEDIA</v>
      </c>
    </row>
    <row r="103" spans="1:41" s="27" customFormat="1" ht="72.75" customHeight="1">
      <c r="A103" s="21" t="s">
        <v>456</v>
      </c>
      <c r="B103" s="21" t="s">
        <v>84</v>
      </c>
      <c r="C103" s="102" t="s">
        <v>117</v>
      </c>
      <c r="D103" s="2" t="s">
        <v>1033</v>
      </c>
      <c r="E103" s="22" t="s">
        <v>457</v>
      </c>
      <c r="F103" s="108" t="s">
        <v>1034</v>
      </c>
      <c r="G103" s="19" t="s">
        <v>140</v>
      </c>
      <c r="H103" s="19"/>
      <c r="I103" s="19"/>
      <c r="J103" s="19" t="s">
        <v>2</v>
      </c>
      <c r="K103" s="19" t="s">
        <v>267</v>
      </c>
      <c r="L103" s="19" t="s">
        <v>178</v>
      </c>
      <c r="M103" s="19" t="s">
        <v>143</v>
      </c>
      <c r="N103" s="20" t="s">
        <v>451</v>
      </c>
      <c r="O103" s="19" t="s">
        <v>3</v>
      </c>
      <c r="P103" s="54" t="s">
        <v>1029</v>
      </c>
      <c r="Q103" s="19" t="s">
        <v>147</v>
      </c>
      <c r="R103" s="20" t="s">
        <v>131</v>
      </c>
      <c r="S103" s="3" t="s">
        <v>154</v>
      </c>
      <c r="T103" s="3" t="s">
        <v>146</v>
      </c>
      <c r="U103" s="3" t="s">
        <v>146</v>
      </c>
      <c r="V103" s="19" t="s">
        <v>80</v>
      </c>
      <c r="W103" s="173" t="s">
        <v>466</v>
      </c>
      <c r="X103" s="173" t="s">
        <v>462</v>
      </c>
      <c r="Y103" s="173" t="s">
        <v>1032</v>
      </c>
      <c r="Z103" s="173" t="s">
        <v>174</v>
      </c>
      <c r="AA103" s="174">
        <v>44064</v>
      </c>
      <c r="AB103" s="173" t="s">
        <v>182</v>
      </c>
      <c r="AC103" s="103" t="str">
        <f t="shared" si="80"/>
        <v>Media</v>
      </c>
      <c r="AD103" s="103">
        <f t="shared" si="79"/>
        <v>2</v>
      </c>
      <c r="AE103" s="26" t="s">
        <v>155</v>
      </c>
      <c r="AF103" s="103">
        <f t="shared" si="81"/>
        <v>2</v>
      </c>
      <c r="AG103" s="26" t="s">
        <v>183</v>
      </c>
      <c r="AH103" s="104">
        <f t="shared" si="82"/>
        <v>3</v>
      </c>
      <c r="AI103" s="26" t="s">
        <v>148</v>
      </c>
      <c r="AJ103" s="103">
        <f t="shared" si="83"/>
        <v>1</v>
      </c>
      <c r="AK103" s="103">
        <f t="shared" si="84"/>
        <v>4</v>
      </c>
      <c r="AL103" s="103" t="str">
        <f t="shared" si="85"/>
        <v>Media</v>
      </c>
      <c r="AM103" s="103">
        <f t="shared" si="86"/>
        <v>2</v>
      </c>
      <c r="AN103" s="103">
        <f t="shared" si="87"/>
        <v>6</v>
      </c>
      <c r="AO103" s="105" t="str">
        <f t="shared" si="88"/>
        <v>MEDIA</v>
      </c>
    </row>
    <row r="104" spans="1:41" s="27" customFormat="1" ht="50.1" customHeight="1">
      <c r="A104" s="21" t="s">
        <v>458</v>
      </c>
      <c r="B104" s="21" t="s">
        <v>84</v>
      </c>
      <c r="C104" s="102" t="s">
        <v>117</v>
      </c>
      <c r="D104" s="2" t="s">
        <v>459</v>
      </c>
      <c r="E104" s="22" t="s">
        <v>460</v>
      </c>
      <c r="F104" s="108" t="s">
        <v>1035</v>
      </c>
      <c r="G104" s="19" t="s">
        <v>140</v>
      </c>
      <c r="H104" s="19" t="s">
        <v>2</v>
      </c>
      <c r="I104" s="19" t="s">
        <v>2</v>
      </c>
      <c r="J104" s="19" t="s">
        <v>2</v>
      </c>
      <c r="K104" s="19" t="s">
        <v>439</v>
      </c>
      <c r="L104" s="19" t="s">
        <v>178</v>
      </c>
      <c r="M104" s="19" t="s">
        <v>143</v>
      </c>
      <c r="N104" s="20" t="s">
        <v>451</v>
      </c>
      <c r="O104" s="19" t="s">
        <v>3</v>
      </c>
      <c r="P104" s="54" t="s">
        <v>461</v>
      </c>
      <c r="Q104" s="19" t="s">
        <v>147</v>
      </c>
      <c r="R104" s="20" t="s">
        <v>131</v>
      </c>
      <c r="S104" s="3" t="s">
        <v>154</v>
      </c>
      <c r="T104" s="3" t="s">
        <v>154</v>
      </c>
      <c r="U104" s="3" t="s">
        <v>154</v>
      </c>
      <c r="V104" s="175" t="s">
        <v>66</v>
      </c>
      <c r="W104" s="176" t="s">
        <v>466</v>
      </c>
      <c r="X104" s="176" t="s">
        <v>462</v>
      </c>
      <c r="Y104" s="176" t="s">
        <v>1036</v>
      </c>
      <c r="Z104" s="176" t="s">
        <v>174</v>
      </c>
      <c r="AA104" s="177">
        <v>44042</v>
      </c>
      <c r="AB104" s="176" t="s">
        <v>182</v>
      </c>
      <c r="AC104" s="103" t="str">
        <f t="shared" si="80"/>
        <v>Alta</v>
      </c>
      <c r="AD104" s="103">
        <f t="shared" si="79"/>
        <v>3</v>
      </c>
      <c r="AE104" s="26" t="s">
        <v>183</v>
      </c>
      <c r="AF104" s="103">
        <f t="shared" si="81"/>
        <v>3</v>
      </c>
      <c r="AG104" s="26" t="s">
        <v>155</v>
      </c>
      <c r="AH104" s="104">
        <f t="shared" si="82"/>
        <v>2</v>
      </c>
      <c r="AI104" s="26" t="s">
        <v>155</v>
      </c>
      <c r="AJ104" s="103">
        <f t="shared" si="83"/>
        <v>2</v>
      </c>
      <c r="AK104" s="103">
        <f t="shared" si="84"/>
        <v>4</v>
      </c>
      <c r="AL104" s="103" t="str">
        <f t="shared" si="85"/>
        <v>Media</v>
      </c>
      <c r="AM104" s="103">
        <f t="shared" si="86"/>
        <v>2</v>
      </c>
      <c r="AN104" s="103">
        <f t="shared" si="87"/>
        <v>8</v>
      </c>
      <c r="AO104" s="105" t="str">
        <f t="shared" si="88"/>
        <v>ALTA</v>
      </c>
    </row>
    <row r="105" spans="1:41" s="27" customFormat="1" ht="50.1" customHeight="1">
      <c r="A105" s="21" t="s">
        <v>463</v>
      </c>
      <c r="B105" s="21" t="s">
        <v>84</v>
      </c>
      <c r="C105" s="102" t="s">
        <v>117</v>
      </c>
      <c r="D105" s="2" t="s">
        <v>356</v>
      </c>
      <c r="E105" s="22" t="s">
        <v>1037</v>
      </c>
      <c r="F105" s="108" t="s">
        <v>1038</v>
      </c>
      <c r="G105" s="19" t="s">
        <v>140</v>
      </c>
      <c r="H105" s="19"/>
      <c r="I105" s="19"/>
      <c r="J105" s="19" t="s">
        <v>2</v>
      </c>
      <c r="K105" s="19" t="s">
        <v>267</v>
      </c>
      <c r="L105" s="19" t="s">
        <v>178</v>
      </c>
      <c r="M105" s="19" t="s">
        <v>143</v>
      </c>
      <c r="N105" s="20" t="s">
        <v>451</v>
      </c>
      <c r="O105" s="19" t="s">
        <v>3</v>
      </c>
      <c r="P105" s="54" t="s">
        <v>1029</v>
      </c>
      <c r="Q105" s="19" t="s">
        <v>147</v>
      </c>
      <c r="R105" s="20" t="s">
        <v>131</v>
      </c>
      <c r="S105" s="3" t="s">
        <v>146</v>
      </c>
      <c r="T105" s="3" t="s">
        <v>146</v>
      </c>
      <c r="U105" s="3" t="s">
        <v>146</v>
      </c>
      <c r="V105" s="19" t="s">
        <v>76</v>
      </c>
      <c r="W105" s="173" t="s">
        <v>147</v>
      </c>
      <c r="X105" s="173" t="s">
        <v>147</v>
      </c>
      <c r="Y105" s="173" t="s">
        <v>147</v>
      </c>
      <c r="Z105" s="173" t="s">
        <v>147</v>
      </c>
      <c r="AA105" s="173" t="s">
        <v>147</v>
      </c>
      <c r="AB105" s="173" t="s">
        <v>147</v>
      </c>
      <c r="AC105" s="103" t="str">
        <f t="shared" si="80"/>
        <v>Baja</v>
      </c>
      <c r="AD105" s="103">
        <f t="shared" si="79"/>
        <v>1</v>
      </c>
      <c r="AE105" s="26" t="s">
        <v>148</v>
      </c>
      <c r="AF105" s="103">
        <f t="shared" si="81"/>
        <v>1</v>
      </c>
      <c r="AG105" s="26" t="s">
        <v>183</v>
      </c>
      <c r="AH105" s="104">
        <f t="shared" si="82"/>
        <v>3</v>
      </c>
      <c r="AI105" s="26" t="s">
        <v>148</v>
      </c>
      <c r="AJ105" s="103">
        <f t="shared" si="83"/>
        <v>1</v>
      </c>
      <c r="AK105" s="103">
        <f t="shared" si="84"/>
        <v>4</v>
      </c>
      <c r="AL105" s="103" t="str">
        <f t="shared" si="85"/>
        <v>Media</v>
      </c>
      <c r="AM105" s="103">
        <f t="shared" si="86"/>
        <v>2</v>
      </c>
      <c r="AN105" s="103">
        <f t="shared" si="87"/>
        <v>4</v>
      </c>
      <c r="AO105" s="105" t="str">
        <f t="shared" si="88"/>
        <v>MEDIA</v>
      </c>
    </row>
    <row r="106" spans="1:41" s="27" customFormat="1" ht="50.1" customHeight="1">
      <c r="A106" s="21" t="s">
        <v>464</v>
      </c>
      <c r="B106" s="21" t="s">
        <v>84</v>
      </c>
      <c r="C106" s="102" t="s">
        <v>117</v>
      </c>
      <c r="D106" s="2" t="s">
        <v>1039</v>
      </c>
      <c r="E106" s="22" t="s">
        <v>1040</v>
      </c>
      <c r="F106" s="108" t="s">
        <v>1041</v>
      </c>
      <c r="G106" s="19" t="s">
        <v>140</v>
      </c>
      <c r="H106" s="19"/>
      <c r="I106" s="19"/>
      <c r="J106" s="19" t="s">
        <v>2</v>
      </c>
      <c r="K106" s="19" t="s">
        <v>267</v>
      </c>
      <c r="L106" s="19" t="s">
        <v>465</v>
      </c>
      <c r="M106" s="19" t="s">
        <v>143</v>
      </c>
      <c r="N106" s="20" t="s">
        <v>451</v>
      </c>
      <c r="O106" s="19" t="s">
        <v>3</v>
      </c>
      <c r="P106" s="54" t="s">
        <v>1029</v>
      </c>
      <c r="Q106" s="19" t="s">
        <v>147</v>
      </c>
      <c r="R106" s="20" t="s">
        <v>131</v>
      </c>
      <c r="S106" s="3" t="s">
        <v>154</v>
      </c>
      <c r="T106" s="3" t="s">
        <v>146</v>
      </c>
      <c r="U106" s="3" t="s">
        <v>146</v>
      </c>
      <c r="V106" s="19" t="s">
        <v>80</v>
      </c>
      <c r="W106" s="173" t="s">
        <v>466</v>
      </c>
      <c r="X106" s="173" t="s">
        <v>462</v>
      </c>
      <c r="Y106" s="173" t="s">
        <v>1032</v>
      </c>
      <c r="Z106" s="173" t="s">
        <v>174</v>
      </c>
      <c r="AA106" s="174">
        <v>44064</v>
      </c>
      <c r="AB106" s="173" t="s">
        <v>182</v>
      </c>
      <c r="AC106" s="103" t="str">
        <f t="shared" si="80"/>
        <v>Media</v>
      </c>
      <c r="AD106" s="103">
        <f t="shared" si="79"/>
        <v>2</v>
      </c>
      <c r="AE106" s="26" t="s">
        <v>183</v>
      </c>
      <c r="AF106" s="103">
        <f t="shared" si="81"/>
        <v>3</v>
      </c>
      <c r="AG106" s="26" t="s">
        <v>155</v>
      </c>
      <c r="AH106" s="104">
        <f t="shared" si="82"/>
        <v>2</v>
      </c>
      <c r="AI106" s="26" t="s">
        <v>148</v>
      </c>
      <c r="AJ106" s="103">
        <f t="shared" si="83"/>
        <v>1</v>
      </c>
      <c r="AK106" s="103">
        <f t="shared" si="84"/>
        <v>3</v>
      </c>
      <c r="AL106" s="103" t="str">
        <f t="shared" si="85"/>
        <v>Baja</v>
      </c>
      <c r="AM106" s="103">
        <f t="shared" si="86"/>
        <v>1</v>
      </c>
      <c r="AN106" s="103">
        <f t="shared" si="87"/>
        <v>6</v>
      </c>
      <c r="AO106" s="105" t="str">
        <f t="shared" si="88"/>
        <v>MEDIA</v>
      </c>
    </row>
    <row r="107" spans="1:41" s="27" customFormat="1" ht="51.75" customHeight="1">
      <c r="A107" s="21" t="s">
        <v>467</v>
      </c>
      <c r="B107" s="21" t="s">
        <v>84</v>
      </c>
      <c r="C107" s="102" t="s">
        <v>117</v>
      </c>
      <c r="D107" s="2" t="s">
        <v>468</v>
      </c>
      <c r="E107" s="22" t="s">
        <v>1042</v>
      </c>
      <c r="F107" s="108" t="s">
        <v>469</v>
      </c>
      <c r="G107" s="19" t="s">
        <v>140</v>
      </c>
      <c r="H107" s="19"/>
      <c r="I107" s="19"/>
      <c r="J107" s="19" t="s">
        <v>2</v>
      </c>
      <c r="K107" s="19" t="s">
        <v>267</v>
      </c>
      <c r="L107" s="19" t="s">
        <v>473</v>
      </c>
      <c r="M107" s="19" t="s">
        <v>143</v>
      </c>
      <c r="N107" s="20" t="s">
        <v>451</v>
      </c>
      <c r="O107" s="19" t="s">
        <v>3</v>
      </c>
      <c r="P107" s="54" t="s">
        <v>1029</v>
      </c>
      <c r="Q107" s="19" t="s">
        <v>147</v>
      </c>
      <c r="R107" s="20" t="s">
        <v>131</v>
      </c>
      <c r="S107" s="3" t="s">
        <v>154</v>
      </c>
      <c r="T107" s="3" t="s">
        <v>154</v>
      </c>
      <c r="U107" s="3" t="s">
        <v>146</v>
      </c>
      <c r="V107" s="19" t="s">
        <v>80</v>
      </c>
      <c r="W107" s="173" t="s">
        <v>466</v>
      </c>
      <c r="X107" s="173" t="s">
        <v>462</v>
      </c>
      <c r="Y107" s="173" t="s">
        <v>470</v>
      </c>
      <c r="Z107" s="173" t="s">
        <v>174</v>
      </c>
      <c r="AA107" s="174">
        <v>44042</v>
      </c>
      <c r="AB107" s="173" t="s">
        <v>182</v>
      </c>
      <c r="AC107" s="103" t="str">
        <f t="shared" si="80"/>
        <v>Media</v>
      </c>
      <c r="AD107" s="103">
        <f t="shared" si="79"/>
        <v>2</v>
      </c>
      <c r="AE107" s="26" t="s">
        <v>183</v>
      </c>
      <c r="AF107" s="103">
        <f t="shared" si="81"/>
        <v>3</v>
      </c>
      <c r="AG107" s="26" t="s">
        <v>183</v>
      </c>
      <c r="AH107" s="104">
        <f t="shared" si="82"/>
        <v>3</v>
      </c>
      <c r="AI107" s="26" t="s">
        <v>148</v>
      </c>
      <c r="AJ107" s="103">
        <f t="shared" si="83"/>
        <v>1</v>
      </c>
      <c r="AK107" s="103">
        <f t="shared" si="84"/>
        <v>4</v>
      </c>
      <c r="AL107" s="103" t="str">
        <f t="shared" si="85"/>
        <v>Media</v>
      </c>
      <c r="AM107" s="103">
        <f t="shared" si="86"/>
        <v>2</v>
      </c>
      <c r="AN107" s="103">
        <f t="shared" si="87"/>
        <v>7</v>
      </c>
      <c r="AO107" s="105" t="str">
        <f t="shared" si="88"/>
        <v>MEDIA</v>
      </c>
    </row>
    <row r="108" spans="1:41" s="27" customFormat="1" ht="50.1" customHeight="1">
      <c r="A108" s="21" t="s">
        <v>471</v>
      </c>
      <c r="B108" s="21" t="s">
        <v>84</v>
      </c>
      <c r="C108" s="102" t="s">
        <v>117</v>
      </c>
      <c r="D108" s="2" t="s">
        <v>472</v>
      </c>
      <c r="E108" s="22" t="s">
        <v>1043</v>
      </c>
      <c r="F108" s="108" t="s">
        <v>1044</v>
      </c>
      <c r="G108" s="19" t="s">
        <v>140</v>
      </c>
      <c r="H108" s="19"/>
      <c r="I108" s="19"/>
      <c r="J108" s="19" t="s">
        <v>2</v>
      </c>
      <c r="K108" s="19" t="s">
        <v>267</v>
      </c>
      <c r="L108" s="19" t="s">
        <v>529</v>
      </c>
      <c r="M108" s="19" t="s">
        <v>143</v>
      </c>
      <c r="N108" s="20" t="s">
        <v>451</v>
      </c>
      <c r="O108" s="19" t="s">
        <v>3</v>
      </c>
      <c r="P108" s="54" t="s">
        <v>1029</v>
      </c>
      <c r="Q108" s="19" t="s">
        <v>147</v>
      </c>
      <c r="R108" s="20" t="s">
        <v>131</v>
      </c>
      <c r="S108" s="3" t="s">
        <v>154</v>
      </c>
      <c r="T108" s="3" t="s">
        <v>154</v>
      </c>
      <c r="U108" s="3" t="s">
        <v>146</v>
      </c>
      <c r="V108" s="19" t="s">
        <v>80</v>
      </c>
      <c r="W108" s="173" t="s">
        <v>466</v>
      </c>
      <c r="X108" s="173" t="s">
        <v>462</v>
      </c>
      <c r="Y108" s="173" t="s">
        <v>474</v>
      </c>
      <c r="Z108" s="173" t="s">
        <v>164</v>
      </c>
      <c r="AA108" s="174">
        <v>44042</v>
      </c>
      <c r="AB108" s="173" t="s">
        <v>182</v>
      </c>
      <c r="AC108" s="103" t="str">
        <f t="shared" si="80"/>
        <v>Media</v>
      </c>
      <c r="AD108" s="103">
        <f t="shared" si="79"/>
        <v>2</v>
      </c>
      <c r="AE108" s="26" t="s">
        <v>183</v>
      </c>
      <c r="AF108" s="103">
        <f t="shared" si="81"/>
        <v>3</v>
      </c>
      <c r="AG108" s="26" t="s">
        <v>183</v>
      </c>
      <c r="AH108" s="104">
        <f t="shared" si="82"/>
        <v>3</v>
      </c>
      <c r="AI108" s="26" t="s">
        <v>148</v>
      </c>
      <c r="AJ108" s="103">
        <f t="shared" si="83"/>
        <v>1</v>
      </c>
      <c r="AK108" s="103">
        <f t="shared" si="84"/>
        <v>4</v>
      </c>
      <c r="AL108" s="103" t="str">
        <f t="shared" si="85"/>
        <v>Media</v>
      </c>
      <c r="AM108" s="103">
        <f t="shared" si="86"/>
        <v>2</v>
      </c>
      <c r="AN108" s="103">
        <f t="shared" si="87"/>
        <v>7</v>
      </c>
      <c r="AO108" s="105" t="str">
        <f t="shared" si="88"/>
        <v>MEDIA</v>
      </c>
    </row>
    <row r="109" spans="1:41" s="27" customFormat="1" ht="75.75" customHeight="1">
      <c r="A109" s="21" t="s">
        <v>475</v>
      </c>
      <c r="B109" s="21" t="s">
        <v>84</v>
      </c>
      <c r="C109" s="102" t="s">
        <v>117</v>
      </c>
      <c r="D109" s="2" t="s">
        <v>476</v>
      </c>
      <c r="E109" s="22" t="s">
        <v>1045</v>
      </c>
      <c r="F109" s="108" t="s">
        <v>1046</v>
      </c>
      <c r="G109" s="19" t="s">
        <v>140</v>
      </c>
      <c r="H109" s="19"/>
      <c r="I109" s="19"/>
      <c r="J109" s="19" t="s">
        <v>2</v>
      </c>
      <c r="K109" s="19" t="s">
        <v>267</v>
      </c>
      <c r="L109" s="19" t="s">
        <v>1047</v>
      </c>
      <c r="M109" s="19" t="s">
        <v>143</v>
      </c>
      <c r="N109" s="20" t="s">
        <v>451</v>
      </c>
      <c r="O109" s="19" t="s">
        <v>3</v>
      </c>
      <c r="P109" s="54" t="s">
        <v>1029</v>
      </c>
      <c r="Q109" s="106" t="s">
        <v>235</v>
      </c>
      <c r="R109" s="20" t="s">
        <v>131</v>
      </c>
      <c r="S109" s="3" t="s">
        <v>154</v>
      </c>
      <c r="T109" s="3" t="s">
        <v>154</v>
      </c>
      <c r="U109" s="3" t="s">
        <v>154</v>
      </c>
      <c r="V109" s="175" t="s">
        <v>66</v>
      </c>
      <c r="W109" s="176" t="s">
        <v>466</v>
      </c>
      <c r="X109" s="176" t="s">
        <v>462</v>
      </c>
      <c r="Y109" s="176" t="s">
        <v>1036</v>
      </c>
      <c r="Z109" s="176" t="s">
        <v>174</v>
      </c>
      <c r="AA109" s="177">
        <v>44042</v>
      </c>
      <c r="AB109" s="176" t="s">
        <v>182</v>
      </c>
      <c r="AC109" s="103" t="str">
        <f t="shared" si="80"/>
        <v>Alta</v>
      </c>
      <c r="AD109" s="103">
        <f t="shared" si="79"/>
        <v>3</v>
      </c>
      <c r="AE109" s="26" t="s">
        <v>183</v>
      </c>
      <c r="AF109" s="103">
        <f t="shared" si="81"/>
        <v>3</v>
      </c>
      <c r="AG109" s="26" t="s">
        <v>155</v>
      </c>
      <c r="AH109" s="104">
        <f t="shared" si="82"/>
        <v>2</v>
      </c>
      <c r="AI109" s="26" t="s">
        <v>155</v>
      </c>
      <c r="AJ109" s="103">
        <f t="shared" si="83"/>
        <v>2</v>
      </c>
      <c r="AK109" s="103">
        <f t="shared" si="84"/>
        <v>4</v>
      </c>
      <c r="AL109" s="103" t="str">
        <f t="shared" si="85"/>
        <v>Media</v>
      </c>
      <c r="AM109" s="103">
        <f t="shared" si="86"/>
        <v>2</v>
      </c>
      <c r="AN109" s="103">
        <f t="shared" si="87"/>
        <v>8</v>
      </c>
      <c r="AO109" s="105" t="str">
        <f t="shared" si="88"/>
        <v>ALTA</v>
      </c>
    </row>
    <row r="110" spans="1:41" s="27" customFormat="1" ht="50.1" customHeight="1">
      <c r="A110" s="21" t="s">
        <v>477</v>
      </c>
      <c r="B110" s="21" t="s">
        <v>84</v>
      </c>
      <c r="C110" s="102" t="s">
        <v>117</v>
      </c>
      <c r="D110" s="2" t="s">
        <v>479</v>
      </c>
      <c r="E110" s="22" t="s">
        <v>1048</v>
      </c>
      <c r="F110" s="108" t="s">
        <v>1049</v>
      </c>
      <c r="G110" s="19" t="s">
        <v>140</v>
      </c>
      <c r="H110" s="19"/>
      <c r="I110" s="19"/>
      <c r="J110" s="19" t="s">
        <v>2</v>
      </c>
      <c r="K110" s="19" t="s">
        <v>267</v>
      </c>
      <c r="L110" s="19" t="s">
        <v>1047</v>
      </c>
      <c r="M110" s="19" t="s">
        <v>143</v>
      </c>
      <c r="N110" s="20" t="s">
        <v>451</v>
      </c>
      <c r="O110" s="19" t="s">
        <v>3</v>
      </c>
      <c r="P110" s="54" t="s">
        <v>1029</v>
      </c>
      <c r="Q110" s="19" t="s">
        <v>147</v>
      </c>
      <c r="R110" s="20" t="s">
        <v>131</v>
      </c>
      <c r="S110" s="3" t="s">
        <v>154</v>
      </c>
      <c r="T110" s="3" t="s">
        <v>154</v>
      </c>
      <c r="U110" s="3" t="s">
        <v>146</v>
      </c>
      <c r="V110" s="19" t="s">
        <v>80</v>
      </c>
      <c r="W110" s="173" t="s">
        <v>466</v>
      </c>
      <c r="X110" s="173" t="s">
        <v>462</v>
      </c>
      <c r="Y110" s="173" t="s">
        <v>480</v>
      </c>
      <c r="Z110" s="173" t="s">
        <v>174</v>
      </c>
      <c r="AA110" s="174">
        <v>45149</v>
      </c>
      <c r="AB110" s="173" t="s">
        <v>182</v>
      </c>
      <c r="AC110" s="103" t="str">
        <f t="shared" si="80"/>
        <v>Media</v>
      </c>
      <c r="AD110" s="103">
        <f t="shared" si="79"/>
        <v>2</v>
      </c>
      <c r="AE110" s="26" t="s">
        <v>183</v>
      </c>
      <c r="AF110" s="103">
        <f t="shared" si="81"/>
        <v>3</v>
      </c>
      <c r="AG110" s="26" t="s">
        <v>183</v>
      </c>
      <c r="AH110" s="104">
        <f t="shared" si="82"/>
        <v>3</v>
      </c>
      <c r="AI110" s="26" t="s">
        <v>155</v>
      </c>
      <c r="AJ110" s="103">
        <f t="shared" si="83"/>
        <v>2</v>
      </c>
      <c r="AK110" s="103">
        <f t="shared" si="84"/>
        <v>5</v>
      </c>
      <c r="AL110" s="103" t="str">
        <f t="shared" si="85"/>
        <v>Alta</v>
      </c>
      <c r="AM110" s="103">
        <f t="shared" si="86"/>
        <v>3</v>
      </c>
      <c r="AN110" s="103">
        <f t="shared" si="87"/>
        <v>8</v>
      </c>
      <c r="AO110" s="105" t="str">
        <f t="shared" si="88"/>
        <v>ALTA</v>
      </c>
    </row>
    <row r="111" spans="1:41" s="27" customFormat="1" ht="55.5" customHeight="1">
      <c r="A111" s="21" t="s">
        <v>478</v>
      </c>
      <c r="B111" s="21" t="s">
        <v>84</v>
      </c>
      <c r="C111" s="102" t="s">
        <v>117</v>
      </c>
      <c r="D111" s="2" t="s">
        <v>1050</v>
      </c>
      <c r="E111" s="22" t="s">
        <v>1051</v>
      </c>
      <c r="F111" s="108" t="s">
        <v>1052</v>
      </c>
      <c r="G111" s="19" t="s">
        <v>140</v>
      </c>
      <c r="H111" s="19"/>
      <c r="I111" s="19"/>
      <c r="J111" s="19" t="s">
        <v>2</v>
      </c>
      <c r="K111" s="19" t="s">
        <v>309</v>
      </c>
      <c r="L111" s="19" t="s">
        <v>1047</v>
      </c>
      <c r="M111" s="19" t="s">
        <v>143</v>
      </c>
      <c r="N111" s="20" t="s">
        <v>451</v>
      </c>
      <c r="O111" s="19" t="s">
        <v>3</v>
      </c>
      <c r="P111" s="54" t="s">
        <v>1029</v>
      </c>
      <c r="Q111" s="19" t="s">
        <v>147</v>
      </c>
      <c r="R111" s="20" t="s">
        <v>131</v>
      </c>
      <c r="S111" s="3" t="s">
        <v>154</v>
      </c>
      <c r="T111" s="3" t="s">
        <v>146</v>
      </c>
      <c r="U111" s="3" t="s">
        <v>146</v>
      </c>
      <c r="V111" s="19" t="s">
        <v>80</v>
      </c>
      <c r="W111" s="173" t="s">
        <v>466</v>
      </c>
      <c r="X111" s="173" t="s">
        <v>462</v>
      </c>
      <c r="Y111" s="173" t="s">
        <v>1053</v>
      </c>
      <c r="Z111" s="173" t="s">
        <v>174</v>
      </c>
      <c r="AA111" s="174">
        <v>45149</v>
      </c>
      <c r="AB111" s="173" t="s">
        <v>182</v>
      </c>
      <c r="AC111" s="103" t="str">
        <f t="shared" si="80"/>
        <v>Media</v>
      </c>
      <c r="AD111" s="103">
        <f t="shared" si="79"/>
        <v>2</v>
      </c>
      <c r="AE111" s="26" t="s">
        <v>155</v>
      </c>
      <c r="AF111" s="103">
        <f t="shared" si="81"/>
        <v>2</v>
      </c>
      <c r="AG111" s="26" t="s">
        <v>155</v>
      </c>
      <c r="AH111" s="104">
        <f t="shared" si="82"/>
        <v>2</v>
      </c>
      <c r="AI111" s="26" t="s">
        <v>148</v>
      </c>
      <c r="AJ111" s="103">
        <f t="shared" si="83"/>
        <v>1</v>
      </c>
      <c r="AK111" s="103">
        <f t="shared" si="84"/>
        <v>3</v>
      </c>
      <c r="AL111" s="103" t="str">
        <f t="shared" si="85"/>
        <v>Baja</v>
      </c>
      <c r="AM111" s="103">
        <f t="shared" si="86"/>
        <v>1</v>
      </c>
      <c r="AN111" s="103">
        <f t="shared" si="87"/>
        <v>5</v>
      </c>
      <c r="AO111" s="105" t="str">
        <f t="shared" si="88"/>
        <v>MEDIA</v>
      </c>
    </row>
    <row r="112" spans="1:41" s="27" customFormat="1" ht="50.1" customHeight="1">
      <c r="A112" s="21" t="s">
        <v>481</v>
      </c>
      <c r="B112" s="21" t="s">
        <v>84</v>
      </c>
      <c r="C112" s="102" t="s">
        <v>117</v>
      </c>
      <c r="D112" s="2" t="s">
        <v>1054</v>
      </c>
      <c r="E112" s="22" t="s">
        <v>1055</v>
      </c>
      <c r="F112" s="108" t="s">
        <v>1056</v>
      </c>
      <c r="G112" s="19" t="s">
        <v>140</v>
      </c>
      <c r="H112" s="19"/>
      <c r="I112" s="19"/>
      <c r="J112" s="19" t="s">
        <v>2</v>
      </c>
      <c r="K112" s="19" t="s">
        <v>309</v>
      </c>
      <c r="L112" s="19" t="s">
        <v>1057</v>
      </c>
      <c r="M112" s="19" t="s">
        <v>143</v>
      </c>
      <c r="N112" s="20" t="s">
        <v>451</v>
      </c>
      <c r="O112" s="19" t="s">
        <v>3</v>
      </c>
      <c r="P112" s="54" t="s">
        <v>1029</v>
      </c>
      <c r="Q112" s="19" t="s">
        <v>147</v>
      </c>
      <c r="R112" s="20" t="s">
        <v>131</v>
      </c>
      <c r="S112" s="3" t="s">
        <v>154</v>
      </c>
      <c r="T112" s="3" t="s">
        <v>146</v>
      </c>
      <c r="U112" s="3" t="s">
        <v>146</v>
      </c>
      <c r="V112" s="19" t="s">
        <v>80</v>
      </c>
      <c r="W112" s="173" t="s">
        <v>466</v>
      </c>
      <c r="X112" s="173" t="s">
        <v>462</v>
      </c>
      <c r="Y112" s="173" t="s">
        <v>1058</v>
      </c>
      <c r="Z112" s="173" t="s">
        <v>174</v>
      </c>
      <c r="AA112" s="174">
        <v>45149</v>
      </c>
      <c r="AB112" s="173" t="s">
        <v>182</v>
      </c>
      <c r="AC112" s="103" t="str">
        <f t="shared" si="80"/>
        <v>Media</v>
      </c>
      <c r="AD112" s="103">
        <f t="shared" si="79"/>
        <v>2</v>
      </c>
      <c r="AE112" s="26" t="s">
        <v>155</v>
      </c>
      <c r="AF112" s="103">
        <f t="shared" si="81"/>
        <v>2</v>
      </c>
      <c r="AG112" s="26" t="s">
        <v>155</v>
      </c>
      <c r="AH112" s="104">
        <f t="shared" si="82"/>
        <v>2</v>
      </c>
      <c r="AI112" s="26" t="s">
        <v>148</v>
      </c>
      <c r="AJ112" s="103">
        <f t="shared" si="83"/>
        <v>1</v>
      </c>
      <c r="AK112" s="103">
        <f t="shared" si="84"/>
        <v>3</v>
      </c>
      <c r="AL112" s="103" t="str">
        <f t="shared" si="85"/>
        <v>Baja</v>
      </c>
      <c r="AM112" s="103">
        <f t="shared" si="86"/>
        <v>1</v>
      </c>
      <c r="AN112" s="103">
        <f t="shared" si="87"/>
        <v>5</v>
      </c>
      <c r="AO112" s="105" t="str">
        <f t="shared" si="88"/>
        <v>MEDIA</v>
      </c>
    </row>
    <row r="113" spans="1:42" ht="50.1" customHeight="1">
      <c r="A113" s="87" t="s">
        <v>495</v>
      </c>
      <c r="B113" s="88"/>
      <c r="C113" s="88"/>
      <c r="D113" s="88"/>
      <c r="E113" s="88"/>
      <c r="F113" s="88"/>
      <c r="G113" s="88"/>
      <c r="H113" s="88"/>
      <c r="I113" s="88"/>
      <c r="J113" s="88"/>
      <c r="K113" s="88"/>
      <c r="L113" s="88"/>
      <c r="M113" s="88"/>
      <c r="N113" s="88"/>
      <c r="O113" s="88"/>
      <c r="P113" s="88"/>
      <c r="Q113" s="88"/>
      <c r="R113" s="88"/>
      <c r="S113" s="88"/>
      <c r="T113" s="88"/>
      <c r="U113" s="88"/>
      <c r="V113" s="88"/>
      <c r="W113" s="88"/>
      <c r="X113" s="88"/>
      <c r="Y113" s="88"/>
      <c r="Z113" s="88"/>
      <c r="AA113" s="88"/>
      <c r="AB113" s="88"/>
      <c r="AC113" s="95"/>
      <c r="AD113" s="95"/>
      <c r="AE113" s="88"/>
      <c r="AF113" s="95"/>
      <c r="AG113" s="88"/>
      <c r="AH113" s="95"/>
      <c r="AI113" s="88"/>
      <c r="AJ113" s="95"/>
      <c r="AK113" s="95"/>
      <c r="AL113" s="95"/>
      <c r="AM113" s="95"/>
      <c r="AN113" s="95"/>
      <c r="AO113" s="99"/>
    </row>
    <row r="114" spans="1:42" s="27" customFormat="1" ht="84.75" customHeight="1">
      <c r="A114" s="178" t="s">
        <v>483</v>
      </c>
      <c r="B114" s="179" t="s">
        <v>63</v>
      </c>
      <c r="C114" s="180" t="s">
        <v>96</v>
      </c>
      <c r="D114" s="181" t="s">
        <v>336</v>
      </c>
      <c r="E114" s="182" t="s">
        <v>1059</v>
      </c>
      <c r="F114" s="181" t="s">
        <v>1060</v>
      </c>
      <c r="G114" s="183" t="s">
        <v>140</v>
      </c>
      <c r="H114" s="184" t="s">
        <v>826</v>
      </c>
      <c r="I114" s="183" t="s">
        <v>2</v>
      </c>
      <c r="J114" s="183" t="s">
        <v>826</v>
      </c>
      <c r="K114" s="183" t="s">
        <v>1061</v>
      </c>
      <c r="L114" s="183" t="s">
        <v>1062</v>
      </c>
      <c r="M114" s="183" t="s">
        <v>143</v>
      </c>
      <c r="N114" s="183" t="s">
        <v>1063</v>
      </c>
      <c r="O114" s="183" t="s">
        <v>3</v>
      </c>
      <c r="P114" s="185" t="s">
        <v>1064</v>
      </c>
      <c r="Q114" s="186" t="s">
        <v>147</v>
      </c>
      <c r="R114" s="186" t="s">
        <v>118</v>
      </c>
      <c r="S114" s="187" t="s">
        <v>154</v>
      </c>
      <c r="T114" s="187" t="s">
        <v>146</v>
      </c>
      <c r="U114" s="187" t="s">
        <v>146</v>
      </c>
      <c r="V114" s="183" t="s">
        <v>80</v>
      </c>
      <c r="W114" s="188" t="s">
        <v>487</v>
      </c>
      <c r="X114" s="186" t="s">
        <v>181</v>
      </c>
      <c r="Y114" s="186" t="s">
        <v>1065</v>
      </c>
      <c r="Z114" s="20" t="s">
        <v>174</v>
      </c>
      <c r="AA114" s="23">
        <v>44028</v>
      </c>
      <c r="AB114" s="20" t="s">
        <v>405</v>
      </c>
      <c r="AC114" s="103" t="str">
        <f t="shared" ref="AC114:AC121" si="89">IF(V114="Información Pública Reservada","Alta",IF(V114="Información Pública Clasificada","Media",IF(V114="Información Pública","Baja")))</f>
        <v>Media</v>
      </c>
      <c r="AD114" s="103">
        <f t="shared" ref="AD114:AD121" si="90">IF(AC114="Baja",1,IF(AC114="Media",2,IF(AC114="Alta",3,"")))</f>
        <v>2</v>
      </c>
      <c r="AE114" s="26" t="s">
        <v>155</v>
      </c>
      <c r="AF114" s="103">
        <f>IF(AE114="Baja",1,IF(AE114="Media",2,IF(AE114="Alta",3,"")))</f>
        <v>2</v>
      </c>
      <c r="AG114" s="26" t="s">
        <v>148</v>
      </c>
      <c r="AH114" s="104">
        <f>IF(AG114="Baja",1,IF(AG114="Media",2,IF(AG114="Alta",3,IF(AG114="No Clasificada",0,""))))</f>
        <v>1</v>
      </c>
      <c r="AI114" s="26" t="s">
        <v>148</v>
      </c>
      <c r="AJ114" s="103">
        <f>IF(AI114="Baja",1,IF(AI114="Media",2,IF(AI114="Alta",3,IF(AI114="No Clasificada",0,""))))</f>
        <v>1</v>
      </c>
      <c r="AK114" s="103">
        <f>IFERROR(SUM(AH114+AJ114)," ")</f>
        <v>2</v>
      </c>
      <c r="AL114" s="103" t="s">
        <v>148</v>
      </c>
      <c r="AM114" s="103">
        <f t="shared" ref="AM114:AM121" si="91">IF(AL114="Baja",1,IF(AL114="Media",2,IF(AL114="Alta",3,"0")))</f>
        <v>1</v>
      </c>
      <c r="AN114" s="103">
        <f t="shared" ref="AN114:AN121" si="92">IFERROR(SUM(+AD114+AF114+AM114),"")</f>
        <v>5</v>
      </c>
      <c r="AO114" s="105" t="str">
        <f t="shared" ref="AO114:AO121" si="93">IF(AND(AC114="ALTA"),"ALTA",IF(AND(AE114="ALTA",AL114="ALTA"),"ALTA",IF(AND(AC114="MEDIA",AE114="ALTA",AL114="MEDIA"),"MEDIA",IF(AND(AC114="MEDIA",AE114="MEDIA",AL114="ALTA"),"MEDIA",IF(AND(AC114="MEDIA",AE114="MEDIA",AL114="BAJA"),"MEDIA",IF(AND(AC114="MEDIA",AE114="MEDIA",AL114="MEDIA"),"MEDIA",IF(AND(AC114="MEDIA",AE114="BAJA",AL114="MEDIA"),"MEDIA",IF(AND(AC114="BAJA",AE114="MEDIA",AL114="MEDIA"),"MEDIA",IF(AND(AC114="BAJA",AE114="BAJA",AL114="MEDIA"),"MEDIA",IF(AND(AC114="BAJA",AE114="MEDIA",AL114="BAJA"),"MEDIA",IF(AND(AC114="MEDIA",AE114="BAJA",AL114="BAJA"),"MEDIA",IF(AND(AC114="BAJA",AE114="ALTA",AL114="BAJA"),"MEDIA",IF(AND(AC114="BAJA",AE114="BAJA",AL114="ALTA"),"MEDIA",IF(AND(AC114="MEDIA",AE114="ALTA",AL114="BAJA"),"MEDIA",IF(AND(AC114="MEDIA",AE114="BAJA",AL114="ALTA"),"MEDIA",IF(AND(AC114="BAJA",AE114="ALTA",AL114="MEDIA"),"MEDIA",IF(AND(AC114="BAJA",AE114="MEDIA",AL114="ALTA"),"MEDIA",IF(AND(AC114="BAJA",AE114="BAJA",AL114="BAJA"),"BAJA","Por Clasificar"))))))))))))))))))</f>
        <v>MEDIA</v>
      </c>
      <c r="AP114" s="189"/>
    </row>
    <row r="115" spans="1:42" s="27" customFormat="1" ht="173.25" customHeight="1">
      <c r="A115" s="190" t="s">
        <v>489</v>
      </c>
      <c r="B115" s="191" t="s">
        <v>63</v>
      </c>
      <c r="C115" s="192" t="s">
        <v>96</v>
      </c>
      <c r="D115" s="193" t="s">
        <v>356</v>
      </c>
      <c r="E115" s="194" t="s">
        <v>1066</v>
      </c>
      <c r="F115" s="193" t="s">
        <v>1067</v>
      </c>
      <c r="G115" s="195" t="s">
        <v>140</v>
      </c>
      <c r="H115" s="196" t="s">
        <v>826</v>
      </c>
      <c r="I115" s="195" t="s">
        <v>2</v>
      </c>
      <c r="J115" s="195" t="s">
        <v>826</v>
      </c>
      <c r="K115" s="195" t="s">
        <v>1061</v>
      </c>
      <c r="L115" s="195" t="s">
        <v>1068</v>
      </c>
      <c r="M115" s="195" t="s">
        <v>143</v>
      </c>
      <c r="N115" s="195" t="s">
        <v>1063</v>
      </c>
      <c r="O115" s="195" t="s">
        <v>3</v>
      </c>
      <c r="P115" s="197" t="s">
        <v>1064</v>
      </c>
      <c r="Q115" s="198" t="s">
        <v>147</v>
      </c>
      <c r="R115" s="198" t="s">
        <v>118</v>
      </c>
      <c r="S115" s="199" t="s">
        <v>154</v>
      </c>
      <c r="T115" s="199" t="s">
        <v>146</v>
      </c>
      <c r="U115" s="199" t="s">
        <v>146</v>
      </c>
      <c r="V115" s="195" t="s">
        <v>80</v>
      </c>
      <c r="W115" s="200" t="s">
        <v>487</v>
      </c>
      <c r="X115" s="198" t="s">
        <v>181</v>
      </c>
      <c r="Y115" s="198" t="s">
        <v>1069</v>
      </c>
      <c r="Z115" s="20" t="s">
        <v>174</v>
      </c>
      <c r="AA115" s="23">
        <v>45154</v>
      </c>
      <c r="AB115" s="20" t="s">
        <v>405</v>
      </c>
      <c r="AC115" s="103" t="str">
        <f t="shared" si="89"/>
        <v>Media</v>
      </c>
      <c r="AD115" s="103">
        <f t="shared" si="90"/>
        <v>2</v>
      </c>
      <c r="AE115" s="26" t="s">
        <v>155</v>
      </c>
      <c r="AF115" s="103">
        <f t="shared" ref="AF115:AF121" si="94">IF(AE115="Baja",1,IF(AE115="Media",2,IF(AE115="Alta",3,"")))</f>
        <v>2</v>
      </c>
      <c r="AG115" s="26" t="s">
        <v>155</v>
      </c>
      <c r="AH115" s="104">
        <f t="shared" ref="AH115:AH121" si="95">IF(AG115="Baja",1,IF(AG115="Media",2,IF(AG115="Alta",3,IF(AG115="No Clasificada",0,""))))</f>
        <v>2</v>
      </c>
      <c r="AI115" s="26" t="s">
        <v>155</v>
      </c>
      <c r="AJ115" s="103">
        <f t="shared" ref="AJ115:AJ121" si="96">IF(AI115="Baja",1,IF(AI115="Media",2,IF(AI115="Alta",3,IF(AI115="No Clasificada",0,""))))</f>
        <v>2</v>
      </c>
      <c r="AK115" s="103">
        <f t="shared" ref="AK115:AK121" si="97">IFERROR(SUM(AH115+AJ115)," ")</f>
        <v>4</v>
      </c>
      <c r="AL115" s="103" t="s">
        <v>155</v>
      </c>
      <c r="AM115" s="103">
        <f t="shared" si="91"/>
        <v>2</v>
      </c>
      <c r="AN115" s="103">
        <f t="shared" si="92"/>
        <v>6</v>
      </c>
      <c r="AO115" s="105" t="str">
        <f t="shared" si="93"/>
        <v>MEDIA</v>
      </c>
    </row>
    <row r="116" spans="1:42" s="27" customFormat="1" ht="108" customHeight="1">
      <c r="A116" s="190" t="s">
        <v>492</v>
      </c>
      <c r="B116" s="191" t="s">
        <v>63</v>
      </c>
      <c r="C116" s="192" t="s">
        <v>96</v>
      </c>
      <c r="D116" s="193" t="s">
        <v>356</v>
      </c>
      <c r="E116" s="194" t="s">
        <v>1070</v>
      </c>
      <c r="F116" s="193" t="s">
        <v>1071</v>
      </c>
      <c r="G116" s="195" t="s">
        <v>140</v>
      </c>
      <c r="H116" s="196" t="s">
        <v>826</v>
      </c>
      <c r="I116" s="195" t="s">
        <v>2</v>
      </c>
      <c r="J116" s="195" t="s">
        <v>826</v>
      </c>
      <c r="K116" s="195" t="s">
        <v>1061</v>
      </c>
      <c r="L116" s="195" t="s">
        <v>1072</v>
      </c>
      <c r="M116" s="195" t="s">
        <v>143</v>
      </c>
      <c r="N116" s="195" t="s">
        <v>1063</v>
      </c>
      <c r="O116" s="195" t="s">
        <v>3</v>
      </c>
      <c r="P116" s="197" t="s">
        <v>1064</v>
      </c>
      <c r="Q116" s="198" t="s">
        <v>147</v>
      </c>
      <c r="R116" s="198" t="s">
        <v>118</v>
      </c>
      <c r="S116" s="199" t="s">
        <v>154</v>
      </c>
      <c r="T116" s="199" t="s">
        <v>146</v>
      </c>
      <c r="U116" s="199" t="s">
        <v>146</v>
      </c>
      <c r="V116" s="195" t="s">
        <v>76</v>
      </c>
      <c r="W116" s="23" t="s">
        <v>147</v>
      </c>
      <c r="X116" s="20" t="s">
        <v>147</v>
      </c>
      <c r="Y116" s="23" t="s">
        <v>147</v>
      </c>
      <c r="Z116" s="20" t="s">
        <v>147</v>
      </c>
      <c r="AA116" s="23" t="s">
        <v>147</v>
      </c>
      <c r="AB116" s="20" t="s">
        <v>147</v>
      </c>
      <c r="AC116" s="103" t="str">
        <f t="shared" si="89"/>
        <v>Baja</v>
      </c>
      <c r="AD116" s="103">
        <f t="shared" si="90"/>
        <v>1</v>
      </c>
      <c r="AE116" s="26" t="s">
        <v>155</v>
      </c>
      <c r="AF116" s="103">
        <f t="shared" si="94"/>
        <v>2</v>
      </c>
      <c r="AG116" s="26" t="s">
        <v>148</v>
      </c>
      <c r="AH116" s="104">
        <f t="shared" si="95"/>
        <v>1</v>
      </c>
      <c r="AI116" s="26" t="s">
        <v>148</v>
      </c>
      <c r="AJ116" s="103">
        <f t="shared" si="96"/>
        <v>1</v>
      </c>
      <c r="AK116" s="103">
        <f t="shared" si="97"/>
        <v>2</v>
      </c>
      <c r="AL116" s="103" t="s">
        <v>155</v>
      </c>
      <c r="AM116" s="103">
        <f t="shared" si="91"/>
        <v>2</v>
      </c>
      <c r="AN116" s="103">
        <f t="shared" si="92"/>
        <v>5</v>
      </c>
      <c r="AO116" s="105" t="str">
        <f t="shared" si="93"/>
        <v>MEDIA</v>
      </c>
    </row>
    <row r="117" spans="1:42" s="27" customFormat="1" ht="50.1" customHeight="1">
      <c r="A117" s="190" t="s">
        <v>1073</v>
      </c>
      <c r="B117" s="191" t="s">
        <v>63</v>
      </c>
      <c r="C117" s="192" t="s">
        <v>96</v>
      </c>
      <c r="D117" s="193" t="s">
        <v>356</v>
      </c>
      <c r="E117" s="201" t="s">
        <v>1074</v>
      </c>
      <c r="F117" s="193" t="s">
        <v>1075</v>
      </c>
      <c r="G117" s="195" t="s">
        <v>140</v>
      </c>
      <c r="H117" s="196" t="s">
        <v>826</v>
      </c>
      <c r="I117" s="195" t="s">
        <v>2</v>
      </c>
      <c r="J117" s="195" t="s">
        <v>826</v>
      </c>
      <c r="K117" s="195" t="s">
        <v>1076</v>
      </c>
      <c r="L117" s="195" t="s">
        <v>1072</v>
      </c>
      <c r="M117" s="195" t="s">
        <v>143</v>
      </c>
      <c r="N117" s="195" t="s">
        <v>1063</v>
      </c>
      <c r="O117" s="195" t="s">
        <v>3</v>
      </c>
      <c r="P117" s="197" t="s">
        <v>1064</v>
      </c>
      <c r="Q117" s="198" t="s">
        <v>147</v>
      </c>
      <c r="R117" s="198" t="s">
        <v>118</v>
      </c>
      <c r="S117" s="199" t="s">
        <v>154</v>
      </c>
      <c r="T117" s="199" t="s">
        <v>146</v>
      </c>
      <c r="U117" s="199" t="s">
        <v>146</v>
      </c>
      <c r="V117" s="195" t="s">
        <v>80</v>
      </c>
      <c r="W117" s="200" t="s">
        <v>487</v>
      </c>
      <c r="X117" s="198" t="s">
        <v>181</v>
      </c>
      <c r="Y117" s="198" t="s">
        <v>1077</v>
      </c>
      <c r="Z117" s="20" t="s">
        <v>174</v>
      </c>
      <c r="AA117" s="198" t="s">
        <v>1078</v>
      </c>
      <c r="AB117" s="198" t="s">
        <v>405</v>
      </c>
      <c r="AC117" s="103" t="str">
        <f t="shared" si="89"/>
        <v>Media</v>
      </c>
      <c r="AD117" s="103">
        <f t="shared" si="90"/>
        <v>2</v>
      </c>
      <c r="AE117" s="26" t="s">
        <v>155</v>
      </c>
      <c r="AF117" s="103">
        <f t="shared" si="94"/>
        <v>2</v>
      </c>
      <c r="AG117" s="26" t="s">
        <v>155</v>
      </c>
      <c r="AH117" s="104">
        <f t="shared" si="95"/>
        <v>2</v>
      </c>
      <c r="AI117" s="26" t="s">
        <v>155</v>
      </c>
      <c r="AJ117" s="103">
        <f t="shared" si="96"/>
        <v>2</v>
      </c>
      <c r="AK117" s="103">
        <f t="shared" si="97"/>
        <v>4</v>
      </c>
      <c r="AL117" s="103" t="str">
        <f t="shared" ref="AL117:AL121" si="98">IF(AK117=3,"Baja",IF(AK117=2,"Baja",IF(AK117=1,"Baja",IF(AK117=4,"Media",IF(AK117&gt;=5,"Alta")))))</f>
        <v>Media</v>
      </c>
      <c r="AM117" s="103">
        <f t="shared" si="91"/>
        <v>2</v>
      </c>
      <c r="AN117" s="103">
        <f t="shared" si="92"/>
        <v>6</v>
      </c>
      <c r="AO117" s="105" t="str">
        <f t="shared" si="93"/>
        <v>MEDIA</v>
      </c>
    </row>
    <row r="118" spans="1:42" s="27" customFormat="1" ht="50.1" customHeight="1">
      <c r="A118" s="190" t="s">
        <v>1079</v>
      </c>
      <c r="B118" s="191" t="s">
        <v>63</v>
      </c>
      <c r="C118" s="192" t="s">
        <v>96</v>
      </c>
      <c r="D118" s="193" t="s">
        <v>484</v>
      </c>
      <c r="E118" s="201" t="s">
        <v>1080</v>
      </c>
      <c r="F118" s="201" t="s">
        <v>485</v>
      </c>
      <c r="G118" s="201" t="s">
        <v>140</v>
      </c>
      <c r="H118" s="201" t="s">
        <v>826</v>
      </c>
      <c r="I118" s="201" t="s">
        <v>2</v>
      </c>
      <c r="J118" s="201" t="s">
        <v>826</v>
      </c>
      <c r="K118" s="195" t="s">
        <v>1076</v>
      </c>
      <c r="L118" s="195" t="s">
        <v>1072</v>
      </c>
      <c r="M118" s="195" t="s">
        <v>143</v>
      </c>
      <c r="N118" s="195" t="s">
        <v>486</v>
      </c>
      <c r="O118" s="195" t="s">
        <v>3</v>
      </c>
      <c r="P118" s="198" t="s">
        <v>1081</v>
      </c>
      <c r="Q118" s="198" t="s">
        <v>147</v>
      </c>
      <c r="R118" s="198" t="s">
        <v>118</v>
      </c>
      <c r="S118" s="199" t="s">
        <v>154</v>
      </c>
      <c r="T118" s="199" t="s">
        <v>146</v>
      </c>
      <c r="U118" s="199" t="s">
        <v>146</v>
      </c>
      <c r="V118" s="195" t="s">
        <v>80</v>
      </c>
      <c r="W118" s="200" t="s">
        <v>487</v>
      </c>
      <c r="X118" s="198" t="s">
        <v>181</v>
      </c>
      <c r="Y118" s="198" t="s">
        <v>488</v>
      </c>
      <c r="Z118" s="20" t="s">
        <v>164</v>
      </c>
      <c r="AA118" s="198" t="s">
        <v>1078</v>
      </c>
      <c r="AB118" s="198" t="s">
        <v>405</v>
      </c>
      <c r="AC118" s="103" t="str">
        <f t="shared" si="89"/>
        <v>Media</v>
      </c>
      <c r="AD118" s="103">
        <f t="shared" si="90"/>
        <v>2</v>
      </c>
      <c r="AE118" s="26" t="s">
        <v>155</v>
      </c>
      <c r="AF118" s="103">
        <f t="shared" si="94"/>
        <v>2</v>
      </c>
      <c r="AG118" s="26" t="s">
        <v>155</v>
      </c>
      <c r="AH118" s="104">
        <f t="shared" si="95"/>
        <v>2</v>
      </c>
      <c r="AI118" s="26" t="s">
        <v>155</v>
      </c>
      <c r="AJ118" s="103">
        <f t="shared" si="96"/>
        <v>2</v>
      </c>
      <c r="AK118" s="103">
        <f t="shared" si="97"/>
        <v>4</v>
      </c>
      <c r="AL118" s="103" t="str">
        <f t="shared" si="98"/>
        <v>Media</v>
      </c>
      <c r="AM118" s="103">
        <f t="shared" si="91"/>
        <v>2</v>
      </c>
      <c r="AN118" s="103">
        <f t="shared" si="92"/>
        <v>6</v>
      </c>
      <c r="AO118" s="105" t="str">
        <f t="shared" si="93"/>
        <v>MEDIA</v>
      </c>
    </row>
    <row r="119" spans="1:42" s="27" customFormat="1" ht="50.1" customHeight="1">
      <c r="A119" s="190" t="s">
        <v>1082</v>
      </c>
      <c r="B119" s="191" t="s">
        <v>63</v>
      </c>
      <c r="C119" s="192" t="s">
        <v>96</v>
      </c>
      <c r="D119" s="193" t="s">
        <v>484</v>
      </c>
      <c r="E119" s="201" t="s">
        <v>1083</v>
      </c>
      <c r="F119" s="193" t="s">
        <v>1084</v>
      </c>
      <c r="G119" s="195" t="s">
        <v>140</v>
      </c>
      <c r="H119" s="201" t="s">
        <v>2</v>
      </c>
      <c r="I119" s="195" t="s">
        <v>2</v>
      </c>
      <c r="J119" s="195" t="s">
        <v>826</v>
      </c>
      <c r="K119" s="195" t="s">
        <v>1076</v>
      </c>
      <c r="L119" s="195" t="s">
        <v>1085</v>
      </c>
      <c r="M119" s="195" t="s">
        <v>143</v>
      </c>
      <c r="N119" s="198" t="s">
        <v>1086</v>
      </c>
      <c r="O119" s="198" t="s">
        <v>144</v>
      </c>
      <c r="P119" s="198" t="s">
        <v>1087</v>
      </c>
      <c r="Q119" s="195" t="s">
        <v>490</v>
      </c>
      <c r="R119" s="198" t="s">
        <v>118</v>
      </c>
      <c r="S119" s="199" t="s">
        <v>154</v>
      </c>
      <c r="T119" s="199" t="s">
        <v>146</v>
      </c>
      <c r="U119" s="199" t="s">
        <v>146</v>
      </c>
      <c r="V119" s="195" t="s">
        <v>80</v>
      </c>
      <c r="W119" s="200" t="s">
        <v>487</v>
      </c>
      <c r="X119" s="198" t="s">
        <v>181</v>
      </c>
      <c r="Y119" s="198" t="s">
        <v>491</v>
      </c>
      <c r="Z119" s="20" t="s">
        <v>174</v>
      </c>
      <c r="AA119" s="198" t="s">
        <v>1088</v>
      </c>
      <c r="AB119" s="198" t="s">
        <v>405</v>
      </c>
      <c r="AC119" s="103" t="str">
        <f t="shared" si="89"/>
        <v>Media</v>
      </c>
      <c r="AD119" s="103">
        <f t="shared" si="90"/>
        <v>2</v>
      </c>
      <c r="AE119" s="26" t="s">
        <v>183</v>
      </c>
      <c r="AF119" s="103">
        <f t="shared" si="94"/>
        <v>3</v>
      </c>
      <c r="AG119" s="26" t="s">
        <v>155</v>
      </c>
      <c r="AH119" s="104">
        <f t="shared" si="95"/>
        <v>2</v>
      </c>
      <c r="AI119" s="26" t="s">
        <v>155</v>
      </c>
      <c r="AJ119" s="103">
        <f t="shared" si="96"/>
        <v>2</v>
      </c>
      <c r="AK119" s="103">
        <f t="shared" si="97"/>
        <v>4</v>
      </c>
      <c r="AL119" s="103" t="str">
        <f t="shared" si="98"/>
        <v>Media</v>
      </c>
      <c r="AM119" s="103">
        <f t="shared" si="91"/>
        <v>2</v>
      </c>
      <c r="AN119" s="103">
        <f t="shared" si="92"/>
        <v>7</v>
      </c>
      <c r="AO119" s="105" t="str">
        <f t="shared" si="93"/>
        <v>MEDIA</v>
      </c>
    </row>
    <row r="120" spans="1:42" s="27" customFormat="1" ht="50.1" customHeight="1">
      <c r="A120" s="190" t="s">
        <v>1089</v>
      </c>
      <c r="B120" s="191" t="s">
        <v>63</v>
      </c>
      <c r="C120" s="192" t="s">
        <v>96</v>
      </c>
      <c r="D120" s="193" t="s">
        <v>484</v>
      </c>
      <c r="E120" s="201" t="s">
        <v>493</v>
      </c>
      <c r="F120" s="193" t="s">
        <v>1090</v>
      </c>
      <c r="G120" s="195" t="s">
        <v>140</v>
      </c>
      <c r="H120" s="195" t="s">
        <v>826</v>
      </c>
      <c r="I120" s="195" t="s">
        <v>2</v>
      </c>
      <c r="J120" s="195" t="s">
        <v>826</v>
      </c>
      <c r="K120" s="195" t="s">
        <v>1076</v>
      </c>
      <c r="L120" s="195" t="s">
        <v>1091</v>
      </c>
      <c r="M120" s="195" t="s">
        <v>143</v>
      </c>
      <c r="N120" s="198" t="s">
        <v>1063</v>
      </c>
      <c r="O120" s="195" t="s">
        <v>3</v>
      </c>
      <c r="P120" s="198" t="s">
        <v>1092</v>
      </c>
      <c r="Q120" s="195" t="s">
        <v>147</v>
      </c>
      <c r="R120" s="198" t="s">
        <v>118</v>
      </c>
      <c r="S120" s="199" t="s">
        <v>154</v>
      </c>
      <c r="T120" s="199" t="s">
        <v>146</v>
      </c>
      <c r="U120" s="199" t="s">
        <v>146</v>
      </c>
      <c r="V120" s="195" t="s">
        <v>80</v>
      </c>
      <c r="W120" s="200" t="s">
        <v>487</v>
      </c>
      <c r="X120" s="198" t="s">
        <v>181</v>
      </c>
      <c r="Y120" s="198" t="s">
        <v>1093</v>
      </c>
      <c r="Z120" s="20" t="s">
        <v>174</v>
      </c>
      <c r="AA120" s="198" t="s">
        <v>1088</v>
      </c>
      <c r="AB120" s="198" t="s">
        <v>405</v>
      </c>
      <c r="AC120" s="103" t="str">
        <f t="shared" si="89"/>
        <v>Media</v>
      </c>
      <c r="AD120" s="103">
        <f t="shared" si="90"/>
        <v>2</v>
      </c>
      <c r="AE120" s="26" t="s">
        <v>155</v>
      </c>
      <c r="AF120" s="103">
        <f t="shared" si="94"/>
        <v>2</v>
      </c>
      <c r="AG120" s="26" t="s">
        <v>155</v>
      </c>
      <c r="AH120" s="104">
        <f t="shared" si="95"/>
        <v>2</v>
      </c>
      <c r="AI120" s="26" t="s">
        <v>155</v>
      </c>
      <c r="AJ120" s="103">
        <f t="shared" si="96"/>
        <v>2</v>
      </c>
      <c r="AK120" s="103">
        <f t="shared" si="97"/>
        <v>4</v>
      </c>
      <c r="AL120" s="103" t="str">
        <f t="shared" si="98"/>
        <v>Media</v>
      </c>
      <c r="AM120" s="103">
        <f t="shared" si="91"/>
        <v>2</v>
      </c>
      <c r="AN120" s="103">
        <f t="shared" si="92"/>
        <v>6</v>
      </c>
      <c r="AO120" s="105" t="str">
        <f t="shared" si="93"/>
        <v>MEDIA</v>
      </c>
    </row>
    <row r="121" spans="1:42" s="27" customFormat="1" ht="50.1" customHeight="1">
      <c r="A121" s="190" t="s">
        <v>1094</v>
      </c>
      <c r="B121" s="191" t="s">
        <v>63</v>
      </c>
      <c r="C121" s="192" t="s">
        <v>96</v>
      </c>
      <c r="D121" s="193" t="s">
        <v>484</v>
      </c>
      <c r="E121" s="201" t="s">
        <v>1095</v>
      </c>
      <c r="F121" s="193" t="s">
        <v>1096</v>
      </c>
      <c r="G121" s="195" t="s">
        <v>140</v>
      </c>
      <c r="H121" s="195" t="s">
        <v>826</v>
      </c>
      <c r="I121" s="195" t="s">
        <v>2</v>
      </c>
      <c r="J121" s="195" t="s">
        <v>826</v>
      </c>
      <c r="K121" s="195" t="s">
        <v>1076</v>
      </c>
      <c r="L121" s="195" t="s">
        <v>1097</v>
      </c>
      <c r="M121" s="195" t="s">
        <v>143</v>
      </c>
      <c r="N121" s="198" t="s">
        <v>494</v>
      </c>
      <c r="O121" s="195" t="s">
        <v>3</v>
      </c>
      <c r="P121" s="198" t="s">
        <v>1098</v>
      </c>
      <c r="Q121" s="195" t="s">
        <v>179</v>
      </c>
      <c r="R121" s="198" t="s">
        <v>118</v>
      </c>
      <c r="S121" s="199" t="s">
        <v>154</v>
      </c>
      <c r="T121" s="199" t="s">
        <v>146</v>
      </c>
      <c r="U121" s="199" t="s">
        <v>146</v>
      </c>
      <c r="V121" s="195" t="s">
        <v>80</v>
      </c>
      <c r="W121" s="200" t="s">
        <v>487</v>
      </c>
      <c r="X121" s="198" t="s">
        <v>181</v>
      </c>
      <c r="Y121" s="198" t="s">
        <v>1099</v>
      </c>
      <c r="Z121" s="20" t="s">
        <v>174</v>
      </c>
      <c r="AA121" s="198" t="s">
        <v>1088</v>
      </c>
      <c r="AB121" s="198" t="s">
        <v>405</v>
      </c>
      <c r="AC121" s="103" t="str">
        <f t="shared" si="89"/>
        <v>Media</v>
      </c>
      <c r="AD121" s="103">
        <f t="shared" si="90"/>
        <v>2</v>
      </c>
      <c r="AE121" s="26" t="s">
        <v>155</v>
      </c>
      <c r="AF121" s="103">
        <f t="shared" si="94"/>
        <v>2</v>
      </c>
      <c r="AG121" s="26" t="s">
        <v>155</v>
      </c>
      <c r="AH121" s="104">
        <f t="shared" si="95"/>
        <v>2</v>
      </c>
      <c r="AI121" s="26" t="s">
        <v>155</v>
      </c>
      <c r="AJ121" s="103">
        <f t="shared" si="96"/>
        <v>2</v>
      </c>
      <c r="AK121" s="103">
        <f t="shared" si="97"/>
        <v>4</v>
      </c>
      <c r="AL121" s="103" t="str">
        <f t="shared" si="98"/>
        <v>Media</v>
      </c>
      <c r="AM121" s="103">
        <f t="shared" si="91"/>
        <v>2</v>
      </c>
      <c r="AN121" s="103">
        <f t="shared" si="92"/>
        <v>6</v>
      </c>
      <c r="AO121" s="105" t="str">
        <f t="shared" si="93"/>
        <v>MEDIA</v>
      </c>
    </row>
    <row r="122" spans="1:42" ht="50.1" customHeight="1">
      <c r="A122" s="83" t="s">
        <v>547</v>
      </c>
      <c r="B122" s="84"/>
      <c r="C122" s="84"/>
      <c r="D122" s="84"/>
      <c r="E122" s="84"/>
      <c r="F122" s="84"/>
      <c r="G122" s="84"/>
      <c r="H122" s="84"/>
      <c r="I122" s="84"/>
      <c r="J122" s="84"/>
      <c r="K122" s="84"/>
      <c r="L122" s="84"/>
      <c r="M122" s="84"/>
      <c r="N122" s="84"/>
      <c r="O122" s="84"/>
      <c r="P122" s="84"/>
      <c r="Q122" s="84"/>
      <c r="R122" s="84"/>
      <c r="S122" s="84"/>
      <c r="T122" s="84"/>
      <c r="U122" s="84"/>
      <c r="V122" s="84"/>
      <c r="W122" s="84"/>
      <c r="X122" s="84"/>
      <c r="Y122" s="84"/>
      <c r="Z122" s="84"/>
      <c r="AA122" s="84"/>
      <c r="AB122" s="84"/>
      <c r="AC122" s="92"/>
      <c r="AD122" s="92"/>
      <c r="AE122" s="84"/>
      <c r="AF122" s="92"/>
      <c r="AG122" s="84"/>
      <c r="AH122" s="92"/>
      <c r="AI122" s="84"/>
      <c r="AJ122" s="92"/>
      <c r="AK122" s="92"/>
      <c r="AL122" s="92"/>
      <c r="AM122" s="92"/>
      <c r="AN122" s="92"/>
      <c r="AO122" s="98"/>
    </row>
    <row r="123" spans="1:42" s="27" customFormat="1" ht="50.1" customHeight="1">
      <c r="A123" s="202" t="s">
        <v>496</v>
      </c>
      <c r="B123" s="21" t="s">
        <v>63</v>
      </c>
      <c r="C123" s="102" t="s">
        <v>103</v>
      </c>
      <c r="D123" s="2" t="s">
        <v>336</v>
      </c>
      <c r="E123" s="22" t="s">
        <v>1100</v>
      </c>
      <c r="F123" s="19" t="s">
        <v>1101</v>
      </c>
      <c r="G123" s="19" t="s">
        <v>140</v>
      </c>
      <c r="H123" s="19" t="s">
        <v>2</v>
      </c>
      <c r="I123" s="19" t="s">
        <v>2</v>
      </c>
      <c r="J123" s="19" t="s">
        <v>2</v>
      </c>
      <c r="K123" s="19" t="s">
        <v>141</v>
      </c>
      <c r="L123" s="19" t="s">
        <v>497</v>
      </c>
      <c r="M123" s="19" t="s">
        <v>143</v>
      </c>
      <c r="N123" s="58" t="s">
        <v>126</v>
      </c>
      <c r="O123" s="19" t="s">
        <v>3</v>
      </c>
      <c r="P123" s="59" t="s">
        <v>498</v>
      </c>
      <c r="Q123" s="19" t="s">
        <v>179</v>
      </c>
      <c r="R123" s="20" t="s">
        <v>126</v>
      </c>
      <c r="S123" s="3" t="s">
        <v>154</v>
      </c>
      <c r="T123" s="3" t="s">
        <v>146</v>
      </c>
      <c r="U123" s="3" t="s">
        <v>146</v>
      </c>
      <c r="V123" s="60" t="s">
        <v>80</v>
      </c>
      <c r="W123" s="61" t="s">
        <v>499</v>
      </c>
      <c r="X123" s="61" t="s">
        <v>1102</v>
      </c>
      <c r="Y123" s="203" t="s">
        <v>500</v>
      </c>
      <c r="Z123" s="58" t="s">
        <v>174</v>
      </c>
      <c r="AA123" s="62">
        <v>44427</v>
      </c>
      <c r="AB123" s="20" t="s">
        <v>182</v>
      </c>
      <c r="AC123" s="103" t="str">
        <f>IF(V123="Información Pública Reservada","Alta",IF(V123="Información Pública Clasificada","Media",IF(V123="Información Pública","Baja")))</f>
        <v>Media</v>
      </c>
      <c r="AD123" s="103">
        <f>IF(AC123="Baja",1,IF(AC123="Media",2,IF(AC123="Alta",6,"")))</f>
        <v>2</v>
      </c>
      <c r="AE123" s="103" t="s">
        <v>155</v>
      </c>
      <c r="AF123" s="103">
        <f>IF(AE123="Baja",1,IF(AE123="Media",2,IF(AE123="Alta",3,"")))</f>
        <v>2</v>
      </c>
      <c r="AG123" s="103" t="s">
        <v>155</v>
      </c>
      <c r="AH123" s="104">
        <f>IF(AG123="Baja",1,IF(AG123="Media",2,IF(AG123="Alta",3,IF(AG123="No Clasificada",0,""))))</f>
        <v>2</v>
      </c>
      <c r="AI123" s="103" t="s">
        <v>148</v>
      </c>
      <c r="AJ123" s="103">
        <f>IF(AI123="Baja",1,IF(AI123="Media",2,IF(AI123="Alta",3,IF(AI123="No Clasificada",0,""))))</f>
        <v>1</v>
      </c>
      <c r="AK123" s="103">
        <f>IFERROR(SUM(AH123+AJ123)," ")</f>
        <v>3</v>
      </c>
      <c r="AL123" s="103" t="str">
        <f>IF(AK123=3,"Baja",IF(AK123=2,"Baja",IF(AK123=1,"Baja",IF(AK123=4,"Media",IF(AK123&gt;=5,"Alta")))))</f>
        <v>Baja</v>
      </c>
      <c r="AM123" s="103">
        <f>IF(AL123="Baja",1,IF(AL123="Media",2,IF(AL123="Alta",3,"0")))</f>
        <v>1</v>
      </c>
      <c r="AN123" s="103">
        <f>IFERROR(SUM(+AD123+AF123+AM123),"")</f>
        <v>5</v>
      </c>
      <c r="AO123" s="204" t="str">
        <f t="shared" ref="AO123:AO142" si="99">IF(AND(AC123="ALTA"),"ALTA",IF(AND(AE123="ALTA",AL123="ALTA"),"ALTA",IF(AND(AC123="MEDIA",AE123="ALTA",AL123="MEDIA"),"MEDIA",IF(AND(AC123="MEDIA",AE123="MEDIA",AL123="ALTA"),"MEDIA",IF(AND(AC123="MEDIA",AE123="MEDIA",AL123="BAJA"),"MEDIA",IF(AND(AC123="MEDIA",AE123="MEDIA",AL123="MEDIA"),"MEDIA",IF(AND(AC123="MEDIA",AE123="BAJA",AL123="MEDIA"),"MEDIA",IF(AND(AC123="BAJA",AE123="MEDIA",AL123="MEDIA"),"MEDIA",IF(AND(AC123="BAJA",AE123="BAJA",AL123="MEDIA"),"MEDIA",IF(AND(AC123="BAJA",AE123="MEDIA",AL123="BAJA"),"MEDIA",IF(AND(AC123="MEDIA",AE123="BAJA",AL123="BAJA"),"MEDIA",IF(AND(AC123="BAJA",AE123="ALTA",AL123="BAJA"),"MEDIA",IF(AND(AC123="BAJA",AE123="BAJA",AL123="ALTA"),"MEDIA",IF(AND(AC123="MEDIA",AE123="ALTA",AL123="BAJA"),"MEDIA",IF(AND(AC123="MEDIA",AE123="BAJA",AL123="ALTA"),"MEDIA",IF(AND(AC123="BAJA",AE123="ALTA",AL123="MEDIA"),"MEDIA",IF(AND(AC123="BAJA",AE123="MEDIA",AL123="ALTA"),"MEDIA",IF(AND(AC123="BAJA",AE123="BAJA",AL123="BAJA"),"BAJA","Por Clasificar"))))))))))))))))))</f>
        <v>MEDIA</v>
      </c>
    </row>
    <row r="124" spans="1:42" s="27" customFormat="1" ht="50.1" customHeight="1">
      <c r="A124" s="202" t="s">
        <v>501</v>
      </c>
      <c r="B124" s="21" t="s">
        <v>63</v>
      </c>
      <c r="C124" s="102" t="s">
        <v>103</v>
      </c>
      <c r="D124" s="2" t="s">
        <v>336</v>
      </c>
      <c r="E124" s="22" t="s">
        <v>502</v>
      </c>
      <c r="F124" s="2" t="s">
        <v>503</v>
      </c>
      <c r="G124" s="19" t="s">
        <v>140</v>
      </c>
      <c r="H124" s="19" t="s">
        <v>2</v>
      </c>
      <c r="I124" s="19" t="s">
        <v>2</v>
      </c>
      <c r="J124" s="19" t="s">
        <v>2</v>
      </c>
      <c r="K124" s="19" t="s">
        <v>141</v>
      </c>
      <c r="L124" s="19" t="s">
        <v>440</v>
      </c>
      <c r="M124" s="19" t="s">
        <v>143</v>
      </c>
      <c r="N124" s="58" t="s">
        <v>126</v>
      </c>
      <c r="O124" s="19" t="s">
        <v>3</v>
      </c>
      <c r="P124" s="59" t="s">
        <v>498</v>
      </c>
      <c r="Q124" s="19" t="s">
        <v>179</v>
      </c>
      <c r="R124" s="20" t="s">
        <v>126</v>
      </c>
      <c r="S124" s="3" t="s">
        <v>154</v>
      </c>
      <c r="T124" s="3" t="s">
        <v>146</v>
      </c>
      <c r="U124" s="3" t="s">
        <v>146</v>
      </c>
      <c r="V124" s="60" t="s">
        <v>80</v>
      </c>
      <c r="W124" s="61" t="s">
        <v>499</v>
      </c>
      <c r="X124" s="61" t="s">
        <v>1102</v>
      </c>
      <c r="Y124" s="203" t="s">
        <v>504</v>
      </c>
      <c r="Z124" s="58" t="s">
        <v>174</v>
      </c>
      <c r="AA124" s="63">
        <v>44025</v>
      </c>
      <c r="AB124" s="20" t="s">
        <v>182</v>
      </c>
      <c r="AC124" s="103" t="str">
        <f t="shared" ref="AC124:AC142" si="100">IF(V124="Información Pública Reservada","Alta",IF(V124="Información Pública Clasificada","Media",IF(V124="Información Pública","Baja")))</f>
        <v>Media</v>
      </c>
      <c r="AD124" s="103">
        <f t="shared" ref="AD124:AD142" si="101">IF(AC124="Baja",1,IF(AC124="Media",2,IF(AC124="Alta",6,"")))</f>
        <v>2</v>
      </c>
      <c r="AE124" s="103" t="s">
        <v>155</v>
      </c>
      <c r="AF124" s="103">
        <f t="shared" ref="AF124:AF142" si="102">IF(AE124="Baja",1,IF(AE124="Media",2,IF(AE124="Alta",3,"")))</f>
        <v>2</v>
      </c>
      <c r="AG124" s="103" t="s">
        <v>155</v>
      </c>
      <c r="AH124" s="104">
        <f t="shared" ref="AH124:AH142" si="103">IF(AG124="Baja",1,IF(AG124="Media",2,IF(AG124="Alta",3,IF(AG124="No Clasificada",0,""))))</f>
        <v>2</v>
      </c>
      <c r="AI124" s="103" t="s">
        <v>148</v>
      </c>
      <c r="AJ124" s="103">
        <f t="shared" ref="AJ124:AJ142" si="104">IF(AI124="Baja",1,IF(AI124="Media",2,IF(AI124="Alta",3,IF(AI124="No Clasificada",0,""))))</f>
        <v>1</v>
      </c>
      <c r="AK124" s="103">
        <f t="shared" ref="AK124:AK142" si="105">IFERROR(SUM(AH124+AJ124)," ")</f>
        <v>3</v>
      </c>
      <c r="AL124" s="103" t="str">
        <f t="shared" ref="AL124:AL142" si="106">IF(AK124=3,"Baja",IF(AK124=2,"Baja",IF(AK124=1,"Baja",IF(AK124=4,"Media",IF(AK124&gt;=5,"Alta")))))</f>
        <v>Baja</v>
      </c>
      <c r="AM124" s="103">
        <f t="shared" ref="AM124:AM142" si="107">IF(AL124="Baja",1,IF(AL124="Media",2,IF(AL124="Alta",3,"0")))</f>
        <v>1</v>
      </c>
      <c r="AN124" s="103">
        <f t="shared" ref="AN124:AN142" si="108">IFERROR(SUM(+AD124+AF124+AM124),"")</f>
        <v>5</v>
      </c>
      <c r="AO124" s="204" t="str">
        <f t="shared" si="99"/>
        <v>MEDIA</v>
      </c>
    </row>
    <row r="125" spans="1:42" s="27" customFormat="1" ht="50.1" customHeight="1">
      <c r="A125" s="202" t="s">
        <v>505</v>
      </c>
      <c r="B125" s="21" t="s">
        <v>63</v>
      </c>
      <c r="C125" s="102" t="s">
        <v>103</v>
      </c>
      <c r="D125" s="2" t="s">
        <v>1103</v>
      </c>
      <c r="E125" s="205" t="s">
        <v>511</v>
      </c>
      <c r="F125" s="2" t="s">
        <v>512</v>
      </c>
      <c r="G125" s="19" t="s">
        <v>140</v>
      </c>
      <c r="H125" s="19"/>
      <c r="I125" s="19"/>
      <c r="J125" s="19" t="s">
        <v>2</v>
      </c>
      <c r="K125" s="19" t="s">
        <v>188</v>
      </c>
      <c r="L125" s="19" t="s">
        <v>513</v>
      </c>
      <c r="M125" s="19" t="s">
        <v>143</v>
      </c>
      <c r="N125" s="58" t="s">
        <v>126</v>
      </c>
      <c r="O125" s="19" t="s">
        <v>144</v>
      </c>
      <c r="P125" s="64" t="s">
        <v>514</v>
      </c>
      <c r="Q125" s="65" t="s">
        <v>515</v>
      </c>
      <c r="R125" s="20" t="s">
        <v>126</v>
      </c>
      <c r="S125" s="3" t="s">
        <v>146</v>
      </c>
      <c r="T125" s="3" t="s">
        <v>146</v>
      </c>
      <c r="U125" s="3" t="s">
        <v>146</v>
      </c>
      <c r="V125" s="60" t="s">
        <v>76</v>
      </c>
      <c r="W125" s="61" t="s">
        <v>147</v>
      </c>
      <c r="X125" s="61" t="s">
        <v>147</v>
      </c>
      <c r="Y125" s="61" t="s">
        <v>147</v>
      </c>
      <c r="Z125" s="61" t="s">
        <v>147</v>
      </c>
      <c r="AA125" s="61" t="s">
        <v>147</v>
      </c>
      <c r="AB125" s="61" t="s">
        <v>147</v>
      </c>
      <c r="AC125" s="103" t="str">
        <f t="shared" si="100"/>
        <v>Baja</v>
      </c>
      <c r="AD125" s="103">
        <f t="shared" si="101"/>
        <v>1</v>
      </c>
      <c r="AE125" s="103" t="s">
        <v>155</v>
      </c>
      <c r="AF125" s="103">
        <f t="shared" si="102"/>
        <v>2</v>
      </c>
      <c r="AG125" s="103" t="s">
        <v>148</v>
      </c>
      <c r="AH125" s="104">
        <f t="shared" si="103"/>
        <v>1</v>
      </c>
      <c r="AI125" s="103" t="s">
        <v>148</v>
      </c>
      <c r="AJ125" s="103">
        <f t="shared" si="104"/>
        <v>1</v>
      </c>
      <c r="AK125" s="103">
        <f t="shared" si="105"/>
        <v>2</v>
      </c>
      <c r="AL125" s="103" t="str">
        <f t="shared" si="106"/>
        <v>Baja</v>
      </c>
      <c r="AM125" s="103">
        <f t="shared" si="107"/>
        <v>1</v>
      </c>
      <c r="AN125" s="103">
        <f t="shared" si="108"/>
        <v>4</v>
      </c>
      <c r="AO125" s="204" t="str">
        <f t="shared" si="99"/>
        <v>MEDIA</v>
      </c>
    </row>
    <row r="126" spans="1:42" s="27" customFormat="1" ht="71.25" customHeight="1">
      <c r="A126" s="202" t="s">
        <v>506</v>
      </c>
      <c r="B126" s="21" t="s">
        <v>63</v>
      </c>
      <c r="C126" s="102" t="s">
        <v>103</v>
      </c>
      <c r="D126" s="2" t="s">
        <v>1103</v>
      </c>
      <c r="E126" s="205" t="s">
        <v>517</v>
      </c>
      <c r="F126" s="2" t="s">
        <v>518</v>
      </c>
      <c r="G126" s="19" t="s">
        <v>140</v>
      </c>
      <c r="H126" s="66"/>
      <c r="I126" s="66"/>
      <c r="J126" s="19" t="s">
        <v>2</v>
      </c>
      <c r="K126" s="19" t="s">
        <v>188</v>
      </c>
      <c r="L126" s="19" t="s">
        <v>519</v>
      </c>
      <c r="M126" s="19" t="s">
        <v>143</v>
      </c>
      <c r="N126" s="58" t="s">
        <v>126</v>
      </c>
      <c r="O126" s="19" t="s">
        <v>3</v>
      </c>
      <c r="P126" s="64" t="s">
        <v>520</v>
      </c>
      <c r="Q126" s="65" t="s">
        <v>515</v>
      </c>
      <c r="R126" s="20" t="s">
        <v>126</v>
      </c>
      <c r="S126" s="3" t="s">
        <v>146</v>
      </c>
      <c r="T126" s="3" t="s">
        <v>146</v>
      </c>
      <c r="U126" s="3" t="s">
        <v>146</v>
      </c>
      <c r="V126" s="60" t="s">
        <v>80</v>
      </c>
      <c r="W126" s="61" t="s">
        <v>499</v>
      </c>
      <c r="X126" s="61" t="s">
        <v>1102</v>
      </c>
      <c r="Y126" s="61" t="s">
        <v>521</v>
      </c>
      <c r="Z126" s="61" t="s">
        <v>164</v>
      </c>
      <c r="AA126" s="62">
        <v>44067</v>
      </c>
      <c r="AB126" s="61" t="s">
        <v>182</v>
      </c>
      <c r="AC126" s="103" t="str">
        <f t="shared" si="100"/>
        <v>Media</v>
      </c>
      <c r="AD126" s="103">
        <f t="shared" si="101"/>
        <v>2</v>
      </c>
      <c r="AE126" s="103" t="s">
        <v>155</v>
      </c>
      <c r="AF126" s="103">
        <f t="shared" si="102"/>
        <v>2</v>
      </c>
      <c r="AG126" s="103" t="s">
        <v>155</v>
      </c>
      <c r="AH126" s="104">
        <f t="shared" si="103"/>
        <v>2</v>
      </c>
      <c r="AI126" s="103" t="s">
        <v>148</v>
      </c>
      <c r="AJ126" s="103">
        <f t="shared" si="104"/>
        <v>1</v>
      </c>
      <c r="AK126" s="103">
        <f t="shared" si="105"/>
        <v>3</v>
      </c>
      <c r="AL126" s="103" t="str">
        <f t="shared" si="106"/>
        <v>Baja</v>
      </c>
      <c r="AM126" s="103">
        <f t="shared" si="107"/>
        <v>1</v>
      </c>
      <c r="AN126" s="103">
        <f t="shared" si="108"/>
        <v>5</v>
      </c>
      <c r="AO126" s="204" t="str">
        <f t="shared" si="99"/>
        <v>MEDIA</v>
      </c>
    </row>
    <row r="127" spans="1:42" s="27" customFormat="1" ht="92.25" customHeight="1">
      <c r="A127" s="202" t="s">
        <v>508</v>
      </c>
      <c r="B127" s="21" t="s">
        <v>63</v>
      </c>
      <c r="C127" s="102" t="s">
        <v>103</v>
      </c>
      <c r="D127" s="2" t="s">
        <v>1103</v>
      </c>
      <c r="E127" s="205" t="s">
        <v>523</v>
      </c>
      <c r="F127" s="2" t="s">
        <v>524</v>
      </c>
      <c r="G127" s="19" t="s">
        <v>140</v>
      </c>
      <c r="H127" s="66"/>
      <c r="I127" s="66"/>
      <c r="J127" s="19" t="s">
        <v>2</v>
      </c>
      <c r="K127" s="19" t="s">
        <v>188</v>
      </c>
      <c r="L127" s="19" t="s">
        <v>513</v>
      </c>
      <c r="M127" s="19" t="s">
        <v>143</v>
      </c>
      <c r="N127" s="58" t="s">
        <v>126</v>
      </c>
      <c r="O127" s="19" t="s">
        <v>144</v>
      </c>
      <c r="P127" s="64" t="s">
        <v>525</v>
      </c>
      <c r="Q127" s="65" t="s">
        <v>515</v>
      </c>
      <c r="R127" s="20" t="s">
        <v>126</v>
      </c>
      <c r="S127" s="3" t="s">
        <v>154</v>
      </c>
      <c r="T127" s="3" t="s">
        <v>146</v>
      </c>
      <c r="U127" s="3" t="s">
        <v>146</v>
      </c>
      <c r="V127" s="60" t="s">
        <v>80</v>
      </c>
      <c r="W127" s="61" t="s">
        <v>1104</v>
      </c>
      <c r="X127" s="61" t="s">
        <v>1105</v>
      </c>
      <c r="Y127" s="61" t="s">
        <v>1106</v>
      </c>
      <c r="Z127" s="61" t="s">
        <v>174</v>
      </c>
      <c r="AA127" s="62">
        <v>44067</v>
      </c>
      <c r="AB127" s="61" t="s">
        <v>182</v>
      </c>
      <c r="AC127" s="103" t="str">
        <f t="shared" si="100"/>
        <v>Media</v>
      </c>
      <c r="AD127" s="103">
        <f t="shared" si="101"/>
        <v>2</v>
      </c>
      <c r="AE127" s="103" t="s">
        <v>148</v>
      </c>
      <c r="AF127" s="103">
        <f t="shared" si="102"/>
        <v>1</v>
      </c>
      <c r="AG127" s="103" t="s">
        <v>155</v>
      </c>
      <c r="AH127" s="104">
        <f t="shared" si="103"/>
        <v>2</v>
      </c>
      <c r="AI127" s="103" t="s">
        <v>148</v>
      </c>
      <c r="AJ127" s="103">
        <f t="shared" si="104"/>
        <v>1</v>
      </c>
      <c r="AK127" s="103">
        <f t="shared" si="105"/>
        <v>3</v>
      </c>
      <c r="AL127" s="103" t="str">
        <f t="shared" si="106"/>
        <v>Baja</v>
      </c>
      <c r="AM127" s="103">
        <f t="shared" si="107"/>
        <v>1</v>
      </c>
      <c r="AN127" s="103">
        <f t="shared" si="108"/>
        <v>4</v>
      </c>
      <c r="AO127" s="204" t="str">
        <f t="shared" si="99"/>
        <v>MEDIA</v>
      </c>
    </row>
    <row r="128" spans="1:42" s="27" customFormat="1" ht="82.5" customHeight="1">
      <c r="A128" s="202" t="s">
        <v>510</v>
      </c>
      <c r="B128" s="21" t="s">
        <v>63</v>
      </c>
      <c r="C128" s="102" t="s">
        <v>103</v>
      </c>
      <c r="D128" s="2" t="s">
        <v>1107</v>
      </c>
      <c r="E128" s="22" t="s">
        <v>527</v>
      </c>
      <c r="F128" s="2" t="s">
        <v>528</v>
      </c>
      <c r="G128" s="19" t="s">
        <v>140</v>
      </c>
      <c r="H128" s="19"/>
      <c r="I128" s="19"/>
      <c r="J128" s="19" t="s">
        <v>2</v>
      </c>
      <c r="K128" s="19" t="s">
        <v>188</v>
      </c>
      <c r="L128" s="19" t="s">
        <v>1108</v>
      </c>
      <c r="M128" s="19" t="s">
        <v>143</v>
      </c>
      <c r="N128" s="58" t="s">
        <v>126</v>
      </c>
      <c r="O128" s="19" t="s">
        <v>144</v>
      </c>
      <c r="P128" s="59" t="s">
        <v>530</v>
      </c>
      <c r="Q128" s="65" t="s">
        <v>531</v>
      </c>
      <c r="R128" s="20" t="s">
        <v>126</v>
      </c>
      <c r="S128" s="3" t="s">
        <v>146</v>
      </c>
      <c r="T128" s="3" t="s">
        <v>146</v>
      </c>
      <c r="U128" s="3" t="s">
        <v>146</v>
      </c>
      <c r="V128" s="60" t="s">
        <v>76</v>
      </c>
      <c r="W128" s="61" t="s">
        <v>147</v>
      </c>
      <c r="X128" s="61" t="s">
        <v>147</v>
      </c>
      <c r="Y128" s="61" t="s">
        <v>147</v>
      </c>
      <c r="Z128" s="61" t="s">
        <v>147</v>
      </c>
      <c r="AA128" s="61" t="s">
        <v>147</v>
      </c>
      <c r="AB128" s="61" t="s">
        <v>147</v>
      </c>
      <c r="AC128" s="103" t="str">
        <f t="shared" si="100"/>
        <v>Baja</v>
      </c>
      <c r="AD128" s="103">
        <f t="shared" si="101"/>
        <v>1</v>
      </c>
      <c r="AE128" s="103" t="s">
        <v>148</v>
      </c>
      <c r="AF128" s="103">
        <f t="shared" si="102"/>
        <v>1</v>
      </c>
      <c r="AG128" s="103" t="s">
        <v>148</v>
      </c>
      <c r="AH128" s="104">
        <f t="shared" si="103"/>
        <v>1</v>
      </c>
      <c r="AI128" s="103" t="s">
        <v>155</v>
      </c>
      <c r="AJ128" s="103">
        <f t="shared" si="104"/>
        <v>2</v>
      </c>
      <c r="AK128" s="103">
        <f t="shared" si="105"/>
        <v>3</v>
      </c>
      <c r="AL128" s="103" t="str">
        <f t="shared" si="106"/>
        <v>Baja</v>
      </c>
      <c r="AM128" s="103">
        <f t="shared" si="107"/>
        <v>1</v>
      </c>
      <c r="AN128" s="103">
        <f t="shared" si="108"/>
        <v>3</v>
      </c>
      <c r="AO128" s="204" t="str">
        <f t="shared" si="99"/>
        <v>BAJA</v>
      </c>
    </row>
    <row r="129" spans="1:41" s="27" customFormat="1" ht="171.75" customHeight="1">
      <c r="A129" s="202" t="s">
        <v>516</v>
      </c>
      <c r="B129" s="21" t="s">
        <v>63</v>
      </c>
      <c r="C129" s="102" t="s">
        <v>103</v>
      </c>
      <c r="D129" s="2" t="s">
        <v>1107</v>
      </c>
      <c r="E129" s="22" t="s">
        <v>533</v>
      </c>
      <c r="F129" s="2" t="s">
        <v>534</v>
      </c>
      <c r="G129" s="19" t="s">
        <v>140</v>
      </c>
      <c r="H129" s="19"/>
      <c r="I129" s="19"/>
      <c r="J129" s="19" t="s">
        <v>2</v>
      </c>
      <c r="K129" s="19" t="s">
        <v>188</v>
      </c>
      <c r="L129" s="19" t="s">
        <v>1108</v>
      </c>
      <c r="M129" s="19" t="s">
        <v>143</v>
      </c>
      <c r="N129" s="58" t="s">
        <v>126</v>
      </c>
      <c r="O129" s="19" t="s">
        <v>144</v>
      </c>
      <c r="P129" s="59" t="s">
        <v>535</v>
      </c>
      <c r="Q129" s="65" t="s">
        <v>531</v>
      </c>
      <c r="R129" s="20" t="s">
        <v>126</v>
      </c>
      <c r="S129" s="3" t="s">
        <v>146</v>
      </c>
      <c r="T129" s="3" t="s">
        <v>146</v>
      </c>
      <c r="U129" s="3" t="s">
        <v>146</v>
      </c>
      <c r="V129" s="60" t="s">
        <v>80</v>
      </c>
      <c r="W129" s="61" t="s">
        <v>499</v>
      </c>
      <c r="X129" s="58" t="s">
        <v>536</v>
      </c>
      <c r="Y129" s="58" t="s">
        <v>537</v>
      </c>
      <c r="Z129" s="58" t="s">
        <v>174</v>
      </c>
      <c r="AA129" s="63">
        <v>44047</v>
      </c>
      <c r="AB129" s="58" t="s">
        <v>182</v>
      </c>
      <c r="AC129" s="103" t="str">
        <f t="shared" si="100"/>
        <v>Media</v>
      </c>
      <c r="AD129" s="103">
        <f t="shared" si="101"/>
        <v>2</v>
      </c>
      <c r="AE129" s="103" t="s">
        <v>155</v>
      </c>
      <c r="AF129" s="103">
        <f t="shared" si="102"/>
        <v>2</v>
      </c>
      <c r="AG129" s="103" t="s">
        <v>155</v>
      </c>
      <c r="AH129" s="104">
        <f t="shared" si="103"/>
        <v>2</v>
      </c>
      <c r="AI129" s="103" t="s">
        <v>148</v>
      </c>
      <c r="AJ129" s="103">
        <f t="shared" si="104"/>
        <v>1</v>
      </c>
      <c r="AK129" s="103">
        <f t="shared" si="105"/>
        <v>3</v>
      </c>
      <c r="AL129" s="103" t="str">
        <f t="shared" si="106"/>
        <v>Baja</v>
      </c>
      <c r="AM129" s="103">
        <f t="shared" si="107"/>
        <v>1</v>
      </c>
      <c r="AN129" s="103">
        <f t="shared" si="108"/>
        <v>5</v>
      </c>
      <c r="AO129" s="204" t="str">
        <f t="shared" si="99"/>
        <v>MEDIA</v>
      </c>
    </row>
    <row r="130" spans="1:41" s="27" customFormat="1" ht="61.5" customHeight="1">
      <c r="A130" s="202" t="s">
        <v>522</v>
      </c>
      <c r="B130" s="21" t="s">
        <v>63</v>
      </c>
      <c r="C130" s="102" t="s">
        <v>103</v>
      </c>
      <c r="D130" s="2" t="s">
        <v>1107</v>
      </c>
      <c r="E130" s="22" t="s">
        <v>539</v>
      </c>
      <c r="F130" s="2" t="s">
        <v>540</v>
      </c>
      <c r="G130" s="19" t="s">
        <v>140</v>
      </c>
      <c r="H130" s="19"/>
      <c r="I130" s="19"/>
      <c r="J130" s="19" t="s">
        <v>2</v>
      </c>
      <c r="K130" s="19" t="s">
        <v>188</v>
      </c>
      <c r="L130" s="19" t="s">
        <v>1109</v>
      </c>
      <c r="M130" s="19" t="s">
        <v>143</v>
      </c>
      <c r="N130" s="58" t="s">
        <v>126</v>
      </c>
      <c r="O130" s="19" t="s">
        <v>144</v>
      </c>
      <c r="P130" s="59" t="s">
        <v>541</v>
      </c>
      <c r="Q130" s="65" t="s">
        <v>531</v>
      </c>
      <c r="R130" s="20" t="s">
        <v>126</v>
      </c>
      <c r="S130" s="3" t="s">
        <v>146</v>
      </c>
      <c r="T130" s="3" t="s">
        <v>154</v>
      </c>
      <c r="U130" s="3" t="s">
        <v>154</v>
      </c>
      <c r="V130" s="60" t="s">
        <v>80</v>
      </c>
      <c r="W130" s="58" t="s">
        <v>1110</v>
      </c>
      <c r="X130" s="58" t="s">
        <v>536</v>
      </c>
      <c r="Y130" s="206" t="s">
        <v>1111</v>
      </c>
      <c r="Z130" s="58" t="s">
        <v>174</v>
      </c>
      <c r="AA130" s="63">
        <v>44047</v>
      </c>
      <c r="AB130" s="58" t="s">
        <v>182</v>
      </c>
      <c r="AC130" s="103" t="str">
        <f>IF(V130="Información Pública Reservada","Alta",IF(V130="Información Pública Clasificada","Media",IF(V130="Información Pública","Baja")))</f>
        <v>Media</v>
      </c>
      <c r="AD130" s="103">
        <f>IF(AC130="Baja",1,IF(AC130="Media",2,IF(AC130="Alta",6,"")))</f>
        <v>2</v>
      </c>
      <c r="AE130" s="103" t="s">
        <v>155</v>
      </c>
      <c r="AF130" s="103">
        <f>IF(AE130="Baja",1,IF(AE130="Media",2,IF(AE130="Alta",3,"")))</f>
        <v>2</v>
      </c>
      <c r="AG130" s="103" t="s">
        <v>155</v>
      </c>
      <c r="AH130" s="104">
        <f>IF(AG130="Baja",1,IF(AG130="Media",2,IF(AG130="Alta",3,IF(AG130="No Clasificada",0,""))))</f>
        <v>2</v>
      </c>
      <c r="AI130" s="103" t="s">
        <v>155</v>
      </c>
      <c r="AJ130" s="103">
        <f>IF(AI130="Baja",1,IF(AI130="Media",2,IF(AI130="Alta",3,IF(AI130="No Clasificada",0,""))))</f>
        <v>2</v>
      </c>
      <c r="AK130" s="103">
        <f>IFERROR(SUM(AH130+AJ130)," ")</f>
        <v>4</v>
      </c>
      <c r="AL130" s="103" t="str">
        <f>IF(AK130=3,"Baja",IF(AK130=2,"Baja",IF(AK130=1,"Baja",IF(AK130=4,"Media",IF(AK130&gt;=5,"Alta")))))</f>
        <v>Media</v>
      </c>
      <c r="AM130" s="103">
        <f>IF(AL130="Baja",1,IF(AL130="Media",2,IF(AL130="Alta",3,"0")))</f>
        <v>2</v>
      </c>
      <c r="AN130" s="103">
        <f>IFERROR(SUM(+AD130+AF130+AM130),"")</f>
        <v>6</v>
      </c>
      <c r="AO130" s="204" t="str">
        <f t="shared" si="99"/>
        <v>MEDIA</v>
      </c>
    </row>
    <row r="131" spans="1:41" s="27" customFormat="1" ht="111" customHeight="1">
      <c r="A131" s="202" t="s">
        <v>526</v>
      </c>
      <c r="B131" s="21" t="s">
        <v>63</v>
      </c>
      <c r="C131" s="102" t="s">
        <v>103</v>
      </c>
      <c r="D131" s="2" t="s">
        <v>167</v>
      </c>
      <c r="E131" s="22" t="s">
        <v>1112</v>
      </c>
      <c r="F131" s="2" t="s">
        <v>543</v>
      </c>
      <c r="G131" s="19" t="s">
        <v>140</v>
      </c>
      <c r="H131" s="19"/>
      <c r="I131" s="19"/>
      <c r="J131" s="19" t="s">
        <v>2</v>
      </c>
      <c r="K131" s="19" t="s">
        <v>188</v>
      </c>
      <c r="L131" s="19" t="s">
        <v>544</v>
      </c>
      <c r="M131" s="19" t="s">
        <v>143</v>
      </c>
      <c r="N131" s="58" t="s">
        <v>126</v>
      </c>
      <c r="O131" s="19" t="s">
        <v>3</v>
      </c>
      <c r="P131" s="59" t="s">
        <v>545</v>
      </c>
      <c r="Q131" s="19" t="s">
        <v>179</v>
      </c>
      <c r="R131" s="20" t="s">
        <v>126</v>
      </c>
      <c r="S131" s="3" t="s">
        <v>154</v>
      </c>
      <c r="T131" s="3" t="s">
        <v>146</v>
      </c>
      <c r="U131" s="3" t="s">
        <v>146</v>
      </c>
      <c r="V131" s="60" t="s">
        <v>80</v>
      </c>
      <c r="W131" s="61" t="s">
        <v>1113</v>
      </c>
      <c r="X131" s="58" t="s">
        <v>1114</v>
      </c>
      <c r="Y131" s="206" t="s">
        <v>546</v>
      </c>
      <c r="Z131" s="58" t="s">
        <v>174</v>
      </c>
      <c r="AA131" s="63">
        <v>44062</v>
      </c>
      <c r="AB131" s="58" t="s">
        <v>182</v>
      </c>
      <c r="AC131" s="103" t="str">
        <f t="shared" si="100"/>
        <v>Media</v>
      </c>
      <c r="AD131" s="103">
        <f t="shared" si="101"/>
        <v>2</v>
      </c>
      <c r="AE131" s="103" t="s">
        <v>155</v>
      </c>
      <c r="AF131" s="103">
        <f t="shared" si="102"/>
        <v>2</v>
      </c>
      <c r="AG131" s="103" t="s">
        <v>155</v>
      </c>
      <c r="AH131" s="104">
        <f t="shared" si="103"/>
        <v>2</v>
      </c>
      <c r="AI131" s="103" t="s">
        <v>148</v>
      </c>
      <c r="AJ131" s="103">
        <f t="shared" si="104"/>
        <v>1</v>
      </c>
      <c r="AK131" s="103">
        <f t="shared" si="105"/>
        <v>3</v>
      </c>
      <c r="AL131" s="103" t="str">
        <f t="shared" si="106"/>
        <v>Baja</v>
      </c>
      <c r="AM131" s="103">
        <f t="shared" si="107"/>
        <v>1</v>
      </c>
      <c r="AN131" s="103">
        <f t="shared" si="108"/>
        <v>5</v>
      </c>
      <c r="AO131" s="204" t="str">
        <f t="shared" si="99"/>
        <v>MEDIA</v>
      </c>
    </row>
    <row r="132" spans="1:41" s="27" customFormat="1" ht="117.6" customHeight="1">
      <c r="A132" s="202" t="s">
        <v>532</v>
      </c>
      <c r="B132" s="21" t="s">
        <v>63</v>
      </c>
      <c r="C132" s="102" t="s">
        <v>103</v>
      </c>
      <c r="D132" s="2" t="s">
        <v>356</v>
      </c>
      <c r="E132" s="22" t="s">
        <v>390</v>
      </c>
      <c r="F132" s="2" t="s">
        <v>1115</v>
      </c>
      <c r="G132" s="19" t="s">
        <v>140</v>
      </c>
      <c r="H132" s="19"/>
      <c r="I132" s="19"/>
      <c r="J132" s="19" t="s">
        <v>2</v>
      </c>
      <c r="K132" s="19" t="s">
        <v>188</v>
      </c>
      <c r="L132" s="19" t="s">
        <v>507</v>
      </c>
      <c r="M132" s="19" t="s">
        <v>143</v>
      </c>
      <c r="N132" s="58" t="s">
        <v>126</v>
      </c>
      <c r="O132" s="19" t="s">
        <v>3</v>
      </c>
      <c r="P132" s="59" t="s">
        <v>1116</v>
      </c>
      <c r="Q132" s="19" t="s">
        <v>147</v>
      </c>
      <c r="R132" s="20" t="s">
        <v>126</v>
      </c>
      <c r="S132" s="3" t="s">
        <v>154</v>
      </c>
      <c r="T132" s="3" t="s">
        <v>146</v>
      </c>
      <c r="U132" s="3" t="s">
        <v>146</v>
      </c>
      <c r="V132" s="60" t="s">
        <v>80</v>
      </c>
      <c r="W132" s="58" t="s">
        <v>1110</v>
      </c>
      <c r="X132" s="58" t="s">
        <v>1117</v>
      </c>
      <c r="Y132" s="206" t="s">
        <v>1118</v>
      </c>
      <c r="Z132" s="58" t="s">
        <v>174</v>
      </c>
      <c r="AA132" s="62">
        <v>45162</v>
      </c>
      <c r="AB132" s="61" t="s">
        <v>182</v>
      </c>
      <c r="AC132" s="103" t="str">
        <f t="shared" si="100"/>
        <v>Media</v>
      </c>
      <c r="AD132" s="103">
        <f t="shared" si="101"/>
        <v>2</v>
      </c>
      <c r="AE132" s="103" t="s">
        <v>183</v>
      </c>
      <c r="AF132" s="103">
        <f t="shared" si="102"/>
        <v>3</v>
      </c>
      <c r="AG132" s="103" t="s">
        <v>155</v>
      </c>
      <c r="AH132" s="104">
        <f t="shared" si="103"/>
        <v>2</v>
      </c>
      <c r="AI132" s="103" t="s">
        <v>155</v>
      </c>
      <c r="AJ132" s="103">
        <f t="shared" si="104"/>
        <v>2</v>
      </c>
      <c r="AK132" s="103">
        <f t="shared" si="105"/>
        <v>4</v>
      </c>
      <c r="AL132" s="103" t="str">
        <f t="shared" si="106"/>
        <v>Media</v>
      </c>
      <c r="AM132" s="103">
        <f t="shared" si="107"/>
        <v>2</v>
      </c>
      <c r="AN132" s="103">
        <f t="shared" si="108"/>
        <v>7</v>
      </c>
      <c r="AO132" s="204" t="str">
        <f t="shared" si="99"/>
        <v>MEDIA</v>
      </c>
    </row>
    <row r="133" spans="1:41" s="27" customFormat="1" ht="69.599999999999994" customHeight="1">
      <c r="A133" s="202" t="s">
        <v>538</v>
      </c>
      <c r="B133" s="21" t="s">
        <v>63</v>
      </c>
      <c r="C133" s="102" t="s">
        <v>103</v>
      </c>
      <c r="D133" s="2" t="s">
        <v>1119</v>
      </c>
      <c r="E133" s="22" t="s">
        <v>1120</v>
      </c>
      <c r="F133" s="2" t="s">
        <v>1121</v>
      </c>
      <c r="G133" s="19" t="s">
        <v>140</v>
      </c>
      <c r="H133" s="19"/>
      <c r="I133" s="19"/>
      <c r="J133" s="19" t="s">
        <v>2</v>
      </c>
      <c r="K133" s="19" t="s">
        <v>188</v>
      </c>
      <c r="L133" s="19" t="s">
        <v>507</v>
      </c>
      <c r="M133" s="19" t="s">
        <v>143</v>
      </c>
      <c r="N133" s="58" t="s">
        <v>126</v>
      </c>
      <c r="O133" s="19" t="s">
        <v>3</v>
      </c>
      <c r="P133" s="207" t="s">
        <v>1122</v>
      </c>
      <c r="Q133" s="19" t="s">
        <v>147</v>
      </c>
      <c r="R133" s="20" t="s">
        <v>126</v>
      </c>
      <c r="S133" s="3" t="s">
        <v>146</v>
      </c>
      <c r="T133" s="3" t="s">
        <v>146</v>
      </c>
      <c r="U133" s="3" t="s">
        <v>146</v>
      </c>
      <c r="V133" s="60" t="s">
        <v>80</v>
      </c>
      <c r="W133" s="61" t="s">
        <v>499</v>
      </c>
      <c r="X133" s="58" t="s">
        <v>1123</v>
      </c>
      <c r="Y133" s="61" t="s">
        <v>1124</v>
      </c>
      <c r="Z133" s="58" t="s">
        <v>174</v>
      </c>
      <c r="AA133" s="62">
        <v>45162</v>
      </c>
      <c r="AB133" s="61" t="s">
        <v>182</v>
      </c>
      <c r="AC133" s="103" t="str">
        <f t="shared" si="100"/>
        <v>Media</v>
      </c>
      <c r="AD133" s="103">
        <f t="shared" si="101"/>
        <v>2</v>
      </c>
      <c r="AE133" s="103" t="s">
        <v>155</v>
      </c>
      <c r="AF133" s="103">
        <f t="shared" si="102"/>
        <v>2</v>
      </c>
      <c r="AG133" s="103" t="s">
        <v>155</v>
      </c>
      <c r="AH133" s="104">
        <f t="shared" si="103"/>
        <v>2</v>
      </c>
      <c r="AI133" s="103" t="s">
        <v>155</v>
      </c>
      <c r="AJ133" s="103">
        <f t="shared" si="104"/>
        <v>2</v>
      </c>
      <c r="AK133" s="103">
        <f t="shared" si="105"/>
        <v>4</v>
      </c>
      <c r="AL133" s="103" t="str">
        <f t="shared" si="106"/>
        <v>Media</v>
      </c>
      <c r="AM133" s="103">
        <f t="shared" si="107"/>
        <v>2</v>
      </c>
      <c r="AN133" s="103">
        <f t="shared" si="108"/>
        <v>6</v>
      </c>
      <c r="AO133" s="204" t="str">
        <f t="shared" si="99"/>
        <v>MEDIA</v>
      </c>
    </row>
    <row r="134" spans="1:41" s="27" customFormat="1" ht="181.5" customHeight="1">
      <c r="A134" s="202" t="s">
        <v>542</v>
      </c>
      <c r="B134" s="21" t="s">
        <v>63</v>
      </c>
      <c r="C134" s="102" t="s">
        <v>103</v>
      </c>
      <c r="D134" s="2" t="s">
        <v>1125</v>
      </c>
      <c r="E134" s="22" t="s">
        <v>1126</v>
      </c>
      <c r="F134" s="2" t="s">
        <v>1127</v>
      </c>
      <c r="G134" s="19" t="s">
        <v>140</v>
      </c>
      <c r="H134" s="19"/>
      <c r="I134" s="19"/>
      <c r="J134" s="19" t="s">
        <v>2</v>
      </c>
      <c r="K134" s="19" t="s">
        <v>188</v>
      </c>
      <c r="L134" s="19" t="s">
        <v>507</v>
      </c>
      <c r="M134" s="19" t="s">
        <v>143</v>
      </c>
      <c r="N134" s="58" t="s">
        <v>126</v>
      </c>
      <c r="O134" s="19" t="s">
        <v>3</v>
      </c>
      <c r="P134" s="207" t="s">
        <v>1122</v>
      </c>
      <c r="Q134" s="19" t="s">
        <v>147</v>
      </c>
      <c r="R134" s="20" t="s">
        <v>126</v>
      </c>
      <c r="S134" s="3" t="s">
        <v>146</v>
      </c>
      <c r="T134" s="3" t="s">
        <v>146</v>
      </c>
      <c r="U134" s="3" t="s">
        <v>146</v>
      </c>
      <c r="V134" s="60" t="s">
        <v>80</v>
      </c>
      <c r="W134" s="61" t="s">
        <v>499</v>
      </c>
      <c r="X134" s="58" t="s">
        <v>1123</v>
      </c>
      <c r="Y134" s="61" t="s">
        <v>1128</v>
      </c>
      <c r="Z134" s="58" t="s">
        <v>174</v>
      </c>
      <c r="AA134" s="62">
        <v>45162</v>
      </c>
      <c r="AB134" s="61" t="s">
        <v>182</v>
      </c>
      <c r="AC134" s="103" t="str">
        <f t="shared" si="100"/>
        <v>Media</v>
      </c>
      <c r="AD134" s="103">
        <f t="shared" si="101"/>
        <v>2</v>
      </c>
      <c r="AE134" s="103" t="s">
        <v>155</v>
      </c>
      <c r="AF134" s="103">
        <f t="shared" si="102"/>
        <v>2</v>
      </c>
      <c r="AG134" s="103" t="s">
        <v>155</v>
      </c>
      <c r="AH134" s="104">
        <f t="shared" si="103"/>
        <v>2</v>
      </c>
      <c r="AI134" s="103" t="s">
        <v>155</v>
      </c>
      <c r="AJ134" s="103">
        <f t="shared" si="104"/>
        <v>2</v>
      </c>
      <c r="AK134" s="103">
        <f t="shared" si="105"/>
        <v>4</v>
      </c>
      <c r="AL134" s="103" t="str">
        <f t="shared" si="106"/>
        <v>Media</v>
      </c>
      <c r="AM134" s="103">
        <f t="shared" si="107"/>
        <v>2</v>
      </c>
      <c r="AN134" s="103">
        <f t="shared" si="108"/>
        <v>6</v>
      </c>
      <c r="AO134" s="204" t="str">
        <f t="shared" si="99"/>
        <v>MEDIA</v>
      </c>
    </row>
    <row r="135" spans="1:41" s="27" customFormat="1" ht="146.25" customHeight="1">
      <c r="A135" s="202" t="s">
        <v>1129</v>
      </c>
      <c r="B135" s="21" t="s">
        <v>63</v>
      </c>
      <c r="C135" s="102" t="s">
        <v>103</v>
      </c>
      <c r="D135" s="2" t="s">
        <v>1130</v>
      </c>
      <c r="E135" s="22" t="s">
        <v>1131</v>
      </c>
      <c r="F135" s="2" t="s">
        <v>1132</v>
      </c>
      <c r="G135" s="19" t="s">
        <v>140</v>
      </c>
      <c r="H135" s="19"/>
      <c r="I135" s="19"/>
      <c r="J135" s="19" t="s">
        <v>2</v>
      </c>
      <c r="K135" s="19" t="s">
        <v>188</v>
      </c>
      <c r="L135" s="19" t="s">
        <v>509</v>
      </c>
      <c r="M135" s="19" t="s">
        <v>143</v>
      </c>
      <c r="N135" s="58" t="s">
        <v>126</v>
      </c>
      <c r="O135" s="19" t="s">
        <v>3</v>
      </c>
      <c r="P135" s="59" t="s">
        <v>1133</v>
      </c>
      <c r="Q135" s="19" t="s">
        <v>147</v>
      </c>
      <c r="R135" s="20" t="s">
        <v>126</v>
      </c>
      <c r="S135" s="3" t="s">
        <v>154</v>
      </c>
      <c r="T135" s="3" t="s">
        <v>154</v>
      </c>
      <c r="U135" s="3" t="s">
        <v>146</v>
      </c>
      <c r="V135" s="60" t="s">
        <v>80</v>
      </c>
      <c r="W135" s="61" t="s">
        <v>499</v>
      </c>
      <c r="X135" s="58" t="s">
        <v>1134</v>
      </c>
      <c r="Y135" s="61" t="s">
        <v>1135</v>
      </c>
      <c r="Z135" s="58" t="s">
        <v>174</v>
      </c>
      <c r="AA135" s="62">
        <v>44047</v>
      </c>
      <c r="AB135" s="61" t="s">
        <v>182</v>
      </c>
      <c r="AC135" s="208" t="str">
        <f t="shared" si="100"/>
        <v>Media</v>
      </c>
      <c r="AD135" s="208">
        <f t="shared" si="101"/>
        <v>2</v>
      </c>
      <c r="AE135" s="208" t="s">
        <v>155</v>
      </c>
      <c r="AF135" s="208">
        <f t="shared" si="102"/>
        <v>2</v>
      </c>
      <c r="AG135" s="208" t="s">
        <v>155</v>
      </c>
      <c r="AH135" s="208">
        <f t="shared" si="103"/>
        <v>2</v>
      </c>
      <c r="AI135" s="208" t="s">
        <v>155</v>
      </c>
      <c r="AJ135" s="208">
        <f t="shared" si="104"/>
        <v>2</v>
      </c>
      <c r="AK135" s="208">
        <f t="shared" si="105"/>
        <v>4</v>
      </c>
      <c r="AL135" s="208" t="str">
        <f t="shared" si="106"/>
        <v>Media</v>
      </c>
      <c r="AM135" s="208">
        <f t="shared" si="107"/>
        <v>2</v>
      </c>
      <c r="AN135" s="208">
        <f t="shared" si="108"/>
        <v>6</v>
      </c>
      <c r="AO135" s="209" t="str">
        <f t="shared" si="99"/>
        <v>MEDIA</v>
      </c>
    </row>
    <row r="136" spans="1:41" s="27" customFormat="1" ht="50.1" customHeight="1">
      <c r="A136" s="202" t="s">
        <v>1136</v>
      </c>
      <c r="B136" s="21" t="s">
        <v>63</v>
      </c>
      <c r="C136" s="102" t="s">
        <v>103</v>
      </c>
      <c r="D136" s="2" t="s">
        <v>1137</v>
      </c>
      <c r="E136" s="22" t="s">
        <v>1138</v>
      </c>
      <c r="F136" s="2" t="s">
        <v>1139</v>
      </c>
      <c r="G136" s="19" t="s">
        <v>140</v>
      </c>
      <c r="H136" s="19"/>
      <c r="I136" s="19"/>
      <c r="J136" s="19" t="s">
        <v>2</v>
      </c>
      <c r="K136" s="19" t="s">
        <v>188</v>
      </c>
      <c r="L136" s="19" t="s">
        <v>507</v>
      </c>
      <c r="M136" s="19" t="s">
        <v>143</v>
      </c>
      <c r="N136" s="58" t="s">
        <v>126</v>
      </c>
      <c r="O136" s="19" t="s">
        <v>3</v>
      </c>
      <c r="P136" s="210" t="s">
        <v>1140</v>
      </c>
      <c r="Q136" s="19" t="s">
        <v>147</v>
      </c>
      <c r="R136" s="20" t="s">
        <v>126</v>
      </c>
      <c r="S136" s="3" t="s">
        <v>146</v>
      </c>
      <c r="T136" s="3" t="s">
        <v>146</v>
      </c>
      <c r="U136" s="3" t="s">
        <v>146</v>
      </c>
      <c r="V136" s="60" t="s">
        <v>80</v>
      </c>
      <c r="W136" s="61" t="s">
        <v>499</v>
      </c>
      <c r="X136" s="58" t="s">
        <v>1123</v>
      </c>
      <c r="Y136" s="61" t="s">
        <v>1141</v>
      </c>
      <c r="Z136" s="58" t="s">
        <v>174</v>
      </c>
      <c r="AA136" s="62">
        <v>45162</v>
      </c>
      <c r="AB136" s="61" t="s">
        <v>182</v>
      </c>
      <c r="AC136" s="103" t="str">
        <f t="shared" si="100"/>
        <v>Media</v>
      </c>
      <c r="AD136" s="103">
        <f t="shared" si="101"/>
        <v>2</v>
      </c>
      <c r="AE136" s="103" t="s">
        <v>155</v>
      </c>
      <c r="AF136" s="103">
        <f t="shared" si="102"/>
        <v>2</v>
      </c>
      <c r="AG136" s="103" t="s">
        <v>155</v>
      </c>
      <c r="AH136" s="104">
        <f t="shared" si="103"/>
        <v>2</v>
      </c>
      <c r="AI136" s="103" t="s">
        <v>155</v>
      </c>
      <c r="AJ136" s="103">
        <f t="shared" si="104"/>
        <v>2</v>
      </c>
      <c r="AK136" s="103">
        <f t="shared" si="105"/>
        <v>4</v>
      </c>
      <c r="AL136" s="103" t="str">
        <f t="shared" si="106"/>
        <v>Media</v>
      </c>
      <c r="AM136" s="103">
        <f t="shared" si="107"/>
        <v>2</v>
      </c>
      <c r="AN136" s="103">
        <f t="shared" si="108"/>
        <v>6</v>
      </c>
      <c r="AO136" s="204" t="str">
        <f t="shared" si="99"/>
        <v>MEDIA</v>
      </c>
    </row>
    <row r="137" spans="1:41" s="27" customFormat="1" ht="50.1" customHeight="1">
      <c r="A137" s="202" t="s">
        <v>1142</v>
      </c>
      <c r="B137" s="21" t="s">
        <v>63</v>
      </c>
      <c r="C137" s="102" t="s">
        <v>103</v>
      </c>
      <c r="D137" s="2" t="s">
        <v>1143</v>
      </c>
      <c r="E137" s="22" t="s">
        <v>1144</v>
      </c>
      <c r="F137" s="2" t="s">
        <v>1145</v>
      </c>
      <c r="G137" s="19" t="s">
        <v>140</v>
      </c>
      <c r="H137" s="19"/>
      <c r="I137" s="19"/>
      <c r="J137" s="19" t="s">
        <v>2</v>
      </c>
      <c r="K137" s="19" t="s">
        <v>188</v>
      </c>
      <c r="L137" s="19" t="s">
        <v>507</v>
      </c>
      <c r="M137" s="19" t="s">
        <v>143</v>
      </c>
      <c r="N137" s="58" t="s">
        <v>126</v>
      </c>
      <c r="O137" s="19" t="s">
        <v>3</v>
      </c>
      <c r="P137" s="207" t="s">
        <v>1146</v>
      </c>
      <c r="Q137" s="19" t="s">
        <v>147</v>
      </c>
      <c r="R137" s="20" t="s">
        <v>126</v>
      </c>
      <c r="S137" s="3" t="s">
        <v>146</v>
      </c>
      <c r="T137" s="3" t="s">
        <v>146</v>
      </c>
      <c r="U137" s="3" t="s">
        <v>146</v>
      </c>
      <c r="V137" s="60" t="s">
        <v>80</v>
      </c>
      <c r="W137" s="61" t="s">
        <v>499</v>
      </c>
      <c r="X137" s="58" t="s">
        <v>1123</v>
      </c>
      <c r="Y137" s="61" t="s">
        <v>1147</v>
      </c>
      <c r="Z137" s="58" t="s">
        <v>174</v>
      </c>
      <c r="AA137" s="62">
        <v>45162</v>
      </c>
      <c r="AB137" s="61" t="s">
        <v>182</v>
      </c>
      <c r="AC137" s="103" t="str">
        <f t="shared" si="100"/>
        <v>Media</v>
      </c>
      <c r="AD137" s="103">
        <f t="shared" si="101"/>
        <v>2</v>
      </c>
      <c r="AE137" s="103" t="s">
        <v>155</v>
      </c>
      <c r="AF137" s="103">
        <f t="shared" si="102"/>
        <v>2</v>
      </c>
      <c r="AG137" s="103" t="s">
        <v>155</v>
      </c>
      <c r="AH137" s="104">
        <f t="shared" si="103"/>
        <v>2</v>
      </c>
      <c r="AI137" s="103" t="s">
        <v>155</v>
      </c>
      <c r="AJ137" s="103">
        <f t="shared" si="104"/>
        <v>2</v>
      </c>
      <c r="AK137" s="103">
        <f t="shared" si="105"/>
        <v>4</v>
      </c>
      <c r="AL137" s="103" t="str">
        <f t="shared" si="106"/>
        <v>Media</v>
      </c>
      <c r="AM137" s="103">
        <f t="shared" si="107"/>
        <v>2</v>
      </c>
      <c r="AN137" s="103">
        <f t="shared" si="108"/>
        <v>6</v>
      </c>
      <c r="AO137" s="204" t="str">
        <f t="shared" si="99"/>
        <v>MEDIA</v>
      </c>
    </row>
    <row r="138" spans="1:41" s="27" customFormat="1" ht="50.1" customHeight="1">
      <c r="A138" s="202" t="s">
        <v>1148</v>
      </c>
      <c r="B138" s="21" t="s">
        <v>63</v>
      </c>
      <c r="C138" s="211" t="s">
        <v>103</v>
      </c>
      <c r="D138" s="19" t="s">
        <v>1149</v>
      </c>
      <c r="E138" s="20" t="s">
        <v>1150</v>
      </c>
      <c r="F138" s="19" t="s">
        <v>1151</v>
      </c>
      <c r="G138" s="19" t="s">
        <v>140</v>
      </c>
      <c r="H138" s="19"/>
      <c r="I138" s="19"/>
      <c r="J138" s="19" t="s">
        <v>2</v>
      </c>
      <c r="K138" s="19" t="s">
        <v>188</v>
      </c>
      <c r="L138" s="19" t="s">
        <v>507</v>
      </c>
      <c r="M138" s="19" t="s">
        <v>143</v>
      </c>
      <c r="N138" s="58" t="s">
        <v>126</v>
      </c>
      <c r="O138" s="19" t="s">
        <v>3</v>
      </c>
      <c r="P138" s="59" t="s">
        <v>1116</v>
      </c>
      <c r="Q138" s="19" t="s">
        <v>147</v>
      </c>
      <c r="R138" s="20" t="s">
        <v>126</v>
      </c>
      <c r="S138" s="3" t="s">
        <v>146</v>
      </c>
      <c r="T138" s="3" t="s">
        <v>146</v>
      </c>
      <c r="U138" s="3" t="s">
        <v>146</v>
      </c>
      <c r="V138" s="60" t="s">
        <v>80</v>
      </c>
      <c r="W138" s="61" t="s">
        <v>499</v>
      </c>
      <c r="X138" s="58" t="s">
        <v>1123</v>
      </c>
      <c r="Y138" s="61" t="s">
        <v>1152</v>
      </c>
      <c r="Z138" s="58" t="s">
        <v>174</v>
      </c>
      <c r="AA138" s="62">
        <v>45162</v>
      </c>
      <c r="AB138" s="61" t="s">
        <v>182</v>
      </c>
      <c r="AC138" s="103" t="str">
        <f t="shared" si="100"/>
        <v>Media</v>
      </c>
      <c r="AD138" s="103">
        <f t="shared" si="101"/>
        <v>2</v>
      </c>
      <c r="AE138" s="103" t="s">
        <v>155</v>
      </c>
      <c r="AF138" s="103">
        <f t="shared" si="102"/>
        <v>2</v>
      </c>
      <c r="AG138" s="103" t="s">
        <v>155</v>
      </c>
      <c r="AH138" s="104">
        <f t="shared" si="103"/>
        <v>2</v>
      </c>
      <c r="AI138" s="103" t="s">
        <v>155</v>
      </c>
      <c r="AJ138" s="103">
        <f t="shared" si="104"/>
        <v>2</v>
      </c>
      <c r="AK138" s="103">
        <f t="shared" si="105"/>
        <v>4</v>
      </c>
      <c r="AL138" s="103" t="str">
        <f t="shared" si="106"/>
        <v>Media</v>
      </c>
      <c r="AM138" s="103">
        <f t="shared" si="107"/>
        <v>2</v>
      </c>
      <c r="AN138" s="103">
        <f t="shared" si="108"/>
        <v>6</v>
      </c>
      <c r="AO138" s="204" t="str">
        <f t="shared" si="99"/>
        <v>MEDIA</v>
      </c>
    </row>
    <row r="139" spans="1:41" s="27" customFormat="1" ht="50.1" customHeight="1">
      <c r="A139" s="202" t="s">
        <v>1153</v>
      </c>
      <c r="B139" s="21" t="s">
        <v>63</v>
      </c>
      <c r="C139" s="211" t="s">
        <v>103</v>
      </c>
      <c r="D139" s="19" t="s">
        <v>647</v>
      </c>
      <c r="E139" s="20" t="s">
        <v>1154</v>
      </c>
      <c r="F139" s="19" t="s">
        <v>1155</v>
      </c>
      <c r="G139" s="19" t="s">
        <v>140</v>
      </c>
      <c r="H139" s="19"/>
      <c r="I139" s="19"/>
      <c r="J139" s="19" t="s">
        <v>2</v>
      </c>
      <c r="K139" s="19" t="s">
        <v>188</v>
      </c>
      <c r="L139" s="19" t="s">
        <v>507</v>
      </c>
      <c r="M139" s="19" t="s">
        <v>143</v>
      </c>
      <c r="N139" s="58" t="s">
        <v>126</v>
      </c>
      <c r="O139" s="19" t="s">
        <v>3</v>
      </c>
      <c r="P139" s="59" t="s">
        <v>1156</v>
      </c>
      <c r="Q139" s="19" t="s">
        <v>147</v>
      </c>
      <c r="R139" s="20" t="s">
        <v>126</v>
      </c>
      <c r="S139" s="3" t="s">
        <v>146</v>
      </c>
      <c r="T139" s="3" t="s">
        <v>146</v>
      </c>
      <c r="U139" s="3" t="s">
        <v>146</v>
      </c>
      <c r="V139" s="60" t="s">
        <v>80</v>
      </c>
      <c r="W139" s="61" t="s">
        <v>499</v>
      </c>
      <c r="X139" s="58" t="s">
        <v>1123</v>
      </c>
      <c r="Y139" s="61" t="s">
        <v>1157</v>
      </c>
      <c r="Z139" s="58" t="s">
        <v>174</v>
      </c>
      <c r="AA139" s="62">
        <v>45162</v>
      </c>
      <c r="AB139" s="61" t="s">
        <v>182</v>
      </c>
      <c r="AC139" s="103" t="str">
        <f t="shared" si="100"/>
        <v>Media</v>
      </c>
      <c r="AD139" s="103">
        <f t="shared" si="101"/>
        <v>2</v>
      </c>
      <c r="AE139" s="103" t="s">
        <v>155</v>
      </c>
      <c r="AF139" s="103">
        <f t="shared" si="102"/>
        <v>2</v>
      </c>
      <c r="AG139" s="103" t="s">
        <v>155</v>
      </c>
      <c r="AH139" s="104">
        <f t="shared" si="103"/>
        <v>2</v>
      </c>
      <c r="AI139" s="103" t="s">
        <v>155</v>
      </c>
      <c r="AJ139" s="103">
        <f t="shared" si="104"/>
        <v>2</v>
      </c>
      <c r="AK139" s="103">
        <f t="shared" si="105"/>
        <v>4</v>
      </c>
      <c r="AL139" s="103" t="str">
        <f t="shared" si="106"/>
        <v>Media</v>
      </c>
      <c r="AM139" s="103">
        <f t="shared" si="107"/>
        <v>2</v>
      </c>
      <c r="AN139" s="103">
        <f t="shared" si="108"/>
        <v>6</v>
      </c>
      <c r="AO139" s="204" t="str">
        <f t="shared" si="99"/>
        <v>MEDIA</v>
      </c>
    </row>
    <row r="140" spans="1:41" s="27" customFormat="1" ht="50.1" customHeight="1">
      <c r="A140" s="202" t="s">
        <v>1158</v>
      </c>
      <c r="B140" s="21" t="s">
        <v>63</v>
      </c>
      <c r="C140" s="211" t="s">
        <v>103</v>
      </c>
      <c r="D140" s="19" t="s">
        <v>446</v>
      </c>
      <c r="E140" s="20" t="s">
        <v>1159</v>
      </c>
      <c r="F140" s="19" t="s">
        <v>1160</v>
      </c>
      <c r="G140" s="19" t="s">
        <v>140</v>
      </c>
      <c r="H140" s="19"/>
      <c r="I140" s="19"/>
      <c r="J140" s="19" t="s">
        <v>2</v>
      </c>
      <c r="K140" s="19" t="s">
        <v>188</v>
      </c>
      <c r="L140" s="19" t="s">
        <v>507</v>
      </c>
      <c r="M140" s="19" t="s">
        <v>143</v>
      </c>
      <c r="N140" s="58" t="s">
        <v>126</v>
      </c>
      <c r="O140" s="19" t="s">
        <v>3</v>
      </c>
      <c r="P140" s="59" t="s">
        <v>1116</v>
      </c>
      <c r="Q140" s="19" t="s">
        <v>147</v>
      </c>
      <c r="R140" s="20" t="s">
        <v>126</v>
      </c>
      <c r="S140" s="3" t="s">
        <v>146</v>
      </c>
      <c r="T140" s="3" t="s">
        <v>146</v>
      </c>
      <c r="U140" s="3" t="s">
        <v>146</v>
      </c>
      <c r="V140" s="60" t="s">
        <v>80</v>
      </c>
      <c r="W140" s="61" t="s">
        <v>499</v>
      </c>
      <c r="X140" s="58" t="s">
        <v>1123</v>
      </c>
      <c r="Y140" s="61" t="s">
        <v>1161</v>
      </c>
      <c r="Z140" s="58" t="s">
        <v>174</v>
      </c>
      <c r="AA140" s="62">
        <v>45162</v>
      </c>
      <c r="AB140" s="61" t="s">
        <v>182</v>
      </c>
      <c r="AC140" s="103" t="str">
        <f t="shared" si="100"/>
        <v>Media</v>
      </c>
      <c r="AD140" s="103">
        <f t="shared" si="101"/>
        <v>2</v>
      </c>
      <c r="AE140" s="103" t="s">
        <v>155</v>
      </c>
      <c r="AF140" s="103">
        <f t="shared" si="102"/>
        <v>2</v>
      </c>
      <c r="AG140" s="103" t="s">
        <v>155</v>
      </c>
      <c r="AH140" s="104">
        <f t="shared" si="103"/>
        <v>2</v>
      </c>
      <c r="AI140" s="103" t="s">
        <v>155</v>
      </c>
      <c r="AJ140" s="103">
        <f t="shared" si="104"/>
        <v>2</v>
      </c>
      <c r="AK140" s="103">
        <f t="shared" si="105"/>
        <v>4</v>
      </c>
      <c r="AL140" s="103" t="str">
        <f t="shared" si="106"/>
        <v>Media</v>
      </c>
      <c r="AM140" s="103">
        <f t="shared" si="107"/>
        <v>2</v>
      </c>
      <c r="AN140" s="103">
        <f t="shared" si="108"/>
        <v>6</v>
      </c>
      <c r="AO140" s="204" t="str">
        <f t="shared" si="99"/>
        <v>MEDIA</v>
      </c>
    </row>
    <row r="141" spans="1:41" s="27" customFormat="1" ht="50.1" customHeight="1">
      <c r="A141" s="202" t="s">
        <v>1162</v>
      </c>
      <c r="B141" s="21" t="s">
        <v>63</v>
      </c>
      <c r="C141" s="211" t="s">
        <v>103</v>
      </c>
      <c r="D141" s="19" t="s">
        <v>1163</v>
      </c>
      <c r="E141" s="20" t="s">
        <v>1164</v>
      </c>
      <c r="F141" s="19" t="s">
        <v>1165</v>
      </c>
      <c r="G141" s="19" t="s">
        <v>140</v>
      </c>
      <c r="H141" s="19"/>
      <c r="I141" s="19"/>
      <c r="J141" s="19" t="s">
        <v>2</v>
      </c>
      <c r="K141" s="19" t="s">
        <v>188</v>
      </c>
      <c r="L141" s="19" t="s">
        <v>507</v>
      </c>
      <c r="M141" s="19" t="s">
        <v>143</v>
      </c>
      <c r="N141" s="58" t="s">
        <v>126</v>
      </c>
      <c r="O141" s="19" t="s">
        <v>3</v>
      </c>
      <c r="P141" s="59" t="s">
        <v>1116</v>
      </c>
      <c r="Q141" s="19" t="s">
        <v>147</v>
      </c>
      <c r="R141" s="20" t="s">
        <v>126</v>
      </c>
      <c r="S141" s="3" t="s">
        <v>146</v>
      </c>
      <c r="T141" s="3" t="s">
        <v>146</v>
      </c>
      <c r="U141" s="3" t="s">
        <v>146</v>
      </c>
      <c r="V141" s="60" t="s">
        <v>80</v>
      </c>
      <c r="W141" s="61" t="s">
        <v>499</v>
      </c>
      <c r="X141" s="58" t="s">
        <v>1123</v>
      </c>
      <c r="Y141" s="61" t="s">
        <v>1166</v>
      </c>
      <c r="Z141" s="58" t="s">
        <v>174</v>
      </c>
      <c r="AA141" s="62">
        <v>45166</v>
      </c>
      <c r="AB141" s="61" t="s">
        <v>182</v>
      </c>
      <c r="AC141" s="103" t="str">
        <f t="shared" si="100"/>
        <v>Media</v>
      </c>
      <c r="AD141" s="103">
        <f t="shared" si="101"/>
        <v>2</v>
      </c>
      <c r="AE141" s="103" t="s">
        <v>155</v>
      </c>
      <c r="AF141" s="103">
        <f t="shared" si="102"/>
        <v>2</v>
      </c>
      <c r="AG141" s="103" t="s">
        <v>155</v>
      </c>
      <c r="AH141" s="104">
        <f t="shared" si="103"/>
        <v>2</v>
      </c>
      <c r="AI141" s="103" t="s">
        <v>155</v>
      </c>
      <c r="AJ141" s="103">
        <f t="shared" si="104"/>
        <v>2</v>
      </c>
      <c r="AK141" s="103">
        <f t="shared" si="105"/>
        <v>4</v>
      </c>
      <c r="AL141" s="103" t="str">
        <f t="shared" si="106"/>
        <v>Media</v>
      </c>
      <c r="AM141" s="103">
        <f t="shared" si="107"/>
        <v>2</v>
      </c>
      <c r="AN141" s="103">
        <f t="shared" si="108"/>
        <v>6</v>
      </c>
      <c r="AO141" s="204" t="str">
        <f t="shared" si="99"/>
        <v>MEDIA</v>
      </c>
    </row>
    <row r="142" spans="1:41" s="27" customFormat="1" ht="50.1" customHeight="1">
      <c r="A142" s="202" t="s">
        <v>1167</v>
      </c>
      <c r="B142" s="21" t="s">
        <v>63</v>
      </c>
      <c r="C142" s="211" t="s">
        <v>103</v>
      </c>
      <c r="D142" s="19" t="s">
        <v>1168</v>
      </c>
      <c r="E142" s="20" t="s">
        <v>1169</v>
      </c>
      <c r="F142" s="19" t="s">
        <v>1170</v>
      </c>
      <c r="G142" s="19" t="s">
        <v>140</v>
      </c>
      <c r="H142" s="19"/>
      <c r="I142" s="19"/>
      <c r="J142" s="19" t="s">
        <v>2</v>
      </c>
      <c r="K142" s="19" t="s">
        <v>188</v>
      </c>
      <c r="L142" s="19" t="s">
        <v>507</v>
      </c>
      <c r="M142" s="19" t="s">
        <v>143</v>
      </c>
      <c r="N142" s="58" t="s">
        <v>126</v>
      </c>
      <c r="O142" s="19" t="s">
        <v>3</v>
      </c>
      <c r="P142" s="59" t="s">
        <v>1116</v>
      </c>
      <c r="Q142" s="19" t="s">
        <v>147</v>
      </c>
      <c r="R142" s="20" t="s">
        <v>126</v>
      </c>
      <c r="S142" s="3" t="s">
        <v>146</v>
      </c>
      <c r="T142" s="3" t="s">
        <v>146</v>
      </c>
      <c r="U142" s="3" t="s">
        <v>146</v>
      </c>
      <c r="V142" s="60" t="s">
        <v>80</v>
      </c>
      <c r="W142" s="61" t="s">
        <v>499</v>
      </c>
      <c r="X142" s="58" t="s">
        <v>1123</v>
      </c>
      <c r="Y142" s="61" t="s">
        <v>1171</v>
      </c>
      <c r="Z142" s="58" t="s">
        <v>174</v>
      </c>
      <c r="AA142" s="62">
        <v>45166</v>
      </c>
      <c r="AB142" s="61" t="s">
        <v>182</v>
      </c>
      <c r="AC142" s="103" t="str">
        <f t="shared" si="100"/>
        <v>Media</v>
      </c>
      <c r="AD142" s="103">
        <f t="shared" si="101"/>
        <v>2</v>
      </c>
      <c r="AE142" s="103" t="s">
        <v>155</v>
      </c>
      <c r="AF142" s="103">
        <f t="shared" si="102"/>
        <v>2</v>
      </c>
      <c r="AG142" s="103" t="s">
        <v>155</v>
      </c>
      <c r="AH142" s="104">
        <f t="shared" si="103"/>
        <v>2</v>
      </c>
      <c r="AI142" s="103" t="s">
        <v>155</v>
      </c>
      <c r="AJ142" s="103">
        <f t="shared" si="104"/>
        <v>2</v>
      </c>
      <c r="AK142" s="103">
        <f t="shared" si="105"/>
        <v>4</v>
      </c>
      <c r="AL142" s="103" t="str">
        <f t="shared" si="106"/>
        <v>Media</v>
      </c>
      <c r="AM142" s="103">
        <f t="shared" si="107"/>
        <v>2</v>
      </c>
      <c r="AN142" s="103">
        <f t="shared" si="108"/>
        <v>6</v>
      </c>
      <c r="AO142" s="204" t="str">
        <f t="shared" si="99"/>
        <v>MEDIA</v>
      </c>
    </row>
    <row r="143" spans="1:41" ht="50.1" customHeight="1">
      <c r="A143" s="89" t="s">
        <v>590</v>
      </c>
      <c r="B143" s="90"/>
      <c r="C143" s="90"/>
      <c r="D143" s="90"/>
      <c r="E143" s="90"/>
      <c r="F143" s="90"/>
      <c r="G143" s="90"/>
      <c r="H143" s="90"/>
      <c r="I143" s="90"/>
      <c r="J143" s="90"/>
      <c r="K143" s="90"/>
      <c r="L143" s="90"/>
      <c r="M143" s="90"/>
      <c r="N143" s="90"/>
      <c r="O143" s="90"/>
      <c r="P143" s="90"/>
      <c r="Q143" s="90"/>
      <c r="R143" s="90"/>
      <c r="S143" s="90"/>
      <c r="T143" s="90"/>
      <c r="U143" s="90"/>
      <c r="V143" s="90"/>
      <c r="W143" s="90"/>
      <c r="X143" s="90"/>
      <c r="Y143" s="90"/>
      <c r="Z143" s="90"/>
      <c r="AA143" s="90"/>
      <c r="AB143" s="90"/>
      <c r="AC143" s="96"/>
      <c r="AD143" s="96"/>
      <c r="AE143" s="90"/>
      <c r="AF143" s="96"/>
      <c r="AG143" s="90"/>
      <c r="AH143" s="96"/>
      <c r="AI143" s="90"/>
      <c r="AJ143" s="96"/>
      <c r="AK143" s="96"/>
      <c r="AL143" s="96"/>
      <c r="AM143" s="96"/>
      <c r="AN143" s="96"/>
      <c r="AO143" s="100"/>
    </row>
    <row r="144" spans="1:41" s="27" customFormat="1" ht="66" customHeight="1">
      <c r="A144" s="21" t="s">
        <v>548</v>
      </c>
      <c r="B144" s="21" t="s">
        <v>84</v>
      </c>
      <c r="C144" s="102" t="s">
        <v>106</v>
      </c>
      <c r="D144" s="2" t="s">
        <v>549</v>
      </c>
      <c r="E144" s="22" t="s">
        <v>550</v>
      </c>
      <c r="F144" s="2" t="s">
        <v>551</v>
      </c>
      <c r="G144" s="19" t="s">
        <v>140</v>
      </c>
      <c r="H144" s="2" t="s">
        <v>2</v>
      </c>
      <c r="I144" s="2" t="s">
        <v>2</v>
      </c>
      <c r="J144" s="19" t="s">
        <v>2</v>
      </c>
      <c r="K144" s="2" t="s">
        <v>439</v>
      </c>
      <c r="L144" s="19" t="s">
        <v>440</v>
      </c>
      <c r="M144" s="19" t="s">
        <v>359</v>
      </c>
      <c r="N144" s="54" t="s">
        <v>1172</v>
      </c>
      <c r="O144" s="19" t="s">
        <v>144</v>
      </c>
      <c r="P144" s="54" t="s">
        <v>1173</v>
      </c>
      <c r="Q144" s="19" t="s">
        <v>147</v>
      </c>
      <c r="R144" s="20" t="s">
        <v>125</v>
      </c>
      <c r="S144" s="3" t="s">
        <v>154</v>
      </c>
      <c r="T144" s="3" t="s">
        <v>154</v>
      </c>
      <c r="U144" s="3" t="s">
        <v>146</v>
      </c>
      <c r="V144" s="19" t="s">
        <v>80</v>
      </c>
      <c r="W144" s="20" t="s">
        <v>553</v>
      </c>
      <c r="X144" s="20" t="s">
        <v>553</v>
      </c>
      <c r="Y144" s="20" t="s">
        <v>554</v>
      </c>
      <c r="Z144" s="20" t="s">
        <v>164</v>
      </c>
      <c r="AA144" s="23">
        <v>44706</v>
      </c>
      <c r="AB144" s="20" t="s">
        <v>227</v>
      </c>
      <c r="AC144" s="103" t="str">
        <f t="shared" ref="AC144:AC153" si="109">IF(V144="Información Pública Reservada","Alta",IF(V144="Información Pública Clasificada","Media",IF(V144="Información Pública","Baja")))</f>
        <v>Media</v>
      </c>
      <c r="AD144" s="103">
        <f t="shared" ref="AD144:AD153" si="110">IF(AC144="Baja",1,IF(AC144="Media",2,IF(AC144="Alta",3,"")))</f>
        <v>2</v>
      </c>
      <c r="AE144" s="26" t="s">
        <v>155</v>
      </c>
      <c r="AF144" s="103">
        <f t="shared" ref="AF144:AF153" si="111">IF(AE144="Baja",1,IF(AE144="Media",2,IF(AE144="Alta",3,"")))</f>
        <v>2</v>
      </c>
      <c r="AG144" s="26" t="s">
        <v>148</v>
      </c>
      <c r="AH144" s="104">
        <f t="shared" ref="AH144:AH153" si="112">IF(AG144="Baja",1,IF(AG144="Media",2,IF(AG144="Alta",3,IF(AG144="No Clasificada",0,""))))</f>
        <v>1</v>
      </c>
      <c r="AI144" s="26" t="s">
        <v>148</v>
      </c>
      <c r="AJ144" s="103">
        <f t="shared" ref="AJ144:AJ153" si="113">IF(AI144="Baja",1,IF(AI144="Media",2,IF(AI144="Alta",3,IF(AI144="No Clasificada",0,""))))</f>
        <v>1</v>
      </c>
      <c r="AK144" s="103">
        <f t="shared" ref="AK144:AK153" si="114">IFERROR(SUM(AH144+AJ144)," ")</f>
        <v>2</v>
      </c>
      <c r="AL144" s="103" t="str">
        <f t="shared" ref="AL144:AL153" si="115">IF(AK144=3,"Baja",IF(AK144=2,"Baja",IF(AK144=1,"Baja",IF(AK144=4,"Media",IF(AK144&gt;=5,"Alta")))))</f>
        <v>Baja</v>
      </c>
      <c r="AM144" s="103">
        <f t="shared" ref="AM144:AM153" si="116">IF(AL144="Baja",1,IF(AL144="Media",2,IF(AL144="Alta",3,"0")))</f>
        <v>1</v>
      </c>
      <c r="AN144" s="103">
        <f t="shared" ref="AN144:AN153" si="117">IFERROR(SUM(+AD144+AF144+AM144),"")</f>
        <v>5</v>
      </c>
      <c r="AO144" s="105" t="str">
        <f t="shared" ref="AO144:AO153" si="118">IF(AND(AC144="ALTA"),"ALTA",IF(AND(AE144="ALTA",AL144="ALTA"),"ALTA",IF(AND(AC144="MEDIA",AE144="ALTA",AL144="MEDIA"),"MEDIA",IF(AND(AC144="MEDIA",AE144="MEDIA",AL144="ALTA"),"MEDIA",IF(AND(AC144="MEDIA",AE144="MEDIA",AL144="BAJA"),"MEDIA",IF(AND(AC144="MEDIA",AE144="MEDIA",AL144="MEDIA"),"MEDIA",IF(AND(AC144="MEDIA",AE144="BAJA",AL144="MEDIA"),"MEDIA",IF(AND(AC144="BAJA",AE144="MEDIA",AL144="MEDIA"),"MEDIA",IF(AND(AC144="BAJA",AE144="BAJA",AL144="MEDIA"),"MEDIA",IF(AND(AC144="BAJA",AE144="MEDIA",AL144="BAJA"),"MEDIA",IF(AND(AC144="MEDIA",AE144="BAJA",AL144="BAJA"),"MEDIA",IF(AND(AC144="BAJA",AE144="ALTA",AL144="BAJA"),"MEDIA",IF(AND(AC144="BAJA",AE144="BAJA",AL144="ALTA"),"MEDIA",IF(AND(AC144="MEDIA",AE144="ALTA",AL144="BAJA"),"MEDIA",IF(AND(AC144="MEDIA",AE144="BAJA",AL144="ALTA"),"MEDIA",IF(AND(AC144="BAJA",AE144="ALTA",AL144="MEDIA"),"MEDIA",IF(AND(AC144="BAJA",AE144="MEDIA",AL144="ALTA"),"MEDIA",IF(AND(AC144="BAJA",AE144="BAJA",AL144="BAJA"),"BAJA","Por Clasificar"))))))))))))))))))</f>
        <v>MEDIA</v>
      </c>
    </row>
    <row r="145" spans="1:41" s="27" customFormat="1" ht="50.1" customHeight="1">
      <c r="A145" s="21" t="s">
        <v>555</v>
      </c>
      <c r="B145" s="21" t="s">
        <v>84</v>
      </c>
      <c r="C145" s="102" t="s">
        <v>106</v>
      </c>
      <c r="D145" s="2" t="s">
        <v>336</v>
      </c>
      <c r="E145" s="22" t="s">
        <v>556</v>
      </c>
      <c r="F145" s="2" t="s">
        <v>557</v>
      </c>
      <c r="G145" s="19" t="s">
        <v>140</v>
      </c>
      <c r="H145" s="19" t="s">
        <v>2</v>
      </c>
      <c r="I145" s="19"/>
      <c r="J145" s="19" t="s">
        <v>2</v>
      </c>
      <c r="K145" s="19" t="s">
        <v>439</v>
      </c>
      <c r="L145" s="19" t="s">
        <v>440</v>
      </c>
      <c r="M145" s="19" t="s">
        <v>143</v>
      </c>
      <c r="N145" s="20" t="s">
        <v>552</v>
      </c>
      <c r="O145" s="19" t="s">
        <v>144</v>
      </c>
      <c r="P145" s="20" t="s">
        <v>558</v>
      </c>
      <c r="Q145" s="19" t="s">
        <v>147</v>
      </c>
      <c r="R145" s="20" t="s">
        <v>125</v>
      </c>
      <c r="S145" s="3" t="s">
        <v>154</v>
      </c>
      <c r="T145" s="3" t="s">
        <v>146</v>
      </c>
      <c r="U145" s="3" t="s">
        <v>146</v>
      </c>
      <c r="V145" s="19" t="s">
        <v>80</v>
      </c>
      <c r="W145" s="20" t="s">
        <v>553</v>
      </c>
      <c r="X145" s="20" t="s">
        <v>553</v>
      </c>
      <c r="Y145" s="20" t="s">
        <v>559</v>
      </c>
      <c r="Z145" s="20" t="s">
        <v>174</v>
      </c>
      <c r="AA145" s="23">
        <v>44706</v>
      </c>
      <c r="AB145" s="20" t="s">
        <v>227</v>
      </c>
      <c r="AC145" s="103" t="str">
        <f t="shared" si="109"/>
        <v>Media</v>
      </c>
      <c r="AD145" s="103">
        <f t="shared" si="110"/>
        <v>2</v>
      </c>
      <c r="AE145" s="26" t="s">
        <v>155</v>
      </c>
      <c r="AF145" s="103">
        <f t="shared" si="111"/>
        <v>2</v>
      </c>
      <c r="AG145" s="26" t="s">
        <v>148</v>
      </c>
      <c r="AH145" s="104">
        <f t="shared" si="112"/>
        <v>1</v>
      </c>
      <c r="AI145" s="26" t="s">
        <v>148</v>
      </c>
      <c r="AJ145" s="103">
        <f t="shared" si="113"/>
        <v>1</v>
      </c>
      <c r="AK145" s="103">
        <f t="shared" si="114"/>
        <v>2</v>
      </c>
      <c r="AL145" s="103" t="str">
        <f t="shared" si="115"/>
        <v>Baja</v>
      </c>
      <c r="AM145" s="103">
        <f t="shared" si="116"/>
        <v>1</v>
      </c>
      <c r="AN145" s="103">
        <f t="shared" si="117"/>
        <v>5</v>
      </c>
      <c r="AO145" s="105" t="str">
        <f t="shared" si="118"/>
        <v>MEDIA</v>
      </c>
    </row>
    <row r="146" spans="1:41" s="27" customFormat="1" ht="50.1" customHeight="1">
      <c r="A146" s="21" t="s">
        <v>560</v>
      </c>
      <c r="B146" s="21" t="s">
        <v>84</v>
      </c>
      <c r="C146" s="102" t="s">
        <v>106</v>
      </c>
      <c r="D146" s="2" t="s">
        <v>561</v>
      </c>
      <c r="E146" s="22" t="s">
        <v>562</v>
      </c>
      <c r="F146" s="2" t="s">
        <v>563</v>
      </c>
      <c r="G146" s="19" t="s">
        <v>140</v>
      </c>
      <c r="H146" s="19" t="s">
        <v>2</v>
      </c>
      <c r="I146" s="19"/>
      <c r="J146" s="19" t="s">
        <v>2</v>
      </c>
      <c r="K146" s="19" t="s">
        <v>439</v>
      </c>
      <c r="L146" s="19" t="s">
        <v>440</v>
      </c>
      <c r="M146" s="19" t="s">
        <v>143</v>
      </c>
      <c r="N146" s="20" t="s">
        <v>552</v>
      </c>
      <c r="O146" s="19" t="s">
        <v>144</v>
      </c>
      <c r="P146" s="20" t="s">
        <v>558</v>
      </c>
      <c r="Q146" s="19" t="s">
        <v>147</v>
      </c>
      <c r="R146" s="20" t="s">
        <v>125</v>
      </c>
      <c r="S146" s="3" t="s">
        <v>154</v>
      </c>
      <c r="T146" s="3" t="s">
        <v>154</v>
      </c>
      <c r="U146" s="3" t="s">
        <v>146</v>
      </c>
      <c r="V146" s="19" t="s">
        <v>80</v>
      </c>
      <c r="W146" s="20" t="s">
        <v>553</v>
      </c>
      <c r="X146" s="20" t="s">
        <v>553</v>
      </c>
      <c r="Y146" s="20" t="s">
        <v>564</v>
      </c>
      <c r="Z146" s="20" t="s">
        <v>174</v>
      </c>
      <c r="AA146" s="23">
        <v>44706</v>
      </c>
      <c r="AB146" s="20" t="s">
        <v>227</v>
      </c>
      <c r="AC146" s="103" t="str">
        <f t="shared" si="109"/>
        <v>Media</v>
      </c>
      <c r="AD146" s="103">
        <f t="shared" si="110"/>
        <v>2</v>
      </c>
      <c r="AE146" s="26" t="s">
        <v>155</v>
      </c>
      <c r="AF146" s="103">
        <f t="shared" si="111"/>
        <v>2</v>
      </c>
      <c r="AG146" s="26" t="s">
        <v>148</v>
      </c>
      <c r="AH146" s="104">
        <f t="shared" si="112"/>
        <v>1</v>
      </c>
      <c r="AI146" s="26" t="s">
        <v>148</v>
      </c>
      <c r="AJ146" s="103">
        <f t="shared" si="113"/>
        <v>1</v>
      </c>
      <c r="AK146" s="103">
        <f t="shared" si="114"/>
        <v>2</v>
      </c>
      <c r="AL146" s="103" t="str">
        <f t="shared" si="115"/>
        <v>Baja</v>
      </c>
      <c r="AM146" s="103">
        <f t="shared" si="116"/>
        <v>1</v>
      </c>
      <c r="AN146" s="103">
        <f t="shared" si="117"/>
        <v>5</v>
      </c>
      <c r="AO146" s="105" t="str">
        <f t="shared" si="118"/>
        <v>MEDIA</v>
      </c>
    </row>
    <row r="147" spans="1:41" s="27" customFormat="1" ht="50.1" customHeight="1">
      <c r="A147" s="21" t="s">
        <v>565</v>
      </c>
      <c r="B147" s="21" t="s">
        <v>84</v>
      </c>
      <c r="C147" s="102" t="s">
        <v>106</v>
      </c>
      <c r="D147" s="2" t="s">
        <v>566</v>
      </c>
      <c r="E147" s="22" t="s">
        <v>567</v>
      </c>
      <c r="F147" s="2" t="s">
        <v>568</v>
      </c>
      <c r="G147" s="19" t="s">
        <v>140</v>
      </c>
      <c r="H147" s="19" t="s">
        <v>2</v>
      </c>
      <c r="I147" s="19" t="s">
        <v>2</v>
      </c>
      <c r="J147" s="19" t="s">
        <v>2</v>
      </c>
      <c r="K147" s="19" t="s">
        <v>439</v>
      </c>
      <c r="L147" s="19" t="s">
        <v>569</v>
      </c>
      <c r="M147" s="19" t="s">
        <v>143</v>
      </c>
      <c r="N147" s="20" t="s">
        <v>552</v>
      </c>
      <c r="O147" s="19" t="s">
        <v>144</v>
      </c>
      <c r="P147" s="20" t="s">
        <v>570</v>
      </c>
      <c r="Q147" s="19" t="s">
        <v>147</v>
      </c>
      <c r="R147" s="20" t="s">
        <v>124</v>
      </c>
      <c r="S147" s="3" t="s">
        <v>154</v>
      </c>
      <c r="T147" s="3" t="s">
        <v>154</v>
      </c>
      <c r="U147" s="3" t="s">
        <v>146</v>
      </c>
      <c r="V147" s="19" t="s">
        <v>80</v>
      </c>
      <c r="W147" s="20" t="s">
        <v>553</v>
      </c>
      <c r="X147" s="20" t="s">
        <v>553</v>
      </c>
      <c r="Y147" s="20" t="s">
        <v>571</v>
      </c>
      <c r="Z147" s="20" t="s">
        <v>174</v>
      </c>
      <c r="AA147" s="23">
        <v>44706</v>
      </c>
      <c r="AB147" s="20" t="s">
        <v>227</v>
      </c>
      <c r="AC147" s="103" t="str">
        <f t="shared" si="109"/>
        <v>Media</v>
      </c>
      <c r="AD147" s="103">
        <f t="shared" si="110"/>
        <v>2</v>
      </c>
      <c r="AE147" s="26" t="s">
        <v>148</v>
      </c>
      <c r="AF147" s="103">
        <f t="shared" si="111"/>
        <v>1</v>
      </c>
      <c r="AG147" s="26" t="s">
        <v>148</v>
      </c>
      <c r="AH147" s="104">
        <f t="shared" si="112"/>
        <v>1</v>
      </c>
      <c r="AI147" s="26" t="s">
        <v>148</v>
      </c>
      <c r="AJ147" s="103">
        <f t="shared" si="113"/>
        <v>1</v>
      </c>
      <c r="AK147" s="103">
        <f t="shared" si="114"/>
        <v>2</v>
      </c>
      <c r="AL147" s="103" t="str">
        <f t="shared" si="115"/>
        <v>Baja</v>
      </c>
      <c r="AM147" s="103">
        <f t="shared" si="116"/>
        <v>1</v>
      </c>
      <c r="AN147" s="103">
        <f t="shared" si="117"/>
        <v>4</v>
      </c>
      <c r="AO147" s="105" t="str">
        <f t="shared" si="118"/>
        <v>MEDIA</v>
      </c>
    </row>
    <row r="148" spans="1:41" s="27" customFormat="1" ht="50.1" customHeight="1">
      <c r="A148" s="21" t="s">
        <v>572</v>
      </c>
      <c r="B148" s="21" t="s">
        <v>84</v>
      </c>
      <c r="C148" s="102" t="s">
        <v>106</v>
      </c>
      <c r="D148" s="2" t="s">
        <v>573</v>
      </c>
      <c r="E148" s="22" t="s">
        <v>574</v>
      </c>
      <c r="F148" s="2" t="s">
        <v>575</v>
      </c>
      <c r="G148" s="19" t="s">
        <v>140</v>
      </c>
      <c r="H148" s="19" t="s">
        <v>2</v>
      </c>
      <c r="I148" s="19"/>
      <c r="J148" s="19" t="s">
        <v>2</v>
      </c>
      <c r="K148" s="19" t="s">
        <v>439</v>
      </c>
      <c r="L148" s="19" t="s">
        <v>440</v>
      </c>
      <c r="M148" s="19" t="s">
        <v>143</v>
      </c>
      <c r="N148" s="20" t="s">
        <v>552</v>
      </c>
      <c r="O148" s="19" t="s">
        <v>144</v>
      </c>
      <c r="P148" s="20" t="s">
        <v>558</v>
      </c>
      <c r="Q148" s="19" t="s">
        <v>147</v>
      </c>
      <c r="R148" s="20" t="s">
        <v>125</v>
      </c>
      <c r="S148" s="3" t="s">
        <v>154</v>
      </c>
      <c r="T148" s="3" t="s">
        <v>154</v>
      </c>
      <c r="U148" s="3" t="s">
        <v>146</v>
      </c>
      <c r="V148" s="19" t="s">
        <v>66</v>
      </c>
      <c r="W148" s="20" t="s">
        <v>576</v>
      </c>
      <c r="X148" s="20" t="s">
        <v>576</v>
      </c>
      <c r="Y148" s="20" t="s">
        <v>577</v>
      </c>
      <c r="Z148" s="20" t="s">
        <v>174</v>
      </c>
      <c r="AA148" s="23">
        <v>44714</v>
      </c>
      <c r="AB148" s="20" t="s">
        <v>165</v>
      </c>
      <c r="AC148" s="103" t="str">
        <f t="shared" si="109"/>
        <v>Alta</v>
      </c>
      <c r="AD148" s="103">
        <f t="shared" si="110"/>
        <v>3</v>
      </c>
      <c r="AE148" s="26" t="s">
        <v>155</v>
      </c>
      <c r="AF148" s="103">
        <f t="shared" si="111"/>
        <v>2</v>
      </c>
      <c r="AG148" s="26" t="s">
        <v>148</v>
      </c>
      <c r="AH148" s="104">
        <f t="shared" si="112"/>
        <v>1</v>
      </c>
      <c r="AI148" s="26" t="s">
        <v>148</v>
      </c>
      <c r="AJ148" s="103">
        <f t="shared" si="113"/>
        <v>1</v>
      </c>
      <c r="AK148" s="103">
        <f t="shared" si="114"/>
        <v>2</v>
      </c>
      <c r="AL148" s="103" t="str">
        <f t="shared" si="115"/>
        <v>Baja</v>
      </c>
      <c r="AM148" s="103">
        <f t="shared" si="116"/>
        <v>1</v>
      </c>
      <c r="AN148" s="103">
        <f t="shared" si="117"/>
        <v>6</v>
      </c>
      <c r="AO148" s="105" t="str">
        <f t="shared" si="118"/>
        <v>ALTA</v>
      </c>
    </row>
    <row r="149" spans="1:41" s="27" customFormat="1" ht="50.1" customHeight="1">
      <c r="A149" s="21" t="s">
        <v>578</v>
      </c>
      <c r="B149" s="21" t="s">
        <v>84</v>
      </c>
      <c r="C149" s="102" t="s">
        <v>106</v>
      </c>
      <c r="D149" s="2" t="s">
        <v>579</v>
      </c>
      <c r="E149" s="22" t="s">
        <v>580</v>
      </c>
      <c r="F149" s="2" t="s">
        <v>581</v>
      </c>
      <c r="G149" s="19" t="s">
        <v>140</v>
      </c>
      <c r="H149" s="19" t="s">
        <v>2</v>
      </c>
      <c r="I149" s="19" t="s">
        <v>2</v>
      </c>
      <c r="J149" s="19" t="s">
        <v>2</v>
      </c>
      <c r="K149" s="19" t="s">
        <v>439</v>
      </c>
      <c r="L149" s="19" t="s">
        <v>582</v>
      </c>
      <c r="M149" s="19" t="s">
        <v>143</v>
      </c>
      <c r="N149" s="20" t="s">
        <v>552</v>
      </c>
      <c r="O149" s="19" t="s">
        <v>144</v>
      </c>
      <c r="P149" s="20" t="s">
        <v>583</v>
      </c>
      <c r="Q149" s="19" t="s">
        <v>147</v>
      </c>
      <c r="R149" s="20" t="s">
        <v>124</v>
      </c>
      <c r="S149" s="3" t="s">
        <v>154</v>
      </c>
      <c r="T149" s="3" t="s">
        <v>146</v>
      </c>
      <c r="U149" s="3" t="s">
        <v>146</v>
      </c>
      <c r="V149" s="19" t="s">
        <v>76</v>
      </c>
      <c r="W149" s="20" t="s">
        <v>179</v>
      </c>
      <c r="X149" s="20" t="s">
        <v>179</v>
      </c>
      <c r="Y149" s="20" t="s">
        <v>179</v>
      </c>
      <c r="Z149" s="20" t="s">
        <v>179</v>
      </c>
      <c r="AA149" s="20" t="s">
        <v>179</v>
      </c>
      <c r="AB149" s="20" t="s">
        <v>179</v>
      </c>
      <c r="AC149" s="103" t="str">
        <f t="shared" si="109"/>
        <v>Baja</v>
      </c>
      <c r="AD149" s="103">
        <f t="shared" si="110"/>
        <v>1</v>
      </c>
      <c r="AE149" s="26" t="s">
        <v>148</v>
      </c>
      <c r="AF149" s="103">
        <f t="shared" si="111"/>
        <v>1</v>
      </c>
      <c r="AG149" s="26" t="s">
        <v>148</v>
      </c>
      <c r="AH149" s="104">
        <f t="shared" si="112"/>
        <v>1</v>
      </c>
      <c r="AI149" s="26" t="s">
        <v>148</v>
      </c>
      <c r="AJ149" s="103">
        <f t="shared" si="113"/>
        <v>1</v>
      </c>
      <c r="AK149" s="103">
        <f t="shared" si="114"/>
        <v>2</v>
      </c>
      <c r="AL149" s="103" t="str">
        <f t="shared" si="115"/>
        <v>Baja</v>
      </c>
      <c r="AM149" s="103">
        <f t="shared" si="116"/>
        <v>1</v>
      </c>
      <c r="AN149" s="103">
        <f t="shared" si="117"/>
        <v>3</v>
      </c>
      <c r="AO149" s="105" t="str">
        <f t="shared" si="118"/>
        <v>BAJA</v>
      </c>
    </row>
    <row r="150" spans="1:41" s="27" customFormat="1" ht="50.1" customHeight="1">
      <c r="A150" s="21" t="s">
        <v>584</v>
      </c>
      <c r="B150" s="21" t="s">
        <v>84</v>
      </c>
      <c r="C150" s="102" t="s">
        <v>106</v>
      </c>
      <c r="D150" s="2" t="s">
        <v>585</v>
      </c>
      <c r="E150" s="22" t="s">
        <v>586</v>
      </c>
      <c r="F150" s="2" t="s">
        <v>587</v>
      </c>
      <c r="G150" s="19" t="s">
        <v>140</v>
      </c>
      <c r="H150" s="19" t="s">
        <v>2</v>
      </c>
      <c r="I150" s="19" t="s">
        <v>2</v>
      </c>
      <c r="J150" s="19"/>
      <c r="K150" s="19" t="s">
        <v>439</v>
      </c>
      <c r="L150" s="19" t="s">
        <v>440</v>
      </c>
      <c r="M150" s="19" t="s">
        <v>143</v>
      </c>
      <c r="N150" s="20" t="s">
        <v>552</v>
      </c>
      <c r="O150" s="19" t="s">
        <v>144</v>
      </c>
      <c r="P150" s="20" t="s">
        <v>583</v>
      </c>
      <c r="Q150" s="19" t="s">
        <v>147</v>
      </c>
      <c r="R150" s="20" t="s">
        <v>124</v>
      </c>
      <c r="S150" s="3" t="s">
        <v>154</v>
      </c>
      <c r="T150" s="3" t="s">
        <v>146</v>
      </c>
      <c r="U150" s="3" t="s">
        <v>146</v>
      </c>
      <c r="V150" s="19" t="s">
        <v>76</v>
      </c>
      <c r="W150" s="20" t="s">
        <v>179</v>
      </c>
      <c r="X150" s="20" t="s">
        <v>179</v>
      </c>
      <c r="Y150" s="20" t="s">
        <v>179</v>
      </c>
      <c r="Z150" s="20" t="s">
        <v>179</v>
      </c>
      <c r="AA150" s="20" t="s">
        <v>179</v>
      </c>
      <c r="AB150" s="20" t="s">
        <v>179</v>
      </c>
      <c r="AC150" s="103" t="str">
        <f t="shared" si="109"/>
        <v>Baja</v>
      </c>
      <c r="AD150" s="103">
        <f t="shared" si="110"/>
        <v>1</v>
      </c>
      <c r="AE150" s="26" t="s">
        <v>148</v>
      </c>
      <c r="AF150" s="103">
        <f t="shared" si="111"/>
        <v>1</v>
      </c>
      <c r="AG150" s="26" t="s">
        <v>148</v>
      </c>
      <c r="AH150" s="104">
        <f t="shared" si="112"/>
        <v>1</v>
      </c>
      <c r="AI150" s="26" t="s">
        <v>148</v>
      </c>
      <c r="AJ150" s="103">
        <f t="shared" si="113"/>
        <v>1</v>
      </c>
      <c r="AK150" s="103">
        <f t="shared" si="114"/>
        <v>2</v>
      </c>
      <c r="AL150" s="103" t="str">
        <f t="shared" si="115"/>
        <v>Baja</v>
      </c>
      <c r="AM150" s="103">
        <f t="shared" si="116"/>
        <v>1</v>
      </c>
      <c r="AN150" s="103">
        <f t="shared" si="117"/>
        <v>3</v>
      </c>
      <c r="AO150" s="105" t="str">
        <f t="shared" si="118"/>
        <v>BAJA</v>
      </c>
    </row>
    <row r="151" spans="1:41" s="27" customFormat="1" ht="50.1" customHeight="1">
      <c r="A151" s="21" t="s">
        <v>1174</v>
      </c>
      <c r="B151" s="21" t="s">
        <v>84</v>
      </c>
      <c r="C151" s="102" t="s">
        <v>106</v>
      </c>
      <c r="D151" s="2" t="s">
        <v>585</v>
      </c>
      <c r="E151" s="22" t="s">
        <v>588</v>
      </c>
      <c r="F151" s="2" t="s">
        <v>589</v>
      </c>
      <c r="G151" s="19" t="s">
        <v>140</v>
      </c>
      <c r="H151" s="19" t="s">
        <v>2</v>
      </c>
      <c r="I151" s="19" t="s">
        <v>2</v>
      </c>
      <c r="J151" s="19"/>
      <c r="K151" s="19" t="s">
        <v>439</v>
      </c>
      <c r="L151" s="19" t="s">
        <v>440</v>
      </c>
      <c r="M151" s="19" t="s">
        <v>143</v>
      </c>
      <c r="N151" s="20" t="s">
        <v>552</v>
      </c>
      <c r="O151" s="19" t="s">
        <v>144</v>
      </c>
      <c r="P151" s="20" t="s">
        <v>583</v>
      </c>
      <c r="Q151" s="19" t="s">
        <v>147</v>
      </c>
      <c r="R151" s="20" t="s">
        <v>124</v>
      </c>
      <c r="S151" s="3" t="s">
        <v>154</v>
      </c>
      <c r="T151" s="3" t="s">
        <v>146</v>
      </c>
      <c r="U151" s="3" t="s">
        <v>146</v>
      </c>
      <c r="V151" s="19" t="s">
        <v>76</v>
      </c>
      <c r="W151" s="20" t="s">
        <v>179</v>
      </c>
      <c r="X151" s="20" t="s">
        <v>179</v>
      </c>
      <c r="Y151" s="20" t="s">
        <v>179</v>
      </c>
      <c r="Z151" s="20" t="s">
        <v>179</v>
      </c>
      <c r="AA151" s="20" t="s">
        <v>179</v>
      </c>
      <c r="AB151" s="20" t="s">
        <v>179</v>
      </c>
      <c r="AC151" s="103" t="str">
        <f t="shared" si="109"/>
        <v>Baja</v>
      </c>
      <c r="AD151" s="103">
        <f t="shared" si="110"/>
        <v>1</v>
      </c>
      <c r="AE151" s="26" t="s">
        <v>148</v>
      </c>
      <c r="AF151" s="103">
        <f t="shared" si="111"/>
        <v>1</v>
      </c>
      <c r="AG151" s="26" t="s">
        <v>148</v>
      </c>
      <c r="AH151" s="104">
        <f t="shared" si="112"/>
        <v>1</v>
      </c>
      <c r="AI151" s="26" t="s">
        <v>148</v>
      </c>
      <c r="AJ151" s="103">
        <f t="shared" si="113"/>
        <v>1</v>
      </c>
      <c r="AK151" s="103">
        <f t="shared" si="114"/>
        <v>2</v>
      </c>
      <c r="AL151" s="103" t="str">
        <f t="shared" si="115"/>
        <v>Baja</v>
      </c>
      <c r="AM151" s="103">
        <f t="shared" si="116"/>
        <v>1</v>
      </c>
      <c r="AN151" s="103">
        <f t="shared" si="117"/>
        <v>3</v>
      </c>
      <c r="AO151" s="105" t="str">
        <f t="shared" si="118"/>
        <v>BAJA</v>
      </c>
    </row>
    <row r="152" spans="1:41" s="27" customFormat="1" ht="50.1" customHeight="1">
      <c r="A152" s="21" t="s">
        <v>1175</v>
      </c>
      <c r="B152" s="21" t="s">
        <v>84</v>
      </c>
      <c r="C152" s="102" t="s">
        <v>106</v>
      </c>
      <c r="D152" s="2" t="s">
        <v>150</v>
      </c>
      <c r="E152" s="54" t="s">
        <v>1176</v>
      </c>
      <c r="F152" s="2" t="s">
        <v>1177</v>
      </c>
      <c r="G152" s="19" t="s">
        <v>140</v>
      </c>
      <c r="H152" s="19" t="s">
        <v>2</v>
      </c>
      <c r="I152" s="19" t="s">
        <v>2</v>
      </c>
      <c r="J152" s="19"/>
      <c r="K152" s="19" t="s">
        <v>439</v>
      </c>
      <c r="L152" s="19" t="s">
        <v>440</v>
      </c>
      <c r="M152" s="19" t="s">
        <v>143</v>
      </c>
      <c r="N152" s="20" t="s">
        <v>552</v>
      </c>
      <c r="O152" s="19" t="s">
        <v>144</v>
      </c>
      <c r="P152" s="20" t="s">
        <v>583</v>
      </c>
      <c r="Q152" s="19" t="s">
        <v>147</v>
      </c>
      <c r="R152" s="20" t="s">
        <v>124</v>
      </c>
      <c r="S152" s="3" t="s">
        <v>154</v>
      </c>
      <c r="T152" s="3" t="s">
        <v>154</v>
      </c>
      <c r="U152" s="3" t="s">
        <v>146</v>
      </c>
      <c r="V152" s="19" t="s">
        <v>66</v>
      </c>
      <c r="W152" s="20" t="s">
        <v>576</v>
      </c>
      <c r="X152" s="20" t="s">
        <v>576</v>
      </c>
      <c r="Y152" s="20" t="s">
        <v>1178</v>
      </c>
      <c r="Z152" s="20" t="s">
        <v>174</v>
      </c>
      <c r="AA152" s="23">
        <v>44714</v>
      </c>
      <c r="AB152" s="20" t="s">
        <v>165</v>
      </c>
      <c r="AC152" s="103" t="str">
        <f t="shared" si="109"/>
        <v>Alta</v>
      </c>
      <c r="AD152" s="103">
        <f t="shared" si="110"/>
        <v>3</v>
      </c>
      <c r="AE152" s="26" t="s">
        <v>155</v>
      </c>
      <c r="AF152" s="103">
        <f t="shared" si="111"/>
        <v>2</v>
      </c>
      <c r="AG152" s="26" t="s">
        <v>148</v>
      </c>
      <c r="AH152" s="104">
        <f t="shared" si="112"/>
        <v>1</v>
      </c>
      <c r="AI152" s="26" t="s">
        <v>148</v>
      </c>
      <c r="AJ152" s="103">
        <f t="shared" si="113"/>
        <v>1</v>
      </c>
      <c r="AK152" s="103">
        <f t="shared" si="114"/>
        <v>2</v>
      </c>
      <c r="AL152" s="103" t="str">
        <f t="shared" si="115"/>
        <v>Baja</v>
      </c>
      <c r="AM152" s="103">
        <f t="shared" si="116"/>
        <v>1</v>
      </c>
      <c r="AN152" s="103">
        <f t="shared" si="117"/>
        <v>6</v>
      </c>
      <c r="AO152" s="105" t="str">
        <f t="shared" si="118"/>
        <v>ALTA</v>
      </c>
    </row>
    <row r="153" spans="1:41" s="27" customFormat="1" ht="50.1" customHeight="1">
      <c r="A153" s="21" t="s">
        <v>1179</v>
      </c>
      <c r="B153" s="21" t="s">
        <v>84</v>
      </c>
      <c r="C153" s="102" t="s">
        <v>106</v>
      </c>
      <c r="D153" s="2" t="s">
        <v>356</v>
      </c>
      <c r="E153" s="22" t="s">
        <v>390</v>
      </c>
      <c r="F153" s="2" t="s">
        <v>1180</v>
      </c>
      <c r="G153" s="19" t="s">
        <v>140</v>
      </c>
      <c r="H153" s="19"/>
      <c r="I153" s="19"/>
      <c r="J153" s="19" t="s">
        <v>2</v>
      </c>
      <c r="K153" s="19" t="s">
        <v>267</v>
      </c>
      <c r="L153" s="19" t="s">
        <v>440</v>
      </c>
      <c r="M153" s="19" t="s">
        <v>143</v>
      </c>
      <c r="N153" s="20" t="s">
        <v>1181</v>
      </c>
      <c r="O153" s="19" t="s">
        <v>3</v>
      </c>
      <c r="P153" s="20" t="s">
        <v>1182</v>
      </c>
      <c r="Q153" s="19" t="s">
        <v>147</v>
      </c>
      <c r="R153" s="20" t="s">
        <v>124</v>
      </c>
      <c r="S153" s="3" t="s">
        <v>146</v>
      </c>
      <c r="T153" s="3" t="s">
        <v>146</v>
      </c>
      <c r="U153" s="3" t="s">
        <v>146</v>
      </c>
      <c r="V153" s="19" t="s">
        <v>66</v>
      </c>
      <c r="W153" s="20" t="s">
        <v>576</v>
      </c>
      <c r="X153" s="20" t="s">
        <v>576</v>
      </c>
      <c r="Y153" s="20" t="s">
        <v>1183</v>
      </c>
      <c r="Z153" s="20" t="s">
        <v>174</v>
      </c>
      <c r="AA153" s="23">
        <v>44714</v>
      </c>
      <c r="AB153" s="20" t="s">
        <v>165</v>
      </c>
      <c r="AC153" s="103" t="str">
        <f t="shared" si="109"/>
        <v>Alta</v>
      </c>
      <c r="AD153" s="103">
        <f t="shared" si="110"/>
        <v>3</v>
      </c>
      <c r="AE153" s="26" t="s">
        <v>155</v>
      </c>
      <c r="AF153" s="103">
        <f t="shared" si="111"/>
        <v>2</v>
      </c>
      <c r="AG153" s="26" t="s">
        <v>148</v>
      </c>
      <c r="AH153" s="104">
        <f t="shared" si="112"/>
        <v>1</v>
      </c>
      <c r="AI153" s="26" t="s">
        <v>155</v>
      </c>
      <c r="AJ153" s="103">
        <f t="shared" si="113"/>
        <v>2</v>
      </c>
      <c r="AK153" s="103">
        <f t="shared" si="114"/>
        <v>3</v>
      </c>
      <c r="AL153" s="103" t="str">
        <f t="shared" si="115"/>
        <v>Baja</v>
      </c>
      <c r="AM153" s="103">
        <f t="shared" si="116"/>
        <v>1</v>
      </c>
      <c r="AN153" s="103">
        <f t="shared" si="117"/>
        <v>6</v>
      </c>
      <c r="AO153" s="105" t="str">
        <f t="shared" si="118"/>
        <v>ALTA</v>
      </c>
    </row>
    <row r="154" spans="1:41" ht="50.1" customHeight="1">
      <c r="A154" s="291" t="s">
        <v>665</v>
      </c>
      <c r="B154" s="292"/>
      <c r="C154" s="292"/>
      <c r="D154" s="292"/>
      <c r="E154" s="91"/>
      <c r="F154" s="91"/>
      <c r="G154" s="91"/>
      <c r="H154" s="91"/>
      <c r="I154" s="91"/>
      <c r="J154" s="91"/>
      <c r="K154" s="91"/>
      <c r="L154" s="91"/>
      <c r="M154" s="91"/>
      <c r="N154" s="91"/>
      <c r="O154" s="91"/>
      <c r="P154" s="91"/>
      <c r="Q154" s="91"/>
      <c r="R154" s="91"/>
      <c r="S154" s="91"/>
      <c r="T154" s="91"/>
      <c r="U154" s="91"/>
      <c r="V154" s="91"/>
      <c r="W154" s="91"/>
      <c r="X154" s="91"/>
      <c r="Y154" s="91"/>
      <c r="Z154" s="91"/>
      <c r="AA154" s="91"/>
      <c r="AB154" s="91"/>
      <c r="AC154" s="97"/>
      <c r="AD154" s="97"/>
      <c r="AE154" s="91"/>
      <c r="AF154" s="97"/>
      <c r="AG154" s="91"/>
      <c r="AH154" s="97"/>
      <c r="AI154" s="91"/>
      <c r="AJ154" s="97"/>
      <c r="AK154" s="97"/>
      <c r="AL154" s="97"/>
      <c r="AM154" s="97"/>
      <c r="AN154" s="97"/>
      <c r="AO154" s="101"/>
    </row>
    <row r="155" spans="1:41" s="27" customFormat="1" ht="30">
      <c r="A155" s="21" t="s">
        <v>1184</v>
      </c>
      <c r="B155" s="21" t="s">
        <v>84</v>
      </c>
      <c r="C155" s="2" t="s">
        <v>1185</v>
      </c>
      <c r="D155" s="2" t="s">
        <v>336</v>
      </c>
      <c r="E155" s="22" t="s">
        <v>595</v>
      </c>
      <c r="F155" s="2" t="s">
        <v>592</v>
      </c>
      <c r="G155" s="19" t="s">
        <v>140</v>
      </c>
      <c r="H155" s="19"/>
      <c r="I155" s="19"/>
      <c r="J155" s="19" t="s">
        <v>2</v>
      </c>
      <c r="K155" s="19" t="s">
        <v>188</v>
      </c>
      <c r="L155" s="19" t="s">
        <v>529</v>
      </c>
      <c r="M155" s="19" t="s">
        <v>143</v>
      </c>
      <c r="N155" s="20" t="s">
        <v>593</v>
      </c>
      <c r="O155" s="19" t="s">
        <v>3</v>
      </c>
      <c r="P155" s="54" t="s">
        <v>1186</v>
      </c>
      <c r="Q155" s="19" t="s">
        <v>147</v>
      </c>
      <c r="R155" s="20" t="s">
        <v>130</v>
      </c>
      <c r="S155" s="3" t="s">
        <v>154</v>
      </c>
      <c r="T155" s="3" t="s">
        <v>146</v>
      </c>
      <c r="U155" s="3" t="s">
        <v>146</v>
      </c>
      <c r="V155" s="19" t="s">
        <v>76</v>
      </c>
      <c r="W155" s="20" t="s">
        <v>147</v>
      </c>
      <c r="X155" s="20" t="s">
        <v>147</v>
      </c>
      <c r="Y155" s="20" t="s">
        <v>147</v>
      </c>
      <c r="Z155" s="20" t="s">
        <v>147</v>
      </c>
      <c r="AA155" s="20" t="s">
        <v>147</v>
      </c>
      <c r="AB155" s="20" t="s">
        <v>147</v>
      </c>
      <c r="AC155" s="103" t="str">
        <f t="shared" ref="AC155:AC172" si="119">IF(V155="Información Pública Reservada","Alta",IF(V155="Información Pública Clasificada","Media",IF(V155="Información Pública","Baja")))</f>
        <v>Baja</v>
      </c>
      <c r="AD155" s="103">
        <f t="shared" ref="AD155:AD172" si="120">IF(AC155="Baja",1,IF(AC155="Media",2,IF(AC155="Alta",3,"")))</f>
        <v>1</v>
      </c>
      <c r="AE155" s="26" t="s">
        <v>155</v>
      </c>
      <c r="AF155" s="103">
        <f t="shared" ref="AF155:AF172" si="121">IF(AE155="Baja",1,IF(AE155="Media",2,IF(AE155="Alta",3,"")))</f>
        <v>2</v>
      </c>
      <c r="AG155" s="26" t="s">
        <v>155</v>
      </c>
      <c r="AH155" s="104">
        <f t="shared" ref="AH155:AH172" si="122">IF(AG155="Baja",1,IF(AG155="Media",2,IF(AG155="Alta",3,IF(AG155="No Clasificada",0,""))))</f>
        <v>2</v>
      </c>
      <c r="AI155" s="26" t="s">
        <v>155</v>
      </c>
      <c r="AJ155" s="103">
        <f t="shared" ref="AJ155:AJ172" si="123">IF(AI155="Baja",1,IF(AI155="Media",2,IF(AI155="Alta",3,IF(AI155="No Clasificada",0,""))))</f>
        <v>2</v>
      </c>
      <c r="AK155" s="103">
        <f t="shared" ref="AK155:AK172" si="124">IFERROR(SUM(AH155+AJ155)," ")</f>
        <v>4</v>
      </c>
      <c r="AL155" s="103" t="str">
        <f t="shared" ref="AL155:AL172" si="125">IF(AK155=3,"Baja",IF(AK155=2,"Baja",IF(AK155=1,"Baja",IF(AK155=4,"Media",IF(AK155&gt;=5,"Alta")))))</f>
        <v>Media</v>
      </c>
      <c r="AM155" s="103">
        <f t="shared" ref="AM155:AM172" si="126">IF(AL155="Baja",1,IF(AL155="Media",2,IF(AL155="Alta",3,"0")))</f>
        <v>2</v>
      </c>
      <c r="AN155" s="103">
        <f t="shared" ref="AN155:AN172" si="127">IFERROR(SUM(+AD155+AF155+AM155),"")</f>
        <v>5</v>
      </c>
      <c r="AO155" s="105" t="str">
        <f t="shared" ref="AO155:AO172" si="128">IF(AND(AC155="ALTA"),"ALTA",IF(AND(AE155="ALTA",AL155="ALTA"),"ALTA",IF(AND(AC155="MEDIA",AE155="ALTA",AL155="MEDIA"),"MEDIA",IF(AND(AC155="MEDIA",AE155="MEDIA",AL155="ALTA"),"MEDIA",IF(AND(AC155="MEDIA",AE155="MEDIA",AL155="BAJA"),"MEDIA",IF(AND(AC155="MEDIA",AE155="MEDIA",AL155="MEDIA"),"MEDIA",IF(AND(AC155="MEDIA",AE155="BAJA",AL155="MEDIA"),"MEDIA",IF(AND(AC155="BAJA",AE155="MEDIA",AL155="MEDIA"),"MEDIA",IF(AND(AC155="BAJA",AE155="BAJA",AL155="MEDIA"),"MEDIA",IF(AND(AC155="BAJA",AE155="MEDIA",AL155="BAJA"),"MEDIA",IF(AND(AC155="MEDIA",AE155="BAJA",AL155="BAJA"),"MEDIA",IF(AND(AC155="BAJA",AE155="ALTA",AL155="BAJA"),"MEDIA",IF(AND(AC155="BAJA",AE155="BAJA",AL155="ALTA"),"MEDIA",IF(AND(AC155="MEDIA",AE155="ALTA",AL155="BAJA"),"MEDIA",IF(AND(AC155="MEDIA",AE155="BAJA",AL155="ALTA"),"MEDIA",IF(AND(AC155="BAJA",AE155="ALTA",AL155="MEDIA"),"MEDIA",IF(AND(AC155="BAJA",AE155="MEDIA",AL155="ALTA"),"MEDIA",IF(AND(AC155="BAJA",AE155="BAJA",AL155="BAJA"),"BAJA","Por Clasificar"))))))))))))))))))</f>
        <v>MEDIA</v>
      </c>
    </row>
    <row r="156" spans="1:41" s="27" customFormat="1" ht="42.75">
      <c r="A156" s="21" t="s">
        <v>1187</v>
      </c>
      <c r="B156" s="21" t="s">
        <v>84</v>
      </c>
      <c r="C156" s="2" t="s">
        <v>1185</v>
      </c>
      <c r="D156" s="2" t="s">
        <v>597</v>
      </c>
      <c r="E156" s="22" t="s">
        <v>598</v>
      </c>
      <c r="F156" s="2" t="s">
        <v>599</v>
      </c>
      <c r="G156" s="19" t="s">
        <v>140</v>
      </c>
      <c r="H156" s="19"/>
      <c r="I156" s="19" t="s">
        <v>2</v>
      </c>
      <c r="J156" s="19" t="s">
        <v>2</v>
      </c>
      <c r="K156" s="19" t="s">
        <v>141</v>
      </c>
      <c r="L156" s="19" t="s">
        <v>529</v>
      </c>
      <c r="M156" s="19" t="s">
        <v>143</v>
      </c>
      <c r="N156" s="20" t="s">
        <v>593</v>
      </c>
      <c r="O156" s="19" t="s">
        <v>3</v>
      </c>
      <c r="P156" s="54" t="s">
        <v>1186</v>
      </c>
      <c r="Q156" s="19" t="s">
        <v>147</v>
      </c>
      <c r="R156" s="20" t="s">
        <v>130</v>
      </c>
      <c r="S156" s="212" t="s">
        <v>154</v>
      </c>
      <c r="T156" s="3" t="s">
        <v>146</v>
      </c>
      <c r="U156" s="3" t="s">
        <v>146</v>
      </c>
      <c r="V156" s="19" t="s">
        <v>76</v>
      </c>
      <c r="W156" s="20" t="s">
        <v>147</v>
      </c>
      <c r="X156" s="20" t="s">
        <v>147</v>
      </c>
      <c r="Y156" s="20" t="s">
        <v>147</v>
      </c>
      <c r="Z156" s="20" t="s">
        <v>147</v>
      </c>
      <c r="AA156" s="20" t="s">
        <v>147</v>
      </c>
      <c r="AB156" s="20" t="s">
        <v>147</v>
      </c>
      <c r="AC156" s="103" t="str">
        <f t="shared" si="119"/>
        <v>Baja</v>
      </c>
      <c r="AD156" s="103">
        <f t="shared" si="120"/>
        <v>1</v>
      </c>
      <c r="AE156" s="26" t="s">
        <v>148</v>
      </c>
      <c r="AF156" s="103">
        <f t="shared" si="121"/>
        <v>1</v>
      </c>
      <c r="AG156" s="26" t="s">
        <v>148</v>
      </c>
      <c r="AH156" s="104">
        <f t="shared" si="122"/>
        <v>1</v>
      </c>
      <c r="AI156" s="26" t="s">
        <v>148</v>
      </c>
      <c r="AJ156" s="103">
        <f t="shared" si="123"/>
        <v>1</v>
      </c>
      <c r="AK156" s="103">
        <f t="shared" si="124"/>
        <v>2</v>
      </c>
      <c r="AL156" s="103" t="str">
        <f t="shared" si="125"/>
        <v>Baja</v>
      </c>
      <c r="AM156" s="103">
        <f t="shared" si="126"/>
        <v>1</v>
      </c>
      <c r="AN156" s="103">
        <f t="shared" si="127"/>
        <v>3</v>
      </c>
      <c r="AO156" s="105" t="str">
        <f t="shared" si="128"/>
        <v>BAJA</v>
      </c>
    </row>
    <row r="157" spans="1:41" s="27" customFormat="1" ht="105">
      <c r="A157" s="21" t="s">
        <v>1188</v>
      </c>
      <c r="B157" s="21" t="s">
        <v>84</v>
      </c>
      <c r="C157" s="2" t="s">
        <v>1185</v>
      </c>
      <c r="D157" s="2" t="s">
        <v>601</v>
      </c>
      <c r="E157" s="22" t="s">
        <v>602</v>
      </c>
      <c r="F157" s="2" t="s">
        <v>603</v>
      </c>
      <c r="G157" s="19" t="s">
        <v>140</v>
      </c>
      <c r="H157" s="19" t="s">
        <v>2</v>
      </c>
      <c r="I157" s="19" t="s">
        <v>2</v>
      </c>
      <c r="J157" s="19"/>
      <c r="K157" s="19" t="s">
        <v>141</v>
      </c>
      <c r="L157" s="19" t="s">
        <v>513</v>
      </c>
      <c r="M157" s="19" t="s">
        <v>143</v>
      </c>
      <c r="N157" s="20" t="s">
        <v>593</v>
      </c>
      <c r="O157" s="19" t="s">
        <v>3</v>
      </c>
      <c r="P157" s="54" t="s">
        <v>1189</v>
      </c>
      <c r="Q157" s="19" t="s">
        <v>147</v>
      </c>
      <c r="R157" s="20" t="s">
        <v>130</v>
      </c>
      <c r="S157" s="3" t="s">
        <v>154</v>
      </c>
      <c r="T157" s="3" t="s">
        <v>146</v>
      </c>
      <c r="U157" s="3" t="s">
        <v>146</v>
      </c>
      <c r="V157" s="19" t="s">
        <v>80</v>
      </c>
      <c r="W157" s="20" t="s">
        <v>605</v>
      </c>
      <c r="X157" s="20" t="s">
        <v>181</v>
      </c>
      <c r="Y157" s="20" t="s">
        <v>606</v>
      </c>
      <c r="Z157" s="20" t="s">
        <v>164</v>
      </c>
      <c r="AA157" s="23">
        <v>44047</v>
      </c>
      <c r="AB157" s="20" t="s">
        <v>182</v>
      </c>
      <c r="AC157" s="103" t="str">
        <f t="shared" si="119"/>
        <v>Media</v>
      </c>
      <c r="AD157" s="103">
        <f t="shared" si="120"/>
        <v>2</v>
      </c>
      <c r="AE157" s="26" t="s">
        <v>155</v>
      </c>
      <c r="AF157" s="103">
        <f t="shared" si="121"/>
        <v>2</v>
      </c>
      <c r="AG157" s="26" t="s">
        <v>183</v>
      </c>
      <c r="AH157" s="104">
        <f t="shared" si="122"/>
        <v>3</v>
      </c>
      <c r="AI157" s="26" t="s">
        <v>155</v>
      </c>
      <c r="AJ157" s="103">
        <f t="shared" si="123"/>
        <v>2</v>
      </c>
      <c r="AK157" s="103">
        <f t="shared" si="124"/>
        <v>5</v>
      </c>
      <c r="AL157" s="103" t="str">
        <f t="shared" si="125"/>
        <v>Alta</v>
      </c>
      <c r="AM157" s="103">
        <f t="shared" si="126"/>
        <v>3</v>
      </c>
      <c r="AN157" s="103">
        <f t="shared" si="127"/>
        <v>7</v>
      </c>
      <c r="AO157" s="105" t="str">
        <f t="shared" si="128"/>
        <v>MEDIA</v>
      </c>
    </row>
    <row r="158" spans="1:41" s="27" customFormat="1" ht="57">
      <c r="A158" s="21" t="s">
        <v>1190</v>
      </c>
      <c r="B158" s="21" t="s">
        <v>84</v>
      </c>
      <c r="C158" s="2" t="s">
        <v>1185</v>
      </c>
      <c r="D158" s="2" t="s">
        <v>608</v>
      </c>
      <c r="E158" s="27" t="s">
        <v>609</v>
      </c>
      <c r="F158" s="2" t="s">
        <v>610</v>
      </c>
      <c r="G158" s="19" t="s">
        <v>140</v>
      </c>
      <c r="H158" s="19"/>
      <c r="I158" s="19"/>
      <c r="J158" s="19" t="s">
        <v>2</v>
      </c>
      <c r="K158" s="19" t="s">
        <v>188</v>
      </c>
      <c r="L158" s="19" t="s">
        <v>529</v>
      </c>
      <c r="M158" s="19" t="s">
        <v>143</v>
      </c>
      <c r="N158" s="20" t="s">
        <v>593</v>
      </c>
      <c r="O158" s="19" t="s">
        <v>3</v>
      </c>
      <c r="P158" s="54" t="s">
        <v>1186</v>
      </c>
      <c r="Q158" s="19" t="s">
        <v>147</v>
      </c>
      <c r="R158" s="20" t="s">
        <v>130</v>
      </c>
      <c r="S158" s="212" t="s">
        <v>154</v>
      </c>
      <c r="T158" s="3" t="s">
        <v>146</v>
      </c>
      <c r="U158" s="3" t="s">
        <v>146</v>
      </c>
      <c r="V158" s="19" t="s">
        <v>76</v>
      </c>
      <c r="W158" s="20" t="s">
        <v>147</v>
      </c>
      <c r="X158" s="20" t="s">
        <v>147</v>
      </c>
      <c r="Y158" s="20" t="s">
        <v>147</v>
      </c>
      <c r="Z158" s="20" t="s">
        <v>147</v>
      </c>
      <c r="AA158" s="20" t="s">
        <v>147</v>
      </c>
      <c r="AB158" s="20" t="s">
        <v>147</v>
      </c>
      <c r="AC158" s="103" t="str">
        <f t="shared" si="119"/>
        <v>Baja</v>
      </c>
      <c r="AD158" s="103">
        <f t="shared" si="120"/>
        <v>1</v>
      </c>
      <c r="AE158" s="26" t="s">
        <v>155</v>
      </c>
      <c r="AF158" s="103">
        <f t="shared" si="121"/>
        <v>2</v>
      </c>
      <c r="AG158" s="26" t="s">
        <v>155</v>
      </c>
      <c r="AH158" s="104">
        <f t="shared" si="122"/>
        <v>2</v>
      </c>
      <c r="AI158" s="26" t="s">
        <v>148</v>
      </c>
      <c r="AJ158" s="103">
        <f t="shared" si="123"/>
        <v>1</v>
      </c>
      <c r="AK158" s="103">
        <f t="shared" si="124"/>
        <v>3</v>
      </c>
      <c r="AL158" s="103" t="str">
        <f t="shared" si="125"/>
        <v>Baja</v>
      </c>
      <c r="AM158" s="103">
        <f t="shared" si="126"/>
        <v>1</v>
      </c>
      <c r="AN158" s="103">
        <f t="shared" si="127"/>
        <v>4</v>
      </c>
      <c r="AO158" s="105" t="str">
        <f t="shared" si="128"/>
        <v>MEDIA</v>
      </c>
    </row>
    <row r="159" spans="1:41" s="27" customFormat="1" ht="57">
      <c r="A159" s="21" t="s">
        <v>1191</v>
      </c>
      <c r="B159" s="21" t="s">
        <v>84</v>
      </c>
      <c r="C159" s="2" t="s">
        <v>1185</v>
      </c>
      <c r="D159" s="2" t="s">
        <v>612</v>
      </c>
      <c r="E159" s="22" t="s">
        <v>613</v>
      </c>
      <c r="F159" s="2" t="s">
        <v>614</v>
      </c>
      <c r="G159" s="19" t="s">
        <v>140</v>
      </c>
      <c r="H159" s="19"/>
      <c r="I159" s="19" t="s">
        <v>2</v>
      </c>
      <c r="J159" s="19" t="s">
        <v>2</v>
      </c>
      <c r="K159" s="19" t="s">
        <v>188</v>
      </c>
      <c r="L159" s="19" t="s">
        <v>529</v>
      </c>
      <c r="M159" s="19" t="s">
        <v>143</v>
      </c>
      <c r="N159" s="20" t="s">
        <v>593</v>
      </c>
      <c r="O159" s="19" t="s">
        <v>3</v>
      </c>
      <c r="P159" s="54" t="s">
        <v>1186</v>
      </c>
      <c r="Q159" s="19" t="s">
        <v>147</v>
      </c>
      <c r="R159" s="20" t="s">
        <v>130</v>
      </c>
      <c r="S159" s="212" t="s">
        <v>154</v>
      </c>
      <c r="T159" s="3" t="s">
        <v>146</v>
      </c>
      <c r="U159" s="3" t="s">
        <v>146</v>
      </c>
      <c r="V159" s="19" t="s">
        <v>76</v>
      </c>
      <c r="W159" s="20" t="s">
        <v>147</v>
      </c>
      <c r="X159" s="20" t="s">
        <v>147</v>
      </c>
      <c r="Y159" s="20" t="s">
        <v>147</v>
      </c>
      <c r="Z159" s="20" t="s">
        <v>147</v>
      </c>
      <c r="AA159" s="20" t="s">
        <v>147</v>
      </c>
      <c r="AB159" s="20" t="s">
        <v>147</v>
      </c>
      <c r="AC159" s="103" t="str">
        <f t="shared" si="119"/>
        <v>Baja</v>
      </c>
      <c r="AD159" s="103">
        <f t="shared" si="120"/>
        <v>1</v>
      </c>
      <c r="AE159" s="26" t="s">
        <v>148</v>
      </c>
      <c r="AF159" s="103">
        <f t="shared" si="121"/>
        <v>1</v>
      </c>
      <c r="AG159" s="26" t="s">
        <v>155</v>
      </c>
      <c r="AH159" s="104">
        <f t="shared" si="122"/>
        <v>2</v>
      </c>
      <c r="AI159" s="26" t="s">
        <v>148</v>
      </c>
      <c r="AJ159" s="103">
        <f t="shared" si="123"/>
        <v>1</v>
      </c>
      <c r="AK159" s="103">
        <f t="shared" si="124"/>
        <v>3</v>
      </c>
      <c r="AL159" s="103" t="str">
        <f t="shared" si="125"/>
        <v>Baja</v>
      </c>
      <c r="AM159" s="103">
        <f t="shared" si="126"/>
        <v>1</v>
      </c>
      <c r="AN159" s="103">
        <f t="shared" si="127"/>
        <v>3</v>
      </c>
      <c r="AO159" s="105" t="str">
        <f t="shared" si="128"/>
        <v>BAJA</v>
      </c>
    </row>
    <row r="160" spans="1:41" s="27" customFormat="1" ht="71.25">
      <c r="A160" s="21" t="s">
        <v>1192</v>
      </c>
      <c r="B160" s="21" t="s">
        <v>84</v>
      </c>
      <c r="C160" s="2" t="s">
        <v>1185</v>
      </c>
      <c r="D160" s="2" t="s">
        <v>616</v>
      </c>
      <c r="E160" s="22" t="s">
        <v>617</v>
      </c>
      <c r="F160" s="2" t="s">
        <v>618</v>
      </c>
      <c r="G160" s="19" t="s">
        <v>140</v>
      </c>
      <c r="H160" s="19" t="s">
        <v>2</v>
      </c>
      <c r="I160" s="19" t="s">
        <v>2</v>
      </c>
      <c r="J160" s="19" t="s">
        <v>2</v>
      </c>
      <c r="K160" s="19" t="s">
        <v>141</v>
      </c>
      <c r="L160" s="19" t="s">
        <v>529</v>
      </c>
      <c r="M160" s="19" t="s">
        <v>143</v>
      </c>
      <c r="N160" s="20" t="s">
        <v>593</v>
      </c>
      <c r="O160" s="19" t="s">
        <v>3</v>
      </c>
      <c r="P160" s="54" t="s">
        <v>1189</v>
      </c>
      <c r="Q160" s="19" t="s">
        <v>147</v>
      </c>
      <c r="R160" s="20" t="s">
        <v>130</v>
      </c>
      <c r="S160" s="212" t="s">
        <v>154</v>
      </c>
      <c r="T160" s="3" t="s">
        <v>146</v>
      </c>
      <c r="U160" s="3" t="s">
        <v>146</v>
      </c>
      <c r="V160" s="19" t="s">
        <v>76</v>
      </c>
      <c r="W160" s="20" t="s">
        <v>147</v>
      </c>
      <c r="X160" s="20" t="s">
        <v>147</v>
      </c>
      <c r="Y160" s="20" t="s">
        <v>147</v>
      </c>
      <c r="Z160" s="20" t="s">
        <v>147</v>
      </c>
      <c r="AA160" s="20" t="s">
        <v>147</v>
      </c>
      <c r="AB160" s="20" t="s">
        <v>147</v>
      </c>
      <c r="AC160" s="103" t="str">
        <f t="shared" si="119"/>
        <v>Baja</v>
      </c>
      <c r="AD160" s="103">
        <f t="shared" si="120"/>
        <v>1</v>
      </c>
      <c r="AE160" s="26" t="s">
        <v>148</v>
      </c>
      <c r="AF160" s="103">
        <f t="shared" si="121"/>
        <v>1</v>
      </c>
      <c r="AG160" s="26" t="s">
        <v>148</v>
      </c>
      <c r="AH160" s="104">
        <f t="shared" si="122"/>
        <v>1</v>
      </c>
      <c r="AI160" s="26" t="s">
        <v>148</v>
      </c>
      <c r="AJ160" s="103">
        <f t="shared" si="123"/>
        <v>1</v>
      </c>
      <c r="AK160" s="103">
        <f t="shared" si="124"/>
        <v>2</v>
      </c>
      <c r="AL160" s="103" t="str">
        <f t="shared" si="125"/>
        <v>Baja</v>
      </c>
      <c r="AM160" s="103">
        <f t="shared" si="126"/>
        <v>1</v>
      </c>
      <c r="AN160" s="103">
        <f t="shared" si="127"/>
        <v>3</v>
      </c>
      <c r="AO160" s="105" t="str">
        <f t="shared" si="128"/>
        <v>BAJA</v>
      </c>
    </row>
    <row r="161" spans="1:41" s="27" customFormat="1" ht="57">
      <c r="A161" s="21" t="s">
        <v>1193</v>
      </c>
      <c r="B161" s="21" t="s">
        <v>84</v>
      </c>
      <c r="C161" s="2" t="s">
        <v>1185</v>
      </c>
      <c r="D161" s="2" t="s">
        <v>620</v>
      </c>
      <c r="E161" s="22" t="s">
        <v>621</v>
      </c>
      <c r="F161" s="2" t="s">
        <v>622</v>
      </c>
      <c r="G161" s="19" t="s">
        <v>140</v>
      </c>
      <c r="H161" s="19"/>
      <c r="I161" s="19" t="s">
        <v>2</v>
      </c>
      <c r="J161" s="19" t="s">
        <v>2</v>
      </c>
      <c r="K161" s="19" t="s">
        <v>188</v>
      </c>
      <c r="L161" s="19" t="s">
        <v>529</v>
      </c>
      <c r="M161" s="19" t="s">
        <v>143</v>
      </c>
      <c r="N161" s="20" t="s">
        <v>593</v>
      </c>
      <c r="O161" s="19" t="s">
        <v>3</v>
      </c>
      <c r="P161" s="54" t="s">
        <v>1186</v>
      </c>
      <c r="Q161" s="19" t="s">
        <v>147</v>
      </c>
      <c r="R161" s="20" t="s">
        <v>130</v>
      </c>
      <c r="S161" s="212" t="s">
        <v>154</v>
      </c>
      <c r="T161" s="3" t="s">
        <v>146</v>
      </c>
      <c r="U161" s="3" t="s">
        <v>146</v>
      </c>
      <c r="V161" s="19" t="s">
        <v>76</v>
      </c>
      <c r="W161" s="20" t="s">
        <v>147</v>
      </c>
      <c r="X161" s="20" t="s">
        <v>147</v>
      </c>
      <c r="Y161" s="20" t="s">
        <v>147</v>
      </c>
      <c r="Z161" s="20" t="s">
        <v>147</v>
      </c>
      <c r="AA161" s="20" t="s">
        <v>147</v>
      </c>
      <c r="AB161" s="20" t="s">
        <v>147</v>
      </c>
      <c r="AC161" s="103" t="str">
        <f t="shared" si="119"/>
        <v>Baja</v>
      </c>
      <c r="AD161" s="103">
        <f t="shared" si="120"/>
        <v>1</v>
      </c>
      <c r="AE161" s="26" t="s">
        <v>155</v>
      </c>
      <c r="AF161" s="103">
        <f t="shared" si="121"/>
        <v>2</v>
      </c>
      <c r="AG161" s="26" t="s">
        <v>155</v>
      </c>
      <c r="AH161" s="104">
        <f t="shared" si="122"/>
        <v>2</v>
      </c>
      <c r="AI161" s="26" t="s">
        <v>148</v>
      </c>
      <c r="AJ161" s="103">
        <f t="shared" si="123"/>
        <v>1</v>
      </c>
      <c r="AK161" s="103">
        <f t="shared" si="124"/>
        <v>3</v>
      </c>
      <c r="AL161" s="103" t="str">
        <f t="shared" si="125"/>
        <v>Baja</v>
      </c>
      <c r="AM161" s="103">
        <f t="shared" si="126"/>
        <v>1</v>
      </c>
      <c r="AN161" s="103">
        <f t="shared" si="127"/>
        <v>4</v>
      </c>
      <c r="AO161" s="105" t="str">
        <f t="shared" si="128"/>
        <v>MEDIA</v>
      </c>
    </row>
    <row r="162" spans="1:41" s="27" customFormat="1" ht="57">
      <c r="A162" s="21" t="s">
        <v>1194</v>
      </c>
      <c r="B162" s="21" t="s">
        <v>84</v>
      </c>
      <c r="C162" s="2" t="s">
        <v>1185</v>
      </c>
      <c r="D162" s="2" t="s">
        <v>624</v>
      </c>
      <c r="E162" s="22" t="s">
        <v>625</v>
      </c>
      <c r="F162" s="2" t="s">
        <v>626</v>
      </c>
      <c r="G162" s="19" t="s">
        <v>140</v>
      </c>
      <c r="H162" s="19"/>
      <c r="I162" s="19" t="s">
        <v>2</v>
      </c>
      <c r="J162" s="19" t="s">
        <v>2</v>
      </c>
      <c r="K162" s="19" t="s">
        <v>188</v>
      </c>
      <c r="L162" s="19" t="s">
        <v>529</v>
      </c>
      <c r="M162" s="19" t="s">
        <v>143</v>
      </c>
      <c r="N162" s="20" t="s">
        <v>593</v>
      </c>
      <c r="O162" s="19" t="s">
        <v>3</v>
      </c>
      <c r="P162" s="54" t="s">
        <v>1186</v>
      </c>
      <c r="Q162" s="19" t="s">
        <v>147</v>
      </c>
      <c r="R162" s="20" t="s">
        <v>130</v>
      </c>
      <c r="S162" s="212" t="s">
        <v>154</v>
      </c>
      <c r="T162" s="3" t="s">
        <v>146</v>
      </c>
      <c r="U162" s="3" t="s">
        <v>146</v>
      </c>
      <c r="V162" s="19" t="s">
        <v>76</v>
      </c>
      <c r="W162" s="20" t="s">
        <v>147</v>
      </c>
      <c r="X162" s="20" t="s">
        <v>147</v>
      </c>
      <c r="Y162" s="20" t="s">
        <v>147</v>
      </c>
      <c r="Z162" s="20" t="s">
        <v>147</v>
      </c>
      <c r="AA162" s="20" t="s">
        <v>147</v>
      </c>
      <c r="AB162" s="20" t="s">
        <v>147</v>
      </c>
      <c r="AC162" s="103" t="str">
        <f t="shared" si="119"/>
        <v>Baja</v>
      </c>
      <c r="AD162" s="103">
        <f t="shared" si="120"/>
        <v>1</v>
      </c>
      <c r="AE162" s="26" t="s">
        <v>155</v>
      </c>
      <c r="AF162" s="103">
        <f t="shared" si="121"/>
        <v>2</v>
      </c>
      <c r="AG162" s="26" t="s">
        <v>155</v>
      </c>
      <c r="AH162" s="104">
        <f t="shared" si="122"/>
        <v>2</v>
      </c>
      <c r="AI162" s="26" t="s">
        <v>148</v>
      </c>
      <c r="AJ162" s="103">
        <f t="shared" si="123"/>
        <v>1</v>
      </c>
      <c r="AK162" s="103">
        <f t="shared" si="124"/>
        <v>3</v>
      </c>
      <c r="AL162" s="103" t="str">
        <f t="shared" si="125"/>
        <v>Baja</v>
      </c>
      <c r="AM162" s="103">
        <f t="shared" si="126"/>
        <v>1</v>
      </c>
      <c r="AN162" s="103">
        <f t="shared" si="127"/>
        <v>4</v>
      </c>
      <c r="AO162" s="105" t="str">
        <f t="shared" si="128"/>
        <v>MEDIA</v>
      </c>
    </row>
    <row r="163" spans="1:41" s="27" customFormat="1" ht="42.75">
      <c r="A163" s="21" t="s">
        <v>1195</v>
      </c>
      <c r="B163" s="21" t="s">
        <v>84</v>
      </c>
      <c r="C163" s="2" t="s">
        <v>1185</v>
      </c>
      <c r="D163" s="2" t="s">
        <v>628</v>
      </c>
      <c r="E163" s="22" t="s">
        <v>629</v>
      </c>
      <c r="F163" s="2" t="s">
        <v>630</v>
      </c>
      <c r="G163" s="19" t="s">
        <v>140</v>
      </c>
      <c r="H163" s="19"/>
      <c r="I163" s="19" t="s">
        <v>2</v>
      </c>
      <c r="J163" s="19" t="s">
        <v>2</v>
      </c>
      <c r="K163" s="19" t="s">
        <v>188</v>
      </c>
      <c r="L163" s="19" t="s">
        <v>529</v>
      </c>
      <c r="M163" s="19" t="s">
        <v>143</v>
      </c>
      <c r="N163" s="20" t="s">
        <v>593</v>
      </c>
      <c r="O163" s="19" t="s">
        <v>3</v>
      </c>
      <c r="P163" s="54" t="s">
        <v>1186</v>
      </c>
      <c r="Q163" s="19" t="s">
        <v>147</v>
      </c>
      <c r="R163" s="20" t="s">
        <v>130</v>
      </c>
      <c r="S163" s="212" t="s">
        <v>154</v>
      </c>
      <c r="T163" s="3" t="s">
        <v>146</v>
      </c>
      <c r="U163" s="3" t="s">
        <v>146</v>
      </c>
      <c r="V163" s="19" t="s">
        <v>76</v>
      </c>
      <c r="W163" s="20" t="s">
        <v>147</v>
      </c>
      <c r="X163" s="20" t="s">
        <v>147</v>
      </c>
      <c r="Y163" s="20" t="s">
        <v>147</v>
      </c>
      <c r="Z163" s="20" t="s">
        <v>147</v>
      </c>
      <c r="AA163" s="20" t="s">
        <v>147</v>
      </c>
      <c r="AB163" s="20" t="s">
        <v>147</v>
      </c>
      <c r="AC163" s="103" t="str">
        <f t="shared" si="119"/>
        <v>Baja</v>
      </c>
      <c r="AD163" s="103">
        <f t="shared" si="120"/>
        <v>1</v>
      </c>
      <c r="AE163" s="26" t="s">
        <v>148</v>
      </c>
      <c r="AF163" s="103">
        <f t="shared" si="121"/>
        <v>1</v>
      </c>
      <c r="AG163" s="26" t="s">
        <v>148</v>
      </c>
      <c r="AH163" s="104">
        <f t="shared" si="122"/>
        <v>1</v>
      </c>
      <c r="AI163" s="26" t="s">
        <v>148</v>
      </c>
      <c r="AJ163" s="103">
        <f t="shared" si="123"/>
        <v>1</v>
      </c>
      <c r="AK163" s="103">
        <f t="shared" si="124"/>
        <v>2</v>
      </c>
      <c r="AL163" s="103" t="str">
        <f t="shared" si="125"/>
        <v>Baja</v>
      </c>
      <c r="AM163" s="103">
        <f t="shared" si="126"/>
        <v>1</v>
      </c>
      <c r="AN163" s="103">
        <f t="shared" si="127"/>
        <v>3</v>
      </c>
      <c r="AO163" s="105" t="str">
        <f t="shared" si="128"/>
        <v>BAJA</v>
      </c>
    </row>
    <row r="164" spans="1:41" s="27" customFormat="1" ht="57">
      <c r="A164" s="21" t="s">
        <v>1196</v>
      </c>
      <c r="B164" s="21" t="s">
        <v>84</v>
      </c>
      <c r="C164" s="2" t="s">
        <v>1185</v>
      </c>
      <c r="D164" s="2" t="s">
        <v>632</v>
      </c>
      <c r="E164" s="22" t="s">
        <v>633</v>
      </c>
      <c r="F164" s="2" t="s">
        <v>634</v>
      </c>
      <c r="G164" s="19" t="s">
        <v>140</v>
      </c>
      <c r="H164" s="19" t="s">
        <v>2</v>
      </c>
      <c r="I164" s="19"/>
      <c r="J164" s="19"/>
      <c r="K164" s="19" t="s">
        <v>604</v>
      </c>
      <c r="L164" s="19" t="s">
        <v>513</v>
      </c>
      <c r="M164" s="19" t="s">
        <v>143</v>
      </c>
      <c r="N164" s="20" t="s">
        <v>593</v>
      </c>
      <c r="O164" s="19" t="s">
        <v>3</v>
      </c>
      <c r="P164" s="54" t="s">
        <v>1197</v>
      </c>
      <c r="Q164" s="19" t="s">
        <v>147</v>
      </c>
      <c r="R164" s="20" t="s">
        <v>130</v>
      </c>
      <c r="S164" s="212" t="s">
        <v>154</v>
      </c>
      <c r="T164" s="3" t="s">
        <v>146</v>
      </c>
      <c r="U164" s="3" t="s">
        <v>146</v>
      </c>
      <c r="V164" s="19" t="s">
        <v>76</v>
      </c>
      <c r="W164" s="20" t="s">
        <v>147</v>
      </c>
      <c r="X164" s="20" t="s">
        <v>147</v>
      </c>
      <c r="Y164" s="20" t="s">
        <v>147</v>
      </c>
      <c r="Z164" s="20" t="s">
        <v>147</v>
      </c>
      <c r="AA164" s="20" t="s">
        <v>147</v>
      </c>
      <c r="AB164" s="20" t="s">
        <v>147</v>
      </c>
      <c r="AC164" s="103" t="str">
        <f t="shared" si="119"/>
        <v>Baja</v>
      </c>
      <c r="AD164" s="103">
        <f t="shared" si="120"/>
        <v>1</v>
      </c>
      <c r="AE164" s="26" t="s">
        <v>155</v>
      </c>
      <c r="AF164" s="103">
        <f t="shared" si="121"/>
        <v>2</v>
      </c>
      <c r="AG164" s="26" t="s">
        <v>155</v>
      </c>
      <c r="AH164" s="104">
        <f t="shared" si="122"/>
        <v>2</v>
      </c>
      <c r="AI164" s="26" t="s">
        <v>148</v>
      </c>
      <c r="AJ164" s="103">
        <f t="shared" si="123"/>
        <v>1</v>
      </c>
      <c r="AK164" s="103">
        <f t="shared" si="124"/>
        <v>3</v>
      </c>
      <c r="AL164" s="103" t="str">
        <f t="shared" si="125"/>
        <v>Baja</v>
      </c>
      <c r="AM164" s="103">
        <f t="shared" si="126"/>
        <v>1</v>
      </c>
      <c r="AN164" s="103">
        <f t="shared" si="127"/>
        <v>4</v>
      </c>
      <c r="AO164" s="105" t="str">
        <f t="shared" si="128"/>
        <v>MEDIA</v>
      </c>
    </row>
    <row r="165" spans="1:41" s="27" customFormat="1" ht="42.75">
      <c r="A165" s="21" t="s">
        <v>1198</v>
      </c>
      <c r="B165" s="21" t="s">
        <v>84</v>
      </c>
      <c r="C165" s="2" t="s">
        <v>1185</v>
      </c>
      <c r="D165" s="2" t="s">
        <v>356</v>
      </c>
      <c r="E165" s="22" t="s">
        <v>636</v>
      </c>
      <c r="F165" s="2" t="s">
        <v>637</v>
      </c>
      <c r="G165" s="19" t="s">
        <v>140</v>
      </c>
      <c r="H165" s="19"/>
      <c r="I165" s="19" t="s">
        <v>2</v>
      </c>
      <c r="J165" s="19" t="s">
        <v>2</v>
      </c>
      <c r="K165" s="19" t="s">
        <v>141</v>
      </c>
      <c r="L165" s="19" t="s">
        <v>513</v>
      </c>
      <c r="M165" s="19" t="s">
        <v>143</v>
      </c>
      <c r="N165" s="20" t="s">
        <v>593</v>
      </c>
      <c r="O165" s="19" t="s">
        <v>3</v>
      </c>
      <c r="P165" s="54" t="s">
        <v>1186</v>
      </c>
      <c r="Q165" s="19" t="s">
        <v>147</v>
      </c>
      <c r="R165" s="20" t="s">
        <v>130</v>
      </c>
      <c r="S165" s="212" t="s">
        <v>154</v>
      </c>
      <c r="T165" s="3" t="s">
        <v>146</v>
      </c>
      <c r="U165" s="3" t="s">
        <v>146</v>
      </c>
      <c r="V165" s="19" t="s">
        <v>76</v>
      </c>
      <c r="W165" s="20" t="s">
        <v>147</v>
      </c>
      <c r="X165" s="20" t="s">
        <v>147</v>
      </c>
      <c r="Y165" s="20" t="s">
        <v>147</v>
      </c>
      <c r="Z165" s="20" t="s">
        <v>147</v>
      </c>
      <c r="AA165" s="20" t="s">
        <v>147</v>
      </c>
      <c r="AB165" s="20" t="s">
        <v>147</v>
      </c>
      <c r="AC165" s="103" t="str">
        <f t="shared" si="119"/>
        <v>Baja</v>
      </c>
      <c r="AD165" s="103">
        <f t="shared" si="120"/>
        <v>1</v>
      </c>
      <c r="AE165" s="26" t="s">
        <v>155</v>
      </c>
      <c r="AF165" s="103">
        <f t="shared" si="121"/>
        <v>2</v>
      </c>
      <c r="AG165" s="26" t="s">
        <v>155</v>
      </c>
      <c r="AH165" s="104">
        <f t="shared" si="122"/>
        <v>2</v>
      </c>
      <c r="AI165" s="26" t="s">
        <v>148</v>
      </c>
      <c r="AJ165" s="103">
        <f t="shared" si="123"/>
        <v>1</v>
      </c>
      <c r="AK165" s="103">
        <f t="shared" si="124"/>
        <v>3</v>
      </c>
      <c r="AL165" s="103" t="str">
        <f t="shared" si="125"/>
        <v>Baja</v>
      </c>
      <c r="AM165" s="103">
        <f t="shared" si="126"/>
        <v>1</v>
      </c>
      <c r="AN165" s="103">
        <f t="shared" si="127"/>
        <v>4</v>
      </c>
      <c r="AO165" s="105" t="str">
        <f t="shared" si="128"/>
        <v>MEDIA</v>
      </c>
    </row>
    <row r="166" spans="1:41" s="27" customFormat="1" ht="42.75">
      <c r="A166" s="21" t="s">
        <v>1199</v>
      </c>
      <c r="B166" s="21" t="s">
        <v>84</v>
      </c>
      <c r="C166" s="2" t="s">
        <v>1185</v>
      </c>
      <c r="D166" s="2" t="s">
        <v>639</v>
      </c>
      <c r="E166" s="22" t="s">
        <v>640</v>
      </c>
      <c r="F166" s="2" t="s">
        <v>641</v>
      </c>
      <c r="G166" s="19" t="s">
        <v>140</v>
      </c>
      <c r="H166" s="19"/>
      <c r="I166" s="19"/>
      <c r="J166" s="19" t="s">
        <v>2</v>
      </c>
      <c r="K166" s="19" t="s">
        <v>188</v>
      </c>
      <c r="L166" s="19" t="s">
        <v>529</v>
      </c>
      <c r="M166" s="19" t="s">
        <v>143</v>
      </c>
      <c r="N166" s="20" t="s">
        <v>593</v>
      </c>
      <c r="O166" s="19" t="s">
        <v>3</v>
      </c>
      <c r="P166" s="54" t="s">
        <v>1186</v>
      </c>
      <c r="Q166" s="19" t="s">
        <v>147</v>
      </c>
      <c r="R166" s="20" t="s">
        <v>130</v>
      </c>
      <c r="S166" s="212" t="s">
        <v>154</v>
      </c>
      <c r="T166" s="3" t="s">
        <v>146</v>
      </c>
      <c r="U166" s="3" t="s">
        <v>146</v>
      </c>
      <c r="V166" s="19" t="s">
        <v>76</v>
      </c>
      <c r="W166" s="20" t="s">
        <v>147</v>
      </c>
      <c r="X166" s="20" t="s">
        <v>147</v>
      </c>
      <c r="Y166" s="20" t="s">
        <v>147</v>
      </c>
      <c r="Z166" s="20" t="s">
        <v>147</v>
      </c>
      <c r="AA166" s="20" t="s">
        <v>147</v>
      </c>
      <c r="AB166" s="20" t="s">
        <v>147</v>
      </c>
      <c r="AC166" s="103" t="str">
        <f t="shared" si="119"/>
        <v>Baja</v>
      </c>
      <c r="AD166" s="103">
        <f t="shared" si="120"/>
        <v>1</v>
      </c>
      <c r="AE166" s="26" t="s">
        <v>155</v>
      </c>
      <c r="AF166" s="103">
        <f t="shared" si="121"/>
        <v>2</v>
      </c>
      <c r="AG166" s="26" t="s">
        <v>148</v>
      </c>
      <c r="AH166" s="104">
        <f t="shared" si="122"/>
        <v>1</v>
      </c>
      <c r="AI166" s="26" t="s">
        <v>148</v>
      </c>
      <c r="AJ166" s="103">
        <f t="shared" si="123"/>
        <v>1</v>
      </c>
      <c r="AK166" s="103">
        <f t="shared" si="124"/>
        <v>2</v>
      </c>
      <c r="AL166" s="103" t="str">
        <f t="shared" si="125"/>
        <v>Baja</v>
      </c>
      <c r="AM166" s="103">
        <f t="shared" si="126"/>
        <v>1</v>
      </c>
      <c r="AN166" s="103">
        <f t="shared" si="127"/>
        <v>4</v>
      </c>
      <c r="AO166" s="105" t="str">
        <f t="shared" si="128"/>
        <v>MEDIA</v>
      </c>
    </row>
    <row r="167" spans="1:41" s="27" customFormat="1" ht="135">
      <c r="A167" s="21" t="s">
        <v>1200</v>
      </c>
      <c r="B167" s="21" t="s">
        <v>84</v>
      </c>
      <c r="C167" s="2" t="s">
        <v>1185</v>
      </c>
      <c r="D167" s="2" t="s">
        <v>643</v>
      </c>
      <c r="E167" s="22" t="s">
        <v>644</v>
      </c>
      <c r="F167" s="2" t="s">
        <v>645</v>
      </c>
      <c r="G167" s="19" t="s">
        <v>140</v>
      </c>
      <c r="H167" s="19"/>
      <c r="I167" s="19" t="s">
        <v>2</v>
      </c>
      <c r="J167" s="19" t="s">
        <v>2</v>
      </c>
      <c r="K167" s="19" t="s">
        <v>141</v>
      </c>
      <c r="L167" s="19" t="s">
        <v>513</v>
      </c>
      <c r="M167" s="19" t="s">
        <v>143</v>
      </c>
      <c r="N167" s="20" t="s">
        <v>593</v>
      </c>
      <c r="O167" s="19" t="s">
        <v>3</v>
      </c>
      <c r="P167" s="54" t="s">
        <v>1186</v>
      </c>
      <c r="Q167" s="19" t="s">
        <v>147</v>
      </c>
      <c r="R167" s="20" t="s">
        <v>130</v>
      </c>
      <c r="S167" s="212" t="s">
        <v>154</v>
      </c>
      <c r="T167" s="3" t="s">
        <v>146</v>
      </c>
      <c r="U167" s="3" t="s">
        <v>146</v>
      </c>
      <c r="V167" s="19" t="s">
        <v>80</v>
      </c>
      <c r="W167" s="20" t="s">
        <v>605</v>
      </c>
      <c r="X167" s="20" t="s">
        <v>181</v>
      </c>
      <c r="Y167" s="20" t="s">
        <v>1201</v>
      </c>
      <c r="Z167" s="20" t="s">
        <v>174</v>
      </c>
      <c r="AA167" s="23">
        <v>44047</v>
      </c>
      <c r="AB167" s="20" t="s">
        <v>182</v>
      </c>
      <c r="AC167" s="103" t="str">
        <f t="shared" si="119"/>
        <v>Media</v>
      </c>
      <c r="AD167" s="103">
        <f t="shared" si="120"/>
        <v>2</v>
      </c>
      <c r="AE167" s="26" t="s">
        <v>148</v>
      </c>
      <c r="AF167" s="103">
        <f t="shared" si="121"/>
        <v>1</v>
      </c>
      <c r="AG167" s="26" t="s">
        <v>155</v>
      </c>
      <c r="AH167" s="104">
        <f t="shared" si="122"/>
        <v>2</v>
      </c>
      <c r="AI167" s="26" t="s">
        <v>148</v>
      </c>
      <c r="AJ167" s="103">
        <f t="shared" si="123"/>
        <v>1</v>
      </c>
      <c r="AK167" s="103">
        <f t="shared" si="124"/>
        <v>3</v>
      </c>
      <c r="AL167" s="103" t="str">
        <f t="shared" si="125"/>
        <v>Baja</v>
      </c>
      <c r="AM167" s="103">
        <f t="shared" si="126"/>
        <v>1</v>
      </c>
      <c r="AN167" s="103">
        <f t="shared" si="127"/>
        <v>4</v>
      </c>
      <c r="AO167" s="105" t="str">
        <f t="shared" si="128"/>
        <v>MEDIA</v>
      </c>
    </row>
    <row r="168" spans="1:41" s="27" customFormat="1" ht="42.75">
      <c r="A168" s="21" t="s">
        <v>1202</v>
      </c>
      <c r="B168" s="21" t="s">
        <v>84</v>
      </c>
      <c r="C168" s="2" t="s">
        <v>1185</v>
      </c>
      <c r="D168" s="2" t="s">
        <v>647</v>
      </c>
      <c r="E168" s="22" t="s">
        <v>648</v>
      </c>
      <c r="F168" s="2" t="s">
        <v>649</v>
      </c>
      <c r="G168" s="19" t="s">
        <v>140</v>
      </c>
      <c r="H168" s="19"/>
      <c r="I168" s="19"/>
      <c r="J168" s="19" t="s">
        <v>2</v>
      </c>
      <c r="K168" s="19" t="s">
        <v>188</v>
      </c>
      <c r="L168" s="19" t="s">
        <v>529</v>
      </c>
      <c r="M168" s="19" t="s">
        <v>143</v>
      </c>
      <c r="N168" s="20" t="s">
        <v>593</v>
      </c>
      <c r="O168" s="19" t="s">
        <v>3</v>
      </c>
      <c r="P168" s="54" t="s">
        <v>1186</v>
      </c>
      <c r="Q168" s="19" t="s">
        <v>147</v>
      </c>
      <c r="R168" s="20" t="s">
        <v>130</v>
      </c>
      <c r="S168" s="212" t="s">
        <v>154</v>
      </c>
      <c r="T168" s="3" t="s">
        <v>146</v>
      </c>
      <c r="U168" s="3" t="s">
        <v>146</v>
      </c>
      <c r="V168" s="19" t="s">
        <v>76</v>
      </c>
      <c r="W168" s="20" t="s">
        <v>147</v>
      </c>
      <c r="X168" s="20" t="s">
        <v>147</v>
      </c>
      <c r="Y168" s="20" t="s">
        <v>147</v>
      </c>
      <c r="Z168" s="20" t="s">
        <v>147</v>
      </c>
      <c r="AA168" s="20" t="s">
        <v>147</v>
      </c>
      <c r="AB168" s="20" t="s">
        <v>147</v>
      </c>
      <c r="AC168" s="103" t="str">
        <f t="shared" si="119"/>
        <v>Baja</v>
      </c>
      <c r="AD168" s="103">
        <f t="shared" si="120"/>
        <v>1</v>
      </c>
      <c r="AE168" s="26" t="s">
        <v>155</v>
      </c>
      <c r="AF168" s="103">
        <f t="shared" si="121"/>
        <v>2</v>
      </c>
      <c r="AG168" s="26" t="s">
        <v>148</v>
      </c>
      <c r="AH168" s="104">
        <f t="shared" si="122"/>
        <v>1</v>
      </c>
      <c r="AI168" s="26" t="s">
        <v>148</v>
      </c>
      <c r="AJ168" s="103">
        <f t="shared" si="123"/>
        <v>1</v>
      </c>
      <c r="AK168" s="103">
        <f t="shared" si="124"/>
        <v>2</v>
      </c>
      <c r="AL168" s="103" t="str">
        <f t="shared" si="125"/>
        <v>Baja</v>
      </c>
      <c r="AM168" s="103">
        <f t="shared" si="126"/>
        <v>1</v>
      </c>
      <c r="AN168" s="103">
        <f t="shared" si="127"/>
        <v>4</v>
      </c>
      <c r="AO168" s="105" t="str">
        <f t="shared" si="128"/>
        <v>MEDIA</v>
      </c>
    </row>
    <row r="169" spans="1:41" s="27" customFormat="1" ht="85.5">
      <c r="A169" s="21" t="s">
        <v>1203</v>
      </c>
      <c r="B169" s="21" t="s">
        <v>84</v>
      </c>
      <c r="C169" s="2" t="s">
        <v>1185</v>
      </c>
      <c r="D169" s="2" t="s">
        <v>651</v>
      </c>
      <c r="E169" s="22" t="s">
        <v>652</v>
      </c>
      <c r="F169" s="2" t="s">
        <v>653</v>
      </c>
      <c r="G169" s="19" t="s">
        <v>140</v>
      </c>
      <c r="H169" s="19" t="s">
        <v>2</v>
      </c>
      <c r="I169" s="19" t="s">
        <v>2</v>
      </c>
      <c r="J169" s="19" t="s">
        <v>2</v>
      </c>
      <c r="K169" s="19" t="s">
        <v>141</v>
      </c>
      <c r="L169" s="19" t="s">
        <v>179</v>
      </c>
      <c r="M169" s="19" t="s">
        <v>143</v>
      </c>
      <c r="N169" s="20" t="s">
        <v>593</v>
      </c>
      <c r="O169" s="19" t="s">
        <v>3</v>
      </c>
      <c r="P169" s="54" t="s">
        <v>1204</v>
      </c>
      <c r="Q169" s="19" t="s">
        <v>147</v>
      </c>
      <c r="R169" s="20" t="s">
        <v>130</v>
      </c>
      <c r="S169" s="212" t="s">
        <v>154</v>
      </c>
      <c r="T169" s="3" t="s">
        <v>146</v>
      </c>
      <c r="U169" s="3" t="s">
        <v>146</v>
      </c>
      <c r="V169" s="19" t="s">
        <v>76</v>
      </c>
      <c r="W169" s="20" t="s">
        <v>147</v>
      </c>
      <c r="X169" s="20" t="s">
        <v>147</v>
      </c>
      <c r="Y169" s="20" t="s">
        <v>147</v>
      </c>
      <c r="Z169" s="20" t="s">
        <v>147</v>
      </c>
      <c r="AA169" s="20" t="s">
        <v>147</v>
      </c>
      <c r="AB169" s="20" t="s">
        <v>147</v>
      </c>
      <c r="AC169" s="103" t="str">
        <f t="shared" si="119"/>
        <v>Baja</v>
      </c>
      <c r="AD169" s="103">
        <f t="shared" si="120"/>
        <v>1</v>
      </c>
      <c r="AE169" s="26" t="s">
        <v>148</v>
      </c>
      <c r="AF169" s="103">
        <f t="shared" si="121"/>
        <v>1</v>
      </c>
      <c r="AG169" s="26" t="s">
        <v>148</v>
      </c>
      <c r="AH169" s="104">
        <f t="shared" si="122"/>
        <v>1</v>
      </c>
      <c r="AI169" s="26" t="s">
        <v>148</v>
      </c>
      <c r="AJ169" s="103">
        <f t="shared" si="123"/>
        <v>1</v>
      </c>
      <c r="AK169" s="103">
        <f t="shared" si="124"/>
        <v>2</v>
      </c>
      <c r="AL169" s="103" t="str">
        <f t="shared" si="125"/>
        <v>Baja</v>
      </c>
      <c r="AM169" s="103">
        <f t="shared" si="126"/>
        <v>1</v>
      </c>
      <c r="AN169" s="103">
        <f t="shared" si="127"/>
        <v>3</v>
      </c>
      <c r="AO169" s="105" t="str">
        <f t="shared" si="128"/>
        <v>BAJA</v>
      </c>
    </row>
    <row r="170" spans="1:41" s="27" customFormat="1" ht="57">
      <c r="A170" s="21" t="s">
        <v>1205</v>
      </c>
      <c r="B170" s="21" t="s">
        <v>84</v>
      </c>
      <c r="C170" s="2" t="s">
        <v>1185</v>
      </c>
      <c r="D170" s="2" t="s">
        <v>655</v>
      </c>
      <c r="E170" s="22" t="s">
        <v>656</v>
      </c>
      <c r="F170" s="2" t="s">
        <v>657</v>
      </c>
      <c r="G170" s="19" t="s">
        <v>140</v>
      </c>
      <c r="H170" s="19"/>
      <c r="I170" s="19"/>
      <c r="J170" s="19" t="s">
        <v>2</v>
      </c>
      <c r="K170" s="19" t="s">
        <v>188</v>
      </c>
      <c r="L170" s="19" t="s">
        <v>529</v>
      </c>
      <c r="M170" s="19" t="s">
        <v>143</v>
      </c>
      <c r="N170" s="20" t="s">
        <v>593</v>
      </c>
      <c r="O170" s="19" t="s">
        <v>3</v>
      </c>
      <c r="P170" s="54" t="s">
        <v>1186</v>
      </c>
      <c r="Q170" s="19" t="s">
        <v>147</v>
      </c>
      <c r="R170" s="20" t="s">
        <v>130</v>
      </c>
      <c r="S170" s="212" t="s">
        <v>154</v>
      </c>
      <c r="T170" s="3" t="s">
        <v>146</v>
      </c>
      <c r="U170" s="3" t="s">
        <v>146</v>
      </c>
      <c r="V170" s="19" t="s">
        <v>76</v>
      </c>
      <c r="W170" s="20" t="s">
        <v>147</v>
      </c>
      <c r="X170" s="20" t="s">
        <v>147</v>
      </c>
      <c r="Y170" s="20" t="s">
        <v>147</v>
      </c>
      <c r="Z170" s="20" t="s">
        <v>147</v>
      </c>
      <c r="AA170" s="20" t="s">
        <v>147</v>
      </c>
      <c r="AB170" s="20" t="s">
        <v>147</v>
      </c>
      <c r="AC170" s="103" t="str">
        <f t="shared" si="119"/>
        <v>Baja</v>
      </c>
      <c r="AD170" s="103">
        <f t="shared" si="120"/>
        <v>1</v>
      </c>
      <c r="AE170" s="26" t="s">
        <v>148</v>
      </c>
      <c r="AF170" s="103">
        <f t="shared" si="121"/>
        <v>1</v>
      </c>
      <c r="AG170" s="26" t="s">
        <v>148</v>
      </c>
      <c r="AH170" s="104">
        <f t="shared" si="122"/>
        <v>1</v>
      </c>
      <c r="AI170" s="26" t="s">
        <v>148</v>
      </c>
      <c r="AJ170" s="103">
        <f t="shared" si="123"/>
        <v>1</v>
      </c>
      <c r="AK170" s="103">
        <f t="shared" si="124"/>
        <v>2</v>
      </c>
      <c r="AL170" s="103" t="str">
        <f t="shared" si="125"/>
        <v>Baja</v>
      </c>
      <c r="AM170" s="103">
        <f t="shared" si="126"/>
        <v>1</v>
      </c>
      <c r="AN170" s="103">
        <f t="shared" si="127"/>
        <v>3</v>
      </c>
      <c r="AO170" s="105" t="str">
        <f t="shared" si="128"/>
        <v>BAJA</v>
      </c>
    </row>
    <row r="171" spans="1:41" s="27" customFormat="1" ht="114">
      <c r="A171" s="21" t="s">
        <v>1206</v>
      </c>
      <c r="B171" s="21" t="s">
        <v>84</v>
      </c>
      <c r="C171" s="2" t="s">
        <v>1185</v>
      </c>
      <c r="D171" s="2" t="s">
        <v>476</v>
      </c>
      <c r="E171" s="22" t="s">
        <v>659</v>
      </c>
      <c r="F171" s="2" t="s">
        <v>660</v>
      </c>
      <c r="G171" s="19" t="s">
        <v>140</v>
      </c>
      <c r="H171" s="19"/>
      <c r="I171" s="19" t="s">
        <v>2</v>
      </c>
      <c r="J171" s="19" t="s">
        <v>2</v>
      </c>
      <c r="K171" s="19" t="s">
        <v>141</v>
      </c>
      <c r="L171" s="19" t="s">
        <v>513</v>
      </c>
      <c r="M171" s="19" t="s">
        <v>143</v>
      </c>
      <c r="N171" s="20" t="s">
        <v>593</v>
      </c>
      <c r="O171" s="19" t="s">
        <v>3</v>
      </c>
      <c r="P171" s="54" t="s">
        <v>1186</v>
      </c>
      <c r="Q171" s="19" t="s">
        <v>147</v>
      </c>
      <c r="R171" s="20" t="s">
        <v>130</v>
      </c>
      <c r="S171" s="212" t="s">
        <v>154</v>
      </c>
      <c r="T171" s="3" t="s">
        <v>146</v>
      </c>
      <c r="U171" s="3" t="s">
        <v>146</v>
      </c>
      <c r="V171" s="19" t="s">
        <v>76</v>
      </c>
      <c r="W171" s="20" t="s">
        <v>147</v>
      </c>
      <c r="X171" s="20" t="s">
        <v>147</v>
      </c>
      <c r="Y171" s="20" t="s">
        <v>147</v>
      </c>
      <c r="Z171" s="20" t="s">
        <v>147</v>
      </c>
      <c r="AA171" s="20" t="s">
        <v>147</v>
      </c>
      <c r="AB171" s="20" t="s">
        <v>147</v>
      </c>
      <c r="AC171" s="103" t="str">
        <f t="shared" si="119"/>
        <v>Baja</v>
      </c>
      <c r="AD171" s="103">
        <f t="shared" si="120"/>
        <v>1</v>
      </c>
      <c r="AE171" s="26" t="s">
        <v>155</v>
      </c>
      <c r="AF171" s="103">
        <f t="shared" si="121"/>
        <v>2</v>
      </c>
      <c r="AG171" s="26" t="s">
        <v>148</v>
      </c>
      <c r="AH171" s="104">
        <f t="shared" si="122"/>
        <v>1</v>
      </c>
      <c r="AI171" s="26" t="s">
        <v>148</v>
      </c>
      <c r="AJ171" s="103">
        <f t="shared" si="123"/>
        <v>1</v>
      </c>
      <c r="AK171" s="103">
        <f t="shared" si="124"/>
        <v>2</v>
      </c>
      <c r="AL171" s="103" t="str">
        <f t="shared" si="125"/>
        <v>Baja</v>
      </c>
      <c r="AM171" s="103">
        <f t="shared" si="126"/>
        <v>1</v>
      </c>
      <c r="AN171" s="103">
        <f t="shared" si="127"/>
        <v>4</v>
      </c>
      <c r="AO171" s="105" t="str">
        <f t="shared" si="128"/>
        <v>MEDIA</v>
      </c>
    </row>
    <row r="172" spans="1:41" s="27" customFormat="1" ht="45">
      <c r="A172" s="21" t="s">
        <v>1207</v>
      </c>
      <c r="B172" s="21" t="s">
        <v>84</v>
      </c>
      <c r="C172" s="2" t="s">
        <v>1185</v>
      </c>
      <c r="D172" s="2" t="s">
        <v>662</v>
      </c>
      <c r="E172" s="22" t="s">
        <v>663</v>
      </c>
      <c r="F172" s="2" t="s">
        <v>664</v>
      </c>
      <c r="G172" s="19" t="s">
        <v>140</v>
      </c>
      <c r="H172" s="19"/>
      <c r="I172" s="19"/>
      <c r="J172" s="19" t="s">
        <v>2</v>
      </c>
      <c r="K172" s="19" t="s">
        <v>188</v>
      </c>
      <c r="L172" s="19" t="s">
        <v>529</v>
      </c>
      <c r="M172" s="19" t="s">
        <v>143</v>
      </c>
      <c r="N172" s="20" t="s">
        <v>593</v>
      </c>
      <c r="O172" s="19" t="s">
        <v>3</v>
      </c>
      <c r="P172" s="54" t="s">
        <v>1186</v>
      </c>
      <c r="Q172" s="19" t="s">
        <v>147</v>
      </c>
      <c r="R172" s="20" t="s">
        <v>130</v>
      </c>
      <c r="S172" s="212" t="s">
        <v>154</v>
      </c>
      <c r="T172" s="3" t="s">
        <v>146</v>
      </c>
      <c r="U172" s="3" t="s">
        <v>146</v>
      </c>
      <c r="V172" s="19" t="s">
        <v>76</v>
      </c>
      <c r="W172" s="20" t="s">
        <v>147</v>
      </c>
      <c r="X172" s="20" t="s">
        <v>147</v>
      </c>
      <c r="Y172" s="20" t="s">
        <v>147</v>
      </c>
      <c r="Z172" s="20" t="s">
        <v>147</v>
      </c>
      <c r="AA172" s="20" t="s">
        <v>147</v>
      </c>
      <c r="AB172" s="20" t="s">
        <v>147</v>
      </c>
      <c r="AC172" s="103" t="str">
        <f t="shared" si="119"/>
        <v>Baja</v>
      </c>
      <c r="AD172" s="103">
        <f t="shared" si="120"/>
        <v>1</v>
      </c>
      <c r="AE172" s="26" t="s">
        <v>148</v>
      </c>
      <c r="AF172" s="103">
        <f t="shared" si="121"/>
        <v>1</v>
      </c>
      <c r="AG172" s="26" t="s">
        <v>155</v>
      </c>
      <c r="AH172" s="104">
        <f t="shared" si="122"/>
        <v>2</v>
      </c>
      <c r="AI172" s="26" t="s">
        <v>148</v>
      </c>
      <c r="AJ172" s="103">
        <f t="shared" si="123"/>
        <v>1</v>
      </c>
      <c r="AK172" s="103">
        <f t="shared" si="124"/>
        <v>3</v>
      </c>
      <c r="AL172" s="103" t="str">
        <f t="shared" si="125"/>
        <v>Baja</v>
      </c>
      <c r="AM172" s="103">
        <f t="shared" si="126"/>
        <v>1</v>
      </c>
      <c r="AN172" s="103">
        <f t="shared" si="127"/>
        <v>3</v>
      </c>
      <c r="AO172" s="105" t="str">
        <f t="shared" si="128"/>
        <v>BAJA</v>
      </c>
    </row>
    <row r="173" spans="1:41" ht="50.1" customHeight="1">
      <c r="A173" s="83" t="s">
        <v>710</v>
      </c>
      <c r="B173" s="84"/>
      <c r="C173" s="84"/>
      <c r="D173" s="84"/>
      <c r="E173" s="84"/>
      <c r="F173" s="84"/>
      <c r="G173" s="84"/>
      <c r="H173" s="84"/>
      <c r="I173" s="84"/>
      <c r="J173" s="84"/>
      <c r="K173" s="84"/>
      <c r="L173" s="84"/>
      <c r="M173" s="84"/>
      <c r="N173" s="84"/>
      <c r="O173" s="84"/>
      <c r="P173" s="84"/>
      <c r="Q173" s="84"/>
      <c r="R173" s="84"/>
      <c r="S173" s="84"/>
      <c r="T173" s="84"/>
      <c r="U173" s="84"/>
      <c r="V173" s="84"/>
      <c r="W173" s="84"/>
      <c r="X173" s="84"/>
      <c r="Y173" s="84"/>
      <c r="Z173" s="84"/>
      <c r="AA173" s="84"/>
      <c r="AB173" s="84"/>
      <c r="AC173" s="92"/>
      <c r="AD173" s="92"/>
      <c r="AE173" s="84"/>
      <c r="AF173" s="92"/>
      <c r="AG173" s="84"/>
      <c r="AH173" s="92"/>
      <c r="AI173" s="84"/>
      <c r="AJ173" s="92"/>
      <c r="AK173" s="92"/>
      <c r="AL173" s="92"/>
      <c r="AM173" s="92"/>
      <c r="AN173" s="92"/>
      <c r="AO173" s="98"/>
    </row>
    <row r="174" spans="1:41" s="27" customFormat="1" ht="50.1" customHeight="1">
      <c r="A174" s="21" t="s">
        <v>1208</v>
      </c>
      <c r="B174" s="21" t="s">
        <v>84</v>
      </c>
      <c r="C174" s="213" t="s">
        <v>134</v>
      </c>
      <c r="D174" s="67" t="s">
        <v>666</v>
      </c>
      <c r="E174" s="67" t="s">
        <v>667</v>
      </c>
      <c r="F174" s="68" t="s">
        <v>668</v>
      </c>
      <c r="G174" s="69" t="s">
        <v>140</v>
      </c>
      <c r="H174" s="70" t="s">
        <v>2</v>
      </c>
      <c r="I174" s="70"/>
      <c r="J174" s="69"/>
      <c r="K174" s="68" t="s">
        <v>669</v>
      </c>
      <c r="L174" s="68" t="s">
        <v>670</v>
      </c>
      <c r="M174" s="70" t="s">
        <v>143</v>
      </c>
      <c r="N174" s="67" t="s">
        <v>671</v>
      </c>
      <c r="O174" s="67" t="s">
        <v>672</v>
      </c>
      <c r="P174" s="67" t="s">
        <v>1209</v>
      </c>
      <c r="Q174" s="67" t="s">
        <v>670</v>
      </c>
      <c r="R174" s="20" t="s">
        <v>673</v>
      </c>
      <c r="S174" s="3" t="s">
        <v>154</v>
      </c>
      <c r="T174" s="3" t="s">
        <v>146</v>
      </c>
      <c r="U174" s="3" t="s">
        <v>146</v>
      </c>
      <c r="V174" s="19" t="s">
        <v>80</v>
      </c>
      <c r="W174" s="20" t="s">
        <v>674</v>
      </c>
      <c r="X174" s="20" t="s">
        <v>181</v>
      </c>
      <c r="Y174" s="20" t="s">
        <v>675</v>
      </c>
      <c r="Z174" s="20" t="s">
        <v>174</v>
      </c>
      <c r="AA174" s="23" t="s">
        <v>1210</v>
      </c>
      <c r="AB174" s="20" t="s">
        <v>182</v>
      </c>
      <c r="AC174" s="103" t="str">
        <f t="shared" ref="AC174:AC187" si="129">IF(V174="Información Pública Reservada","Alta",IF(V174="Información Pública Clasificada","Media",IF(V174="Información Pública","Baja")))</f>
        <v>Media</v>
      </c>
      <c r="AD174" s="103">
        <v>2</v>
      </c>
      <c r="AE174" s="26" t="s">
        <v>183</v>
      </c>
      <c r="AF174" s="103">
        <v>3</v>
      </c>
      <c r="AG174" s="26" t="s">
        <v>183</v>
      </c>
      <c r="AH174" s="104">
        <v>3</v>
      </c>
      <c r="AI174" s="26" t="s">
        <v>155</v>
      </c>
      <c r="AJ174" s="103">
        <v>2</v>
      </c>
      <c r="AK174" s="103">
        <v>5</v>
      </c>
      <c r="AL174" s="103" t="str">
        <f t="shared" ref="AL174:AL183" si="130">IF(AK174=3,"Baja",IF(AK174=2,"Baja",IF(AK174=1,"Baja",IF(AK174=4,"Media",IF(AK174&gt;=5,"Alta")))))</f>
        <v>Alta</v>
      </c>
      <c r="AM174" s="103">
        <f t="shared" ref="AM174:AM187" si="131">IF(AL174="Baja",1,IF(AL174="Media",2,IF(AL174="Alta",3,"0")))</f>
        <v>3</v>
      </c>
      <c r="AN174" s="103">
        <f t="shared" ref="AN174:AN187" si="132">IFERROR(SUM(+AD174+AF174+AM174),"")</f>
        <v>8</v>
      </c>
      <c r="AO174" s="105" t="str">
        <f t="shared" ref="AO174:AO183" si="133">IF(AND(AC174="ALTA"),"ALTA",IF(AND(AE174="ALTA",AL174="ALTA"),"ALTA",IF(AND(AC174="MEDIA",AE174="ALTA",AL174="MEDIA"),"MEDIA",IF(AND(AC174="MEDIA",AE174="MEDIA",AL174="ALTA"),"MEDIA",IF(AND(AC174="MEDIA",AE174="MEDIA",AL174="BAJA"),"MEDIA",IF(AND(AC174="MEDIA",AE174="MEDIA",AL174="MEDIA"),"MEDIA",IF(AND(AC174="MEDIA",AE174="BAJA",AL174="MEDIA"),"MEDIA",IF(AND(AC174="BAJA",AE174="MEDIA",AL174="MEDIA"),"MEDIA",IF(AND(AC174="BAJA",AE174="BAJA",AL174="MEDIA"),"MEDIA",IF(AND(AC174="BAJA",AE174="MEDIA",AL174="BAJA"),"MEDIA",IF(AND(AC174="MEDIA",AE174="BAJA",AL174="BAJA"),"MEDIA",IF(AND(AC174="BAJA",AE174="ALTA",AL174="BAJA"),"MEDIA",IF(AND(AC174="BAJA",AE174="BAJA",AL174="ALTA"),"MEDIA",IF(AND(AC174="MEDIA",AE174="ALTA",AL174="BAJA"),"MEDIA",IF(AND(AC174="MEDIA",AE174="BAJA",AL174="ALTA"),"MEDIA",IF(AND(AC174="BAJA",AE174="ALTA",AL174="MEDIA"),"MEDIA",IF(AND(AC174="BAJA",AE174="MEDIA",AL174="ALTA"),"MEDIA",IF(AND(AC174="BAJA",AE174="BAJA",AL174="BAJA"),"BAJA","Por Clasificar"))))))))))))))))))</f>
        <v>ALTA</v>
      </c>
    </row>
    <row r="175" spans="1:41" s="27" customFormat="1" ht="50.1" customHeight="1">
      <c r="A175" s="21" t="s">
        <v>1211</v>
      </c>
      <c r="B175" s="21" t="s">
        <v>84</v>
      </c>
      <c r="C175" s="213" t="s">
        <v>134</v>
      </c>
      <c r="D175" s="71" t="s">
        <v>676</v>
      </c>
      <c r="E175" s="67" t="s">
        <v>677</v>
      </c>
      <c r="F175" s="68" t="s">
        <v>678</v>
      </c>
      <c r="G175" s="69" t="s">
        <v>140</v>
      </c>
      <c r="H175" s="70" t="s">
        <v>2</v>
      </c>
      <c r="I175" s="70"/>
      <c r="J175" s="69"/>
      <c r="K175" s="68" t="s">
        <v>669</v>
      </c>
      <c r="L175" s="68" t="s">
        <v>670</v>
      </c>
      <c r="M175" s="70" t="s">
        <v>143</v>
      </c>
      <c r="N175" s="67" t="s">
        <v>671</v>
      </c>
      <c r="O175" s="67" t="s">
        <v>672</v>
      </c>
      <c r="P175" s="67" t="s">
        <v>1209</v>
      </c>
      <c r="Q175" s="67" t="s">
        <v>670</v>
      </c>
      <c r="R175" s="20" t="s">
        <v>673</v>
      </c>
      <c r="S175" s="3" t="s">
        <v>154</v>
      </c>
      <c r="T175" s="3" t="s">
        <v>146</v>
      </c>
      <c r="U175" s="3" t="s">
        <v>146</v>
      </c>
      <c r="V175" s="19" t="s">
        <v>76</v>
      </c>
      <c r="W175" s="20" t="s">
        <v>147</v>
      </c>
      <c r="X175" s="20" t="s">
        <v>147</v>
      </c>
      <c r="Y175" s="20" t="s">
        <v>147</v>
      </c>
      <c r="Z175" s="20" t="s">
        <v>147</v>
      </c>
      <c r="AA175" s="23" t="s">
        <v>147</v>
      </c>
      <c r="AB175" s="20" t="s">
        <v>147</v>
      </c>
      <c r="AC175" s="103" t="str">
        <f t="shared" si="129"/>
        <v>Baja</v>
      </c>
      <c r="AD175" s="103">
        <v>1</v>
      </c>
      <c r="AE175" s="26" t="s">
        <v>155</v>
      </c>
      <c r="AF175" s="103">
        <v>2</v>
      </c>
      <c r="AG175" s="26" t="s">
        <v>155</v>
      </c>
      <c r="AH175" s="104">
        <v>2</v>
      </c>
      <c r="AI175" s="26" t="s">
        <v>155</v>
      </c>
      <c r="AJ175" s="103">
        <v>2</v>
      </c>
      <c r="AK175" s="103">
        <v>4</v>
      </c>
      <c r="AL175" s="103" t="str">
        <f t="shared" si="130"/>
        <v>Media</v>
      </c>
      <c r="AM175" s="103">
        <f t="shared" si="131"/>
        <v>2</v>
      </c>
      <c r="AN175" s="103">
        <f t="shared" si="132"/>
        <v>5</v>
      </c>
      <c r="AO175" s="105" t="str">
        <f t="shared" si="133"/>
        <v>MEDIA</v>
      </c>
    </row>
    <row r="176" spans="1:41" s="27" customFormat="1" ht="50.1" customHeight="1">
      <c r="A176" s="21" t="s">
        <v>1212</v>
      </c>
      <c r="B176" s="21" t="s">
        <v>84</v>
      </c>
      <c r="C176" s="213" t="s">
        <v>134</v>
      </c>
      <c r="D176" s="67" t="s">
        <v>422</v>
      </c>
      <c r="E176" s="67" t="s">
        <v>679</v>
      </c>
      <c r="F176" s="68" t="s">
        <v>680</v>
      </c>
      <c r="G176" s="69" t="s">
        <v>140</v>
      </c>
      <c r="H176" s="214" t="s">
        <v>2</v>
      </c>
      <c r="I176" s="70"/>
      <c r="J176" s="69"/>
      <c r="K176" s="215" t="s">
        <v>681</v>
      </c>
      <c r="L176" s="68" t="s">
        <v>670</v>
      </c>
      <c r="M176" s="70" t="s">
        <v>143</v>
      </c>
      <c r="N176" s="67" t="s">
        <v>671</v>
      </c>
      <c r="O176" s="67" t="s">
        <v>672</v>
      </c>
      <c r="P176" s="216" t="s">
        <v>1209</v>
      </c>
      <c r="Q176" s="67" t="s">
        <v>670</v>
      </c>
      <c r="R176" s="20" t="s">
        <v>673</v>
      </c>
      <c r="S176" s="3" t="s">
        <v>154</v>
      </c>
      <c r="T176" s="3" t="s">
        <v>146</v>
      </c>
      <c r="U176" s="3" t="s">
        <v>146</v>
      </c>
      <c r="V176" s="19" t="s">
        <v>80</v>
      </c>
      <c r="W176" s="20" t="s">
        <v>674</v>
      </c>
      <c r="X176" s="20" t="s">
        <v>181</v>
      </c>
      <c r="Y176" s="20" t="s">
        <v>682</v>
      </c>
      <c r="Z176" s="20" t="s">
        <v>174</v>
      </c>
      <c r="AA176" s="23" t="s">
        <v>1210</v>
      </c>
      <c r="AB176" s="20" t="s">
        <v>182</v>
      </c>
      <c r="AC176" s="103" t="str">
        <f t="shared" si="129"/>
        <v>Media</v>
      </c>
      <c r="AD176" s="103">
        <v>2</v>
      </c>
      <c r="AE176" s="26" t="s">
        <v>155</v>
      </c>
      <c r="AF176" s="103">
        <v>2</v>
      </c>
      <c r="AG176" s="26" t="s">
        <v>155</v>
      </c>
      <c r="AH176" s="104">
        <v>2</v>
      </c>
      <c r="AI176" s="26" t="s">
        <v>155</v>
      </c>
      <c r="AJ176" s="103">
        <v>2</v>
      </c>
      <c r="AK176" s="103">
        <v>4</v>
      </c>
      <c r="AL176" s="103" t="str">
        <f t="shared" si="130"/>
        <v>Media</v>
      </c>
      <c r="AM176" s="103">
        <f t="shared" si="131"/>
        <v>2</v>
      </c>
      <c r="AN176" s="103">
        <f t="shared" si="132"/>
        <v>6</v>
      </c>
      <c r="AO176" s="105" t="str">
        <f t="shared" si="133"/>
        <v>MEDIA</v>
      </c>
    </row>
    <row r="177" spans="1:41" s="27" customFormat="1" ht="70.5" customHeight="1">
      <c r="A177" s="21" t="s">
        <v>1213</v>
      </c>
      <c r="B177" s="21" t="s">
        <v>84</v>
      </c>
      <c r="C177" s="213" t="s">
        <v>134</v>
      </c>
      <c r="D177" s="217" t="s">
        <v>683</v>
      </c>
      <c r="E177" s="67" t="s">
        <v>684</v>
      </c>
      <c r="F177" s="68" t="s">
        <v>685</v>
      </c>
      <c r="G177" s="69" t="s">
        <v>140</v>
      </c>
      <c r="H177" s="70" t="s">
        <v>2</v>
      </c>
      <c r="I177" s="214" t="s">
        <v>2</v>
      </c>
      <c r="J177" s="69"/>
      <c r="K177" s="68" t="s">
        <v>686</v>
      </c>
      <c r="L177" s="68" t="s">
        <v>529</v>
      </c>
      <c r="M177" s="70" t="s">
        <v>143</v>
      </c>
      <c r="N177" s="67" t="s">
        <v>671</v>
      </c>
      <c r="O177" s="67" t="s">
        <v>672</v>
      </c>
      <c r="P177" s="67" t="s">
        <v>1209</v>
      </c>
      <c r="Q177" s="72" t="s">
        <v>687</v>
      </c>
      <c r="R177" s="20" t="s">
        <v>673</v>
      </c>
      <c r="S177" s="3" t="s">
        <v>146</v>
      </c>
      <c r="T177" s="3" t="s">
        <v>146</v>
      </c>
      <c r="U177" s="3" t="s">
        <v>146</v>
      </c>
      <c r="V177" s="19" t="s">
        <v>76</v>
      </c>
      <c r="W177" s="20" t="s">
        <v>179</v>
      </c>
      <c r="X177" s="20" t="s">
        <v>179</v>
      </c>
      <c r="Y177" s="20" t="s">
        <v>179</v>
      </c>
      <c r="Z177" s="20" t="s">
        <v>179</v>
      </c>
      <c r="AA177" s="23" t="s">
        <v>179</v>
      </c>
      <c r="AB177" s="20" t="s">
        <v>179</v>
      </c>
      <c r="AC177" s="103" t="str">
        <f t="shared" si="129"/>
        <v>Baja</v>
      </c>
      <c r="AD177" s="103">
        <v>1</v>
      </c>
      <c r="AE177" s="26" t="s">
        <v>155</v>
      </c>
      <c r="AF177" s="103">
        <v>2</v>
      </c>
      <c r="AG177" s="26" t="s">
        <v>155</v>
      </c>
      <c r="AH177" s="104">
        <v>2</v>
      </c>
      <c r="AI177" s="26" t="s">
        <v>155</v>
      </c>
      <c r="AJ177" s="103">
        <v>2</v>
      </c>
      <c r="AK177" s="103">
        <v>4</v>
      </c>
      <c r="AL177" s="103" t="str">
        <f t="shared" si="130"/>
        <v>Media</v>
      </c>
      <c r="AM177" s="103">
        <f t="shared" si="131"/>
        <v>2</v>
      </c>
      <c r="AN177" s="103">
        <f t="shared" si="132"/>
        <v>5</v>
      </c>
      <c r="AO177" s="105" t="str">
        <f t="shared" si="133"/>
        <v>MEDIA</v>
      </c>
    </row>
    <row r="178" spans="1:41" s="27" customFormat="1" ht="50.1" customHeight="1">
      <c r="A178" s="21" t="s">
        <v>1214</v>
      </c>
      <c r="B178" s="21" t="s">
        <v>84</v>
      </c>
      <c r="C178" s="213" t="s">
        <v>134</v>
      </c>
      <c r="D178" s="218" t="s">
        <v>647</v>
      </c>
      <c r="E178" s="67" t="s">
        <v>688</v>
      </c>
      <c r="F178" s="68" t="s">
        <v>689</v>
      </c>
      <c r="G178" s="69" t="s">
        <v>140</v>
      </c>
      <c r="H178" s="70" t="s">
        <v>2</v>
      </c>
      <c r="I178" s="70"/>
      <c r="J178" s="69"/>
      <c r="K178" s="68" t="s">
        <v>669</v>
      </c>
      <c r="L178" s="68" t="s">
        <v>670</v>
      </c>
      <c r="M178" s="70" t="s">
        <v>143</v>
      </c>
      <c r="N178" s="67" t="s">
        <v>671</v>
      </c>
      <c r="O178" s="67" t="s">
        <v>672</v>
      </c>
      <c r="P178" s="67" t="s">
        <v>1209</v>
      </c>
      <c r="Q178" s="67" t="s">
        <v>670</v>
      </c>
      <c r="R178" s="20" t="s">
        <v>673</v>
      </c>
      <c r="S178" s="3" t="s">
        <v>154</v>
      </c>
      <c r="T178" s="3" t="s">
        <v>146</v>
      </c>
      <c r="U178" s="3" t="s">
        <v>146</v>
      </c>
      <c r="V178" s="19" t="s">
        <v>80</v>
      </c>
      <c r="W178" s="20" t="s">
        <v>690</v>
      </c>
      <c r="X178" s="20" t="s">
        <v>690</v>
      </c>
      <c r="Y178" s="20" t="s">
        <v>691</v>
      </c>
      <c r="Z178" s="20" t="s">
        <v>174</v>
      </c>
      <c r="AA178" s="23" t="s">
        <v>1210</v>
      </c>
      <c r="AB178" s="20" t="s">
        <v>179</v>
      </c>
      <c r="AC178" s="103" t="str">
        <f t="shared" si="129"/>
        <v>Media</v>
      </c>
      <c r="AD178" s="103">
        <v>2</v>
      </c>
      <c r="AE178" s="26" t="s">
        <v>183</v>
      </c>
      <c r="AF178" s="103">
        <v>3</v>
      </c>
      <c r="AG178" s="26" t="s">
        <v>183</v>
      </c>
      <c r="AH178" s="104">
        <v>3</v>
      </c>
      <c r="AI178" s="26" t="s">
        <v>183</v>
      </c>
      <c r="AJ178" s="103">
        <v>3</v>
      </c>
      <c r="AK178" s="103">
        <v>6</v>
      </c>
      <c r="AL178" s="103" t="str">
        <f t="shared" si="130"/>
        <v>Alta</v>
      </c>
      <c r="AM178" s="103">
        <f t="shared" si="131"/>
        <v>3</v>
      </c>
      <c r="AN178" s="103">
        <f t="shared" si="132"/>
        <v>8</v>
      </c>
      <c r="AO178" s="105" t="str">
        <f t="shared" si="133"/>
        <v>ALTA</v>
      </c>
    </row>
    <row r="179" spans="1:41" s="27" customFormat="1" ht="50.1" customHeight="1">
      <c r="A179" s="21" t="s">
        <v>1215</v>
      </c>
      <c r="B179" s="21" t="s">
        <v>84</v>
      </c>
      <c r="C179" s="213" t="s">
        <v>134</v>
      </c>
      <c r="D179" s="67" t="s">
        <v>372</v>
      </c>
      <c r="E179" s="67" t="s">
        <v>692</v>
      </c>
      <c r="F179" s="68" t="s">
        <v>693</v>
      </c>
      <c r="G179" s="69" t="s">
        <v>140</v>
      </c>
      <c r="H179" s="70"/>
      <c r="I179" s="70"/>
      <c r="J179" s="69" t="s">
        <v>2</v>
      </c>
      <c r="K179" s="68" t="s">
        <v>411</v>
      </c>
      <c r="L179" s="68" t="s">
        <v>694</v>
      </c>
      <c r="M179" s="70" t="s">
        <v>143</v>
      </c>
      <c r="N179" s="67" t="s">
        <v>671</v>
      </c>
      <c r="O179" s="67" t="s">
        <v>672</v>
      </c>
      <c r="P179" s="67" t="s">
        <v>1216</v>
      </c>
      <c r="Q179" s="67" t="s">
        <v>670</v>
      </c>
      <c r="R179" s="20" t="s">
        <v>673</v>
      </c>
      <c r="S179" s="3" t="s">
        <v>146</v>
      </c>
      <c r="T179" s="3" t="s">
        <v>146</v>
      </c>
      <c r="U179" s="3" t="s">
        <v>146</v>
      </c>
      <c r="V179" s="219" t="s">
        <v>76</v>
      </c>
      <c r="W179" s="20" t="s">
        <v>179</v>
      </c>
      <c r="X179" s="20" t="s">
        <v>179</v>
      </c>
      <c r="Y179" s="20" t="s">
        <v>179</v>
      </c>
      <c r="Z179" s="20" t="s">
        <v>179</v>
      </c>
      <c r="AA179" s="23" t="s">
        <v>179</v>
      </c>
      <c r="AB179" s="20" t="s">
        <v>179</v>
      </c>
      <c r="AC179" s="103" t="str">
        <f t="shared" si="129"/>
        <v>Baja</v>
      </c>
      <c r="AD179" s="103">
        <v>1</v>
      </c>
      <c r="AE179" s="26" t="s">
        <v>155</v>
      </c>
      <c r="AF179" s="103">
        <v>2</v>
      </c>
      <c r="AG179" s="26" t="s">
        <v>148</v>
      </c>
      <c r="AH179" s="104">
        <v>1</v>
      </c>
      <c r="AI179" s="26" t="s">
        <v>155</v>
      </c>
      <c r="AJ179" s="103">
        <v>2</v>
      </c>
      <c r="AK179" s="103">
        <v>3</v>
      </c>
      <c r="AL179" s="103" t="str">
        <f t="shared" si="130"/>
        <v>Baja</v>
      </c>
      <c r="AM179" s="103">
        <f t="shared" si="131"/>
        <v>1</v>
      </c>
      <c r="AN179" s="103">
        <f t="shared" si="132"/>
        <v>4</v>
      </c>
      <c r="AO179" s="105" t="str">
        <f t="shared" si="133"/>
        <v>MEDIA</v>
      </c>
    </row>
    <row r="180" spans="1:41" s="27" customFormat="1" ht="120" customHeight="1">
      <c r="A180" s="21" t="s">
        <v>1217</v>
      </c>
      <c r="B180" s="21" t="s">
        <v>84</v>
      </c>
      <c r="C180" s="213" t="s">
        <v>134</v>
      </c>
      <c r="D180" s="67" t="s">
        <v>695</v>
      </c>
      <c r="E180" s="67" t="s">
        <v>696</v>
      </c>
      <c r="F180" s="68" t="s">
        <v>697</v>
      </c>
      <c r="G180" s="69" t="s">
        <v>140</v>
      </c>
      <c r="H180" s="70" t="s">
        <v>2</v>
      </c>
      <c r="I180" s="70"/>
      <c r="J180" s="69"/>
      <c r="K180" s="68" t="s">
        <v>669</v>
      </c>
      <c r="L180" s="68" t="s">
        <v>670</v>
      </c>
      <c r="M180" s="70" t="s">
        <v>143</v>
      </c>
      <c r="N180" s="67" t="s">
        <v>671</v>
      </c>
      <c r="O180" s="67" t="s">
        <v>698</v>
      </c>
      <c r="P180" s="67" t="s">
        <v>1209</v>
      </c>
      <c r="Q180" s="67" t="s">
        <v>670</v>
      </c>
      <c r="R180" s="20" t="s">
        <v>673</v>
      </c>
      <c r="S180" s="3" t="s">
        <v>154</v>
      </c>
      <c r="T180" s="3" t="s">
        <v>146</v>
      </c>
      <c r="U180" s="3" t="s">
        <v>146</v>
      </c>
      <c r="V180" s="220" t="s">
        <v>76</v>
      </c>
      <c r="W180" s="221" t="s">
        <v>179</v>
      </c>
      <c r="X180" s="20" t="s">
        <v>179</v>
      </c>
      <c r="Y180" s="20" t="s">
        <v>179</v>
      </c>
      <c r="Z180" s="20" t="s">
        <v>179</v>
      </c>
      <c r="AA180" s="23" t="s">
        <v>179</v>
      </c>
      <c r="AB180" s="20" t="s">
        <v>179</v>
      </c>
      <c r="AC180" s="103" t="str">
        <f t="shared" si="129"/>
        <v>Baja</v>
      </c>
      <c r="AD180" s="103">
        <v>1</v>
      </c>
      <c r="AE180" s="26" t="s">
        <v>155</v>
      </c>
      <c r="AF180" s="103">
        <v>2</v>
      </c>
      <c r="AG180" s="26" t="s">
        <v>148</v>
      </c>
      <c r="AH180" s="104">
        <v>1</v>
      </c>
      <c r="AI180" s="26" t="s">
        <v>155</v>
      </c>
      <c r="AJ180" s="103">
        <v>2</v>
      </c>
      <c r="AK180" s="103">
        <v>3</v>
      </c>
      <c r="AL180" s="103" t="str">
        <f t="shared" si="130"/>
        <v>Baja</v>
      </c>
      <c r="AM180" s="103">
        <f t="shared" si="131"/>
        <v>1</v>
      </c>
      <c r="AN180" s="103">
        <f t="shared" si="132"/>
        <v>4</v>
      </c>
      <c r="AO180" s="105" t="str">
        <f t="shared" si="133"/>
        <v>MEDIA</v>
      </c>
    </row>
    <row r="181" spans="1:41" s="27" customFormat="1" ht="99" customHeight="1">
      <c r="A181" s="21" t="s">
        <v>1218</v>
      </c>
      <c r="B181" s="21" t="s">
        <v>84</v>
      </c>
      <c r="C181" s="213" t="s">
        <v>134</v>
      </c>
      <c r="D181" s="67" t="s">
        <v>699</v>
      </c>
      <c r="E181" s="67" t="s">
        <v>700</v>
      </c>
      <c r="F181" s="68" t="s">
        <v>701</v>
      </c>
      <c r="G181" s="69" t="s">
        <v>140</v>
      </c>
      <c r="H181" s="70" t="s">
        <v>2</v>
      </c>
      <c r="I181" s="70"/>
      <c r="J181" s="69"/>
      <c r="K181" s="68" t="s">
        <v>669</v>
      </c>
      <c r="L181" s="68" t="s">
        <v>670</v>
      </c>
      <c r="M181" s="70" t="s">
        <v>143</v>
      </c>
      <c r="N181" s="67" t="s">
        <v>671</v>
      </c>
      <c r="O181" s="67" t="s">
        <v>672</v>
      </c>
      <c r="P181" s="67" t="s">
        <v>1209</v>
      </c>
      <c r="Q181" s="67" t="s">
        <v>670</v>
      </c>
      <c r="R181" s="20" t="s">
        <v>673</v>
      </c>
      <c r="S181" s="3" t="s">
        <v>154</v>
      </c>
      <c r="T181" s="3" t="s">
        <v>146</v>
      </c>
      <c r="U181" s="3" t="s">
        <v>146</v>
      </c>
      <c r="V181" s="222" t="s">
        <v>80</v>
      </c>
      <c r="W181" s="221" t="s">
        <v>674</v>
      </c>
      <c r="X181" s="20" t="s">
        <v>181</v>
      </c>
      <c r="Y181" s="20" t="s">
        <v>702</v>
      </c>
      <c r="Z181" s="20" t="s">
        <v>174</v>
      </c>
      <c r="AA181" s="23" t="s">
        <v>1210</v>
      </c>
      <c r="AB181" s="20" t="s">
        <v>182</v>
      </c>
      <c r="AC181" s="103" t="str">
        <f t="shared" si="129"/>
        <v>Media</v>
      </c>
      <c r="AD181" s="103">
        <v>2</v>
      </c>
      <c r="AE181" s="26" t="s">
        <v>155</v>
      </c>
      <c r="AF181" s="103">
        <v>2</v>
      </c>
      <c r="AG181" s="26" t="s">
        <v>148</v>
      </c>
      <c r="AH181" s="104">
        <v>1</v>
      </c>
      <c r="AI181" s="26" t="s">
        <v>155</v>
      </c>
      <c r="AJ181" s="103">
        <v>2</v>
      </c>
      <c r="AK181" s="103">
        <v>3</v>
      </c>
      <c r="AL181" s="103" t="str">
        <f t="shared" si="130"/>
        <v>Baja</v>
      </c>
      <c r="AM181" s="103">
        <f t="shared" si="131"/>
        <v>1</v>
      </c>
      <c r="AN181" s="103">
        <f t="shared" si="132"/>
        <v>5</v>
      </c>
      <c r="AO181" s="105" t="str">
        <f t="shared" si="133"/>
        <v>MEDIA</v>
      </c>
    </row>
    <row r="182" spans="1:41" s="27" customFormat="1" ht="87" customHeight="1">
      <c r="A182" s="21" t="s">
        <v>1219</v>
      </c>
      <c r="B182" s="21" t="s">
        <v>84</v>
      </c>
      <c r="C182" s="213" t="s">
        <v>134</v>
      </c>
      <c r="D182" s="67" t="s">
        <v>647</v>
      </c>
      <c r="E182" s="67" t="s">
        <v>703</v>
      </c>
      <c r="F182" s="68" t="s">
        <v>689</v>
      </c>
      <c r="G182" s="69" t="s">
        <v>140</v>
      </c>
      <c r="H182" s="70" t="s">
        <v>2</v>
      </c>
      <c r="I182" s="70"/>
      <c r="J182" s="69"/>
      <c r="K182" s="68" t="s">
        <v>704</v>
      </c>
      <c r="L182" s="223" t="s">
        <v>529</v>
      </c>
      <c r="M182" s="70" t="s">
        <v>143</v>
      </c>
      <c r="N182" s="67" t="s">
        <v>671</v>
      </c>
      <c r="O182" s="67" t="s">
        <v>698</v>
      </c>
      <c r="P182" s="67" t="s">
        <v>1209</v>
      </c>
      <c r="Q182" s="67" t="s">
        <v>705</v>
      </c>
      <c r="R182" s="20" t="s">
        <v>673</v>
      </c>
      <c r="S182" s="3" t="s">
        <v>154</v>
      </c>
      <c r="T182" s="3" t="s">
        <v>146</v>
      </c>
      <c r="U182" s="3" t="s">
        <v>146</v>
      </c>
      <c r="V182" s="222" t="s">
        <v>80</v>
      </c>
      <c r="W182" s="221" t="s">
        <v>690</v>
      </c>
      <c r="X182" s="20" t="s">
        <v>690</v>
      </c>
      <c r="Y182" s="20" t="s">
        <v>691</v>
      </c>
      <c r="Z182" s="20" t="s">
        <v>174</v>
      </c>
      <c r="AA182" s="23">
        <v>44056</v>
      </c>
      <c r="AB182" s="20" t="s">
        <v>182</v>
      </c>
      <c r="AC182" s="103" t="str">
        <f t="shared" si="129"/>
        <v>Media</v>
      </c>
      <c r="AD182" s="103">
        <v>2</v>
      </c>
      <c r="AE182" s="26" t="s">
        <v>155</v>
      </c>
      <c r="AF182" s="103">
        <v>2</v>
      </c>
      <c r="AG182" s="26" t="s">
        <v>148</v>
      </c>
      <c r="AH182" s="104">
        <v>1</v>
      </c>
      <c r="AI182" s="26" t="s">
        <v>148</v>
      </c>
      <c r="AJ182" s="103">
        <v>1</v>
      </c>
      <c r="AK182" s="103">
        <v>2</v>
      </c>
      <c r="AL182" s="103" t="str">
        <f t="shared" si="130"/>
        <v>Baja</v>
      </c>
      <c r="AM182" s="103">
        <f t="shared" si="131"/>
        <v>1</v>
      </c>
      <c r="AN182" s="103">
        <f t="shared" si="132"/>
        <v>5</v>
      </c>
      <c r="AO182" s="105" t="str">
        <f t="shared" si="133"/>
        <v>MEDIA</v>
      </c>
    </row>
    <row r="183" spans="1:41" s="27" customFormat="1" ht="73.5" customHeight="1">
      <c r="A183" s="21" t="s">
        <v>1220</v>
      </c>
      <c r="B183" s="21" t="s">
        <v>84</v>
      </c>
      <c r="C183" s="213" t="s">
        <v>134</v>
      </c>
      <c r="D183" s="67" t="s">
        <v>356</v>
      </c>
      <c r="E183" s="67" t="s">
        <v>706</v>
      </c>
      <c r="F183" s="68" t="s">
        <v>707</v>
      </c>
      <c r="G183" s="224" t="s">
        <v>140</v>
      </c>
      <c r="H183" s="70"/>
      <c r="I183" s="225"/>
      <c r="J183" s="224" t="s">
        <v>2</v>
      </c>
      <c r="K183" s="226" t="s">
        <v>411</v>
      </c>
      <c r="L183" s="227" t="s">
        <v>708</v>
      </c>
      <c r="M183" s="228" t="s">
        <v>143</v>
      </c>
      <c r="N183" s="67" t="s">
        <v>671</v>
      </c>
      <c r="O183" s="67" t="s">
        <v>3</v>
      </c>
      <c r="P183" s="67" t="s">
        <v>1221</v>
      </c>
      <c r="Q183" s="67" t="s">
        <v>179</v>
      </c>
      <c r="R183" s="20" t="s">
        <v>673</v>
      </c>
      <c r="S183" s="3" t="s">
        <v>154</v>
      </c>
      <c r="T183" s="3" t="s">
        <v>146</v>
      </c>
      <c r="U183" s="3" t="s">
        <v>146</v>
      </c>
      <c r="V183" s="229" t="s">
        <v>76</v>
      </c>
      <c r="W183" s="221" t="s">
        <v>147</v>
      </c>
      <c r="X183" s="221" t="s">
        <v>147</v>
      </c>
      <c r="Y183" s="20" t="s">
        <v>147</v>
      </c>
      <c r="Z183" s="20" t="s">
        <v>147</v>
      </c>
      <c r="AA183" s="20" t="s">
        <v>147</v>
      </c>
      <c r="AB183" s="20" t="s">
        <v>147</v>
      </c>
      <c r="AC183" s="103" t="str">
        <f t="shared" si="129"/>
        <v>Baja</v>
      </c>
      <c r="AD183" s="103">
        <v>1</v>
      </c>
      <c r="AE183" s="26" t="s">
        <v>155</v>
      </c>
      <c r="AF183" s="103">
        <v>2</v>
      </c>
      <c r="AG183" s="26" t="s">
        <v>148</v>
      </c>
      <c r="AH183" s="104">
        <v>1</v>
      </c>
      <c r="AI183" s="26" t="s">
        <v>148</v>
      </c>
      <c r="AJ183" s="103">
        <v>1</v>
      </c>
      <c r="AK183" s="103">
        <v>2</v>
      </c>
      <c r="AL183" s="103" t="str">
        <f t="shared" si="130"/>
        <v>Baja</v>
      </c>
      <c r="AM183" s="103">
        <f t="shared" si="131"/>
        <v>1</v>
      </c>
      <c r="AN183" s="103">
        <f t="shared" si="132"/>
        <v>4</v>
      </c>
      <c r="AO183" s="105" t="str">
        <f t="shared" si="133"/>
        <v>MEDIA</v>
      </c>
    </row>
    <row r="184" spans="1:41" s="27" customFormat="1" ht="76.5" customHeight="1">
      <c r="A184" s="230" t="s">
        <v>1222</v>
      </c>
      <c r="B184" s="230" t="s">
        <v>84</v>
      </c>
      <c r="C184" s="231" t="s">
        <v>134</v>
      </c>
      <c r="D184" s="232" t="s">
        <v>476</v>
      </c>
      <c r="E184" s="232" t="s">
        <v>1223</v>
      </c>
      <c r="F184" s="233" t="s">
        <v>709</v>
      </c>
      <c r="G184" s="234" t="s">
        <v>140</v>
      </c>
      <c r="H184" s="70"/>
      <c r="I184" s="225"/>
      <c r="J184" s="224" t="s">
        <v>2</v>
      </c>
      <c r="K184" s="235" t="s">
        <v>1224</v>
      </c>
      <c r="L184" s="223" t="s">
        <v>529</v>
      </c>
      <c r="M184" s="228" t="s">
        <v>143</v>
      </c>
      <c r="N184" s="67" t="s">
        <v>671</v>
      </c>
      <c r="O184" s="67" t="s">
        <v>3</v>
      </c>
      <c r="P184" s="67" t="s">
        <v>1221</v>
      </c>
      <c r="Q184" s="67" t="s">
        <v>179</v>
      </c>
      <c r="R184" s="20" t="s">
        <v>673</v>
      </c>
      <c r="S184" s="3" t="s">
        <v>146</v>
      </c>
      <c r="T184" s="3" t="s">
        <v>146</v>
      </c>
      <c r="U184" s="3" t="s">
        <v>146</v>
      </c>
      <c r="V184" s="229" t="s">
        <v>76</v>
      </c>
      <c r="W184" s="229" t="s">
        <v>147</v>
      </c>
      <c r="X184" s="229" t="s">
        <v>147</v>
      </c>
      <c r="Y184" s="229" t="s">
        <v>147</v>
      </c>
      <c r="Z184" s="229" t="s">
        <v>147</v>
      </c>
      <c r="AA184" s="23" t="s">
        <v>1225</v>
      </c>
      <c r="AB184" s="229" t="s">
        <v>147</v>
      </c>
      <c r="AC184" s="236" t="str">
        <f t="shared" si="129"/>
        <v>Baja</v>
      </c>
      <c r="AD184" s="236">
        <v>2</v>
      </c>
      <c r="AE184" s="237" t="s">
        <v>148</v>
      </c>
      <c r="AF184" s="236">
        <v>3</v>
      </c>
      <c r="AG184" s="237" t="s">
        <v>148</v>
      </c>
      <c r="AH184" s="238">
        <v>2</v>
      </c>
      <c r="AI184" s="237" t="s">
        <v>148</v>
      </c>
      <c r="AJ184" s="236">
        <v>1</v>
      </c>
      <c r="AK184" s="236">
        <v>2</v>
      </c>
      <c r="AL184" s="236" t="s">
        <v>148</v>
      </c>
      <c r="AM184" s="236">
        <f t="shared" si="131"/>
        <v>1</v>
      </c>
      <c r="AN184" s="236">
        <f t="shared" si="132"/>
        <v>6</v>
      </c>
      <c r="AO184" s="239" t="s">
        <v>148</v>
      </c>
    </row>
    <row r="185" spans="1:41" s="27" customFormat="1" ht="73.5" customHeight="1">
      <c r="A185" s="230" t="s">
        <v>1226</v>
      </c>
      <c r="B185" s="230" t="s">
        <v>84</v>
      </c>
      <c r="C185" s="232" t="s">
        <v>134</v>
      </c>
      <c r="D185" s="232" t="s">
        <v>336</v>
      </c>
      <c r="E185" s="232" t="s">
        <v>1227</v>
      </c>
      <c r="F185" s="233" t="s">
        <v>1228</v>
      </c>
      <c r="G185" s="234" t="s">
        <v>140</v>
      </c>
      <c r="H185" s="70"/>
      <c r="I185" s="225"/>
      <c r="J185" s="224" t="s">
        <v>2</v>
      </c>
      <c r="K185" s="235" t="s">
        <v>1224</v>
      </c>
      <c r="L185" s="223" t="s">
        <v>529</v>
      </c>
      <c r="M185" s="228" t="s">
        <v>143</v>
      </c>
      <c r="N185" s="67" t="s">
        <v>671</v>
      </c>
      <c r="O185" s="67" t="s">
        <v>3</v>
      </c>
      <c r="P185" s="67" t="s">
        <v>1221</v>
      </c>
      <c r="Q185" s="67" t="s">
        <v>179</v>
      </c>
      <c r="R185" s="20" t="s">
        <v>673</v>
      </c>
      <c r="S185" s="3" t="s">
        <v>146</v>
      </c>
      <c r="T185" s="3" t="s">
        <v>146</v>
      </c>
      <c r="U185" s="3" t="s">
        <v>146</v>
      </c>
      <c r="V185" s="229" t="s">
        <v>76</v>
      </c>
      <c r="W185" s="229" t="s">
        <v>147</v>
      </c>
      <c r="X185" s="229" t="s">
        <v>147</v>
      </c>
      <c r="Y185" s="229" t="s">
        <v>147</v>
      </c>
      <c r="Z185" s="229" t="s">
        <v>147</v>
      </c>
      <c r="AA185" s="23" t="s">
        <v>1225</v>
      </c>
      <c r="AB185" s="229" t="s">
        <v>147</v>
      </c>
      <c r="AC185" s="236" t="str">
        <f t="shared" si="129"/>
        <v>Baja</v>
      </c>
      <c r="AD185" s="236">
        <v>3</v>
      </c>
      <c r="AE185" s="237" t="s">
        <v>148</v>
      </c>
      <c r="AF185" s="236">
        <v>4</v>
      </c>
      <c r="AG185" s="237" t="s">
        <v>148</v>
      </c>
      <c r="AH185" s="238">
        <v>3</v>
      </c>
      <c r="AI185" s="237" t="s">
        <v>148</v>
      </c>
      <c r="AJ185" s="236">
        <v>1</v>
      </c>
      <c r="AK185" s="236">
        <v>2</v>
      </c>
      <c r="AL185" s="236" t="s">
        <v>148</v>
      </c>
      <c r="AM185" s="236">
        <f t="shared" si="131"/>
        <v>1</v>
      </c>
      <c r="AN185" s="236">
        <f t="shared" si="132"/>
        <v>8</v>
      </c>
      <c r="AO185" s="239" t="s">
        <v>148</v>
      </c>
    </row>
    <row r="186" spans="1:41" s="27" customFormat="1" ht="79.5" customHeight="1">
      <c r="A186" s="230" t="s">
        <v>1229</v>
      </c>
      <c r="B186" s="230" t="s">
        <v>84</v>
      </c>
      <c r="C186" s="232" t="s">
        <v>134</v>
      </c>
      <c r="D186" s="232" t="s">
        <v>1230</v>
      </c>
      <c r="E186" s="232" t="s">
        <v>1231</v>
      </c>
      <c r="F186" s="233" t="s">
        <v>1232</v>
      </c>
      <c r="G186" s="234" t="s">
        <v>140</v>
      </c>
      <c r="H186" s="70"/>
      <c r="I186" s="225"/>
      <c r="J186" s="224" t="s">
        <v>2</v>
      </c>
      <c r="K186" s="235" t="s">
        <v>1224</v>
      </c>
      <c r="L186" s="223" t="s">
        <v>529</v>
      </c>
      <c r="M186" s="228" t="s">
        <v>143</v>
      </c>
      <c r="N186" s="67" t="s">
        <v>671</v>
      </c>
      <c r="O186" s="67" t="s">
        <v>3</v>
      </c>
      <c r="P186" s="67" t="s">
        <v>1221</v>
      </c>
      <c r="Q186" s="67" t="s">
        <v>179</v>
      </c>
      <c r="R186" s="20" t="s">
        <v>673</v>
      </c>
      <c r="S186" s="3" t="s">
        <v>146</v>
      </c>
      <c r="T186" s="3" t="s">
        <v>146</v>
      </c>
      <c r="U186" s="3" t="s">
        <v>146</v>
      </c>
      <c r="V186" s="229" t="s">
        <v>76</v>
      </c>
      <c r="W186" s="229" t="s">
        <v>147</v>
      </c>
      <c r="X186" s="229" t="s">
        <v>147</v>
      </c>
      <c r="Y186" s="229" t="s">
        <v>147</v>
      </c>
      <c r="Z186" s="229" t="s">
        <v>147</v>
      </c>
      <c r="AA186" s="23" t="s">
        <v>1225</v>
      </c>
      <c r="AB186" s="229" t="s">
        <v>147</v>
      </c>
      <c r="AC186" s="236" t="str">
        <f t="shared" si="129"/>
        <v>Baja</v>
      </c>
      <c r="AD186" s="236">
        <v>4</v>
      </c>
      <c r="AE186" s="237" t="s">
        <v>148</v>
      </c>
      <c r="AF186" s="236">
        <v>5</v>
      </c>
      <c r="AG186" s="237" t="s">
        <v>148</v>
      </c>
      <c r="AH186" s="238">
        <v>4</v>
      </c>
      <c r="AI186" s="237" t="s">
        <v>148</v>
      </c>
      <c r="AJ186" s="236">
        <v>1</v>
      </c>
      <c r="AK186" s="236">
        <v>2</v>
      </c>
      <c r="AL186" s="236" t="s">
        <v>148</v>
      </c>
      <c r="AM186" s="236">
        <f t="shared" si="131"/>
        <v>1</v>
      </c>
      <c r="AN186" s="236">
        <f t="shared" si="132"/>
        <v>10</v>
      </c>
      <c r="AO186" s="239" t="s">
        <v>148</v>
      </c>
    </row>
    <row r="187" spans="1:41" s="27" customFormat="1" ht="139.5" customHeight="1">
      <c r="A187" s="230" t="s">
        <v>1233</v>
      </c>
      <c r="B187" s="230" t="s">
        <v>84</v>
      </c>
      <c r="C187" s="232" t="s">
        <v>134</v>
      </c>
      <c r="D187" s="232" t="s">
        <v>1234</v>
      </c>
      <c r="E187" s="232" t="s">
        <v>1235</v>
      </c>
      <c r="F187" s="233" t="s">
        <v>1236</v>
      </c>
      <c r="G187" s="234" t="s">
        <v>140</v>
      </c>
      <c r="H187" s="70"/>
      <c r="I187" s="225"/>
      <c r="J187" s="224" t="s">
        <v>2</v>
      </c>
      <c r="K187" s="235" t="s">
        <v>1224</v>
      </c>
      <c r="L187" s="223" t="s">
        <v>529</v>
      </c>
      <c r="M187" s="228" t="s">
        <v>143</v>
      </c>
      <c r="N187" s="67" t="s">
        <v>671</v>
      </c>
      <c r="O187" s="67" t="s">
        <v>3</v>
      </c>
      <c r="P187" s="67" t="s">
        <v>1221</v>
      </c>
      <c r="Q187" s="67" t="s">
        <v>179</v>
      </c>
      <c r="R187" s="20" t="s">
        <v>673</v>
      </c>
      <c r="S187" s="3" t="s">
        <v>146</v>
      </c>
      <c r="T187" s="3" t="s">
        <v>146</v>
      </c>
      <c r="U187" s="3" t="s">
        <v>146</v>
      </c>
      <c r="V187" s="229" t="s">
        <v>76</v>
      </c>
      <c r="W187" s="229" t="s">
        <v>147</v>
      </c>
      <c r="X187" s="229" t="s">
        <v>147</v>
      </c>
      <c r="Y187" s="229" t="s">
        <v>147</v>
      </c>
      <c r="Z187" s="229" t="s">
        <v>147</v>
      </c>
      <c r="AA187" s="23" t="s">
        <v>1225</v>
      </c>
      <c r="AB187" s="229" t="s">
        <v>147</v>
      </c>
      <c r="AC187" s="236" t="str">
        <f t="shared" si="129"/>
        <v>Baja</v>
      </c>
      <c r="AD187" s="236">
        <v>5</v>
      </c>
      <c r="AE187" s="237" t="s">
        <v>148</v>
      </c>
      <c r="AF187" s="236">
        <v>6</v>
      </c>
      <c r="AG187" s="237" t="s">
        <v>148</v>
      </c>
      <c r="AH187" s="238">
        <v>5</v>
      </c>
      <c r="AI187" s="237" t="s">
        <v>148</v>
      </c>
      <c r="AJ187" s="236">
        <v>1</v>
      </c>
      <c r="AK187" s="236">
        <v>2</v>
      </c>
      <c r="AL187" s="236" t="s">
        <v>148</v>
      </c>
      <c r="AM187" s="236">
        <f t="shared" si="131"/>
        <v>1</v>
      </c>
      <c r="AN187" s="236">
        <f t="shared" si="132"/>
        <v>12</v>
      </c>
      <c r="AO187" s="239" t="s">
        <v>148</v>
      </c>
    </row>
    <row r="188" spans="1:41" ht="50.1" customHeight="1">
      <c r="A188" s="89" t="s">
        <v>827</v>
      </c>
      <c r="B188" s="90"/>
      <c r="C188" s="90"/>
      <c r="D188" s="90"/>
      <c r="E188" s="90"/>
      <c r="F188" s="90"/>
      <c r="G188" s="90"/>
      <c r="H188" s="90"/>
      <c r="I188" s="90"/>
      <c r="J188" s="90"/>
      <c r="K188" s="90"/>
      <c r="L188" s="90"/>
      <c r="M188" s="90"/>
      <c r="N188" s="90"/>
      <c r="O188" s="90"/>
      <c r="P188" s="90"/>
      <c r="Q188" s="90"/>
      <c r="R188" s="90"/>
      <c r="S188" s="90"/>
      <c r="T188" s="90"/>
      <c r="U188" s="90"/>
      <c r="V188" s="90"/>
      <c r="W188" s="90"/>
      <c r="X188" s="90"/>
      <c r="Y188" s="90"/>
      <c r="Z188" s="90"/>
      <c r="AA188" s="90"/>
      <c r="AB188" s="90"/>
      <c r="AC188" s="96"/>
      <c r="AD188" s="96"/>
      <c r="AE188" s="90"/>
      <c r="AF188" s="96"/>
      <c r="AG188" s="90"/>
      <c r="AH188" s="96"/>
      <c r="AI188" s="90"/>
      <c r="AJ188" s="96"/>
      <c r="AK188" s="96"/>
      <c r="AL188" s="96"/>
      <c r="AM188" s="96"/>
      <c r="AN188" s="96"/>
      <c r="AO188" s="100"/>
    </row>
    <row r="189" spans="1:41" s="27" customFormat="1" ht="75">
      <c r="A189" s="21" t="s">
        <v>591</v>
      </c>
      <c r="B189" s="21" t="s">
        <v>84</v>
      </c>
      <c r="C189" s="102" t="s">
        <v>111</v>
      </c>
      <c r="D189" s="2" t="s">
        <v>336</v>
      </c>
      <c r="E189" s="22" t="s">
        <v>711</v>
      </c>
      <c r="F189" s="73" t="s">
        <v>712</v>
      </c>
      <c r="G189" s="19" t="s">
        <v>140</v>
      </c>
      <c r="H189" s="2" t="s">
        <v>2</v>
      </c>
      <c r="I189" s="19" t="s">
        <v>2</v>
      </c>
      <c r="J189" s="19" t="s">
        <v>2</v>
      </c>
      <c r="K189" s="240" t="s">
        <v>141</v>
      </c>
      <c r="L189" s="240" t="s">
        <v>513</v>
      </c>
      <c r="M189" s="19" t="s">
        <v>143</v>
      </c>
      <c r="N189" s="20" t="s">
        <v>713</v>
      </c>
      <c r="O189" s="19" t="s">
        <v>3</v>
      </c>
      <c r="P189" s="54" t="s">
        <v>1237</v>
      </c>
      <c r="Q189" s="19" t="s">
        <v>147</v>
      </c>
      <c r="R189" s="20" t="s">
        <v>130</v>
      </c>
      <c r="S189" s="3" t="s">
        <v>154</v>
      </c>
      <c r="T189" s="3" t="s">
        <v>146</v>
      </c>
      <c r="U189" s="3" t="s">
        <v>146</v>
      </c>
      <c r="V189" s="19" t="s">
        <v>80</v>
      </c>
      <c r="W189" s="54" t="s">
        <v>1238</v>
      </c>
      <c r="X189" s="54" t="s">
        <v>1239</v>
      </c>
      <c r="Y189" s="54" t="s">
        <v>1240</v>
      </c>
      <c r="Z189" s="54" t="s">
        <v>174</v>
      </c>
      <c r="AA189" s="54" t="s">
        <v>1241</v>
      </c>
      <c r="AB189" s="54" t="s">
        <v>182</v>
      </c>
      <c r="AC189" s="103" t="str">
        <f t="shared" ref="AC189:AC220" si="134">IF(V189="Información Pública Reservada","Alta",IF(V189="Información Pública Clasificada","Media",IF(V189="Información Pública","Baja")))</f>
        <v>Media</v>
      </c>
      <c r="AD189" s="103">
        <f t="shared" ref="AD189:AD219" si="135">IF(AC189="Baja",1,IF(AC189="Media",2,IF(AC189="Alta",3,"")))</f>
        <v>2</v>
      </c>
      <c r="AE189" s="26" t="s">
        <v>155</v>
      </c>
      <c r="AF189" s="103">
        <f>IF(AE189="Baja",1,IF(AE189="Media",2,IF(AE189="Alta",3,"")))</f>
        <v>2</v>
      </c>
      <c r="AG189" s="26" t="s">
        <v>155</v>
      </c>
      <c r="AH189" s="104">
        <f>IF(AG189="Baja",1,IF(AG189="Media",2,IF(AG189="Alta",3,IF(AG189="No Clasificada",0,""))))</f>
        <v>2</v>
      </c>
      <c r="AI189" s="26" t="s">
        <v>155</v>
      </c>
      <c r="AJ189" s="103">
        <f>IF(AI189="Baja",1,IF(AI189="Media",2,IF(AI189="Alta",3,IF(AI189="No Clasificada",0,""))))</f>
        <v>2</v>
      </c>
      <c r="AK189" s="103">
        <f>IFERROR(SUM(AH189+AJ189)," ")</f>
        <v>4</v>
      </c>
      <c r="AL189" s="103" t="str">
        <f>IF(AK189=3,"Baja",IF(AK189=2,"Baja",IF(AK189=1,"Baja",IF(AK189=4,"Media",IF(AK189&gt;=5,"Alta")))))</f>
        <v>Media</v>
      </c>
      <c r="AM189" s="103">
        <f>IF(AL189="Baja",1,IF(AL189="Media",2,IF(AL189="Alta",3,"0")))</f>
        <v>2</v>
      </c>
      <c r="AN189" s="103">
        <f>IFERROR(SUM(+AD189+AF189+AM189),"")</f>
        <v>6</v>
      </c>
      <c r="AO189" s="105" t="str">
        <f>IF(AND(AC189="ALTA"),"ALTA",IF(AND(AE189="ALTA",AL189="ALTA"),"ALTA",IF(AND(AC189="MEDIA",AE189="ALTA",AL189="MEDIA"),"MEDIA",IF(AND(AC189="MEDIA",AE189="MEDIA",AL189="ALTA"),"MEDIA",IF(AND(AC189="MEDIA",AE189="MEDIA",AL189="BAJA"),"MEDIA",IF(AND(AC189="MEDIA",AE189="MEDIA",AL189="MEDIA"),"MEDIA",IF(AND(AC189="MEDIA",AE189="BAJA",AL189="MEDIA"),"MEDIA",IF(AND(AC189="BAJA",AE189="MEDIA",AL189="MEDIA"),"MEDIA",IF(AND(AC189="BAJA",AE189="BAJA",AL189="MEDIA"),"MEDIA",IF(AND(AC189="BAJA",AE189="MEDIA",AL189="BAJA"),"MEDIA",IF(AND(AC189="MEDIA",AE189="BAJA",AL189="BAJA"),"MEDIA",IF(AND(AC189="BAJA",AE189="ALTA",AL189="BAJA"),"MEDIA",IF(AND(AC189="BAJA",AE189="BAJA",AL189="ALTA"),"MEDIA",IF(AND(AC189="MEDIA",AE189="ALTA",AL189="BAJA"),"MEDIA",IF(AND(AC189="MEDIA",AE189="BAJA",AL189="ALTA"),"MEDIA",IF(AND(AC189="BAJA",AE189="ALTA",AL189="MEDIA"),"MEDIA",IF(AND(AC189="BAJA",AE189="MEDIA",AL189="ALTA"),"MEDIA",IF(AND(AC189="BAJA",AE189="BAJA",AL189="BAJA"),"BAJA","Por Clasificar"))))))))))))))))))</f>
        <v>MEDIA</v>
      </c>
    </row>
    <row r="190" spans="1:41" s="27" customFormat="1" ht="60">
      <c r="A190" s="21" t="s">
        <v>594</v>
      </c>
      <c r="B190" s="21" t="s">
        <v>84</v>
      </c>
      <c r="C190" s="102" t="s">
        <v>111</v>
      </c>
      <c r="D190" s="2" t="s">
        <v>336</v>
      </c>
      <c r="E190" s="22" t="s">
        <v>714</v>
      </c>
      <c r="F190" s="73" t="s">
        <v>715</v>
      </c>
      <c r="G190" s="19" t="s">
        <v>140</v>
      </c>
      <c r="H190" s="2" t="s">
        <v>2</v>
      </c>
      <c r="I190" s="19"/>
      <c r="J190" s="19" t="s">
        <v>2</v>
      </c>
      <c r="K190" s="240" t="s">
        <v>141</v>
      </c>
      <c r="L190" s="240" t="s">
        <v>513</v>
      </c>
      <c r="M190" s="19" t="s">
        <v>143</v>
      </c>
      <c r="N190" s="20" t="s">
        <v>716</v>
      </c>
      <c r="O190" s="19" t="s">
        <v>3</v>
      </c>
      <c r="P190" s="54" t="s">
        <v>1237</v>
      </c>
      <c r="Q190" s="19" t="s">
        <v>147</v>
      </c>
      <c r="R190" s="20" t="s">
        <v>130</v>
      </c>
      <c r="S190" s="3" t="s">
        <v>154</v>
      </c>
      <c r="T190" s="3" t="s">
        <v>146</v>
      </c>
      <c r="U190" s="3" t="s">
        <v>146</v>
      </c>
      <c r="V190" s="19" t="s">
        <v>76</v>
      </c>
      <c r="W190" s="54" t="s">
        <v>179</v>
      </c>
      <c r="X190" s="54" t="s">
        <v>179</v>
      </c>
      <c r="Y190" s="54" t="s">
        <v>179</v>
      </c>
      <c r="Z190" s="54" t="s">
        <v>179</v>
      </c>
      <c r="AA190" s="54" t="s">
        <v>179</v>
      </c>
      <c r="AB190" s="54" t="s">
        <v>179</v>
      </c>
      <c r="AC190" s="103" t="str">
        <f t="shared" si="134"/>
        <v>Baja</v>
      </c>
      <c r="AD190" s="103">
        <f t="shared" si="135"/>
        <v>1</v>
      </c>
      <c r="AE190" s="26" t="s">
        <v>155</v>
      </c>
      <c r="AF190" s="103">
        <f t="shared" ref="AF190:AF219" si="136">IF(AE190="Baja",1,IF(AE190="Media",2,IF(AE190="Alta",3,"")))</f>
        <v>2</v>
      </c>
      <c r="AG190" s="26" t="s">
        <v>155</v>
      </c>
      <c r="AH190" s="104">
        <f t="shared" ref="AH190:AH219" si="137">IF(AG190="Baja",1,IF(AG190="Media",2,IF(AG190="Alta",3,IF(AG190="No Clasificada",0,""))))</f>
        <v>2</v>
      </c>
      <c r="AI190" s="26" t="s">
        <v>155</v>
      </c>
      <c r="AJ190" s="103">
        <f t="shared" ref="AJ190:AJ219" si="138">IF(AI190="Baja",1,IF(AI190="Media",2,IF(AI190="Alta",3,IF(AI190="No Clasificada",0,""))))</f>
        <v>2</v>
      </c>
      <c r="AK190" s="103">
        <f t="shared" ref="AK190:AK219" si="139">IFERROR(SUM(AH190+AJ190)," ")</f>
        <v>4</v>
      </c>
      <c r="AL190" s="103" t="str">
        <f t="shared" ref="AL190:AL220" si="140">IF(AK190=3,"Baja",IF(AK190=2,"Baja",IF(AK190=1,"Baja",IF(AK190=4,"Media",IF(AK190&gt;=5,"Alta")))))</f>
        <v>Media</v>
      </c>
      <c r="AM190" s="103">
        <f t="shared" ref="AM190:AM219" si="141">IF(AL190="Baja",1,IF(AL190="Media",2,IF(AL190="Alta",3,"0")))</f>
        <v>2</v>
      </c>
      <c r="AN190" s="103">
        <f t="shared" ref="AN190:AN219" si="142">IFERROR(SUM(+AD190+AF190+AM190),"")</f>
        <v>5</v>
      </c>
      <c r="AO190" s="105" t="str">
        <f t="shared" ref="AO190:AO220" si="143">IF(AND(AC190="ALTA"),"ALTA",IF(AND(AE190="ALTA",AL190="ALTA"),"ALTA",IF(AND(AC190="MEDIA",AE190="ALTA",AL190="MEDIA"),"MEDIA",IF(AND(AC190="MEDIA",AE190="MEDIA",AL190="ALTA"),"MEDIA",IF(AND(AC190="MEDIA",AE190="MEDIA",AL190="BAJA"),"MEDIA",IF(AND(AC190="MEDIA",AE190="MEDIA",AL190="MEDIA"),"MEDIA",IF(AND(AC190="MEDIA",AE190="BAJA",AL190="MEDIA"),"MEDIA",IF(AND(AC190="BAJA",AE190="MEDIA",AL190="MEDIA"),"MEDIA",IF(AND(AC190="BAJA",AE190="BAJA",AL190="MEDIA"),"MEDIA",IF(AND(AC190="BAJA",AE190="MEDIA",AL190="BAJA"),"MEDIA",IF(AND(AC190="MEDIA",AE190="BAJA",AL190="BAJA"),"MEDIA",IF(AND(AC190="BAJA",AE190="ALTA",AL190="BAJA"),"MEDIA",IF(AND(AC190="BAJA",AE190="BAJA",AL190="ALTA"),"MEDIA",IF(AND(AC190="MEDIA",AE190="ALTA",AL190="BAJA"),"MEDIA",IF(AND(AC190="MEDIA",AE190="BAJA",AL190="ALTA"),"MEDIA",IF(AND(AC190="BAJA",AE190="ALTA",AL190="MEDIA"),"MEDIA",IF(AND(AC190="BAJA",AE190="MEDIA",AL190="ALTA"),"MEDIA",IF(AND(AC190="BAJA",AE190="BAJA",AL190="BAJA"),"BAJA","Por Clasificar"))))))))))))))))))</f>
        <v>MEDIA</v>
      </c>
    </row>
    <row r="191" spans="1:41" s="27" customFormat="1" ht="63.75">
      <c r="A191" s="21" t="s">
        <v>596</v>
      </c>
      <c r="B191" s="21" t="s">
        <v>84</v>
      </c>
      <c r="C191" s="102" t="s">
        <v>111</v>
      </c>
      <c r="D191" s="2" t="s">
        <v>717</v>
      </c>
      <c r="E191" s="22" t="s">
        <v>718</v>
      </c>
      <c r="F191" s="73" t="s">
        <v>719</v>
      </c>
      <c r="G191" s="19" t="s">
        <v>140</v>
      </c>
      <c r="H191" s="2"/>
      <c r="I191" s="19"/>
      <c r="J191" s="19" t="s">
        <v>2</v>
      </c>
      <c r="K191" s="240" t="s">
        <v>188</v>
      </c>
      <c r="L191" s="240" t="s">
        <v>529</v>
      </c>
      <c r="M191" s="19" t="s">
        <v>143</v>
      </c>
      <c r="N191" s="20" t="s">
        <v>720</v>
      </c>
      <c r="O191" s="19" t="s">
        <v>3</v>
      </c>
      <c r="P191" s="54" t="s">
        <v>1242</v>
      </c>
      <c r="Q191" s="19" t="s">
        <v>147</v>
      </c>
      <c r="R191" s="20" t="s">
        <v>130</v>
      </c>
      <c r="S191" s="3" t="s">
        <v>146</v>
      </c>
      <c r="T191" s="3" t="s">
        <v>146</v>
      </c>
      <c r="U191" s="3" t="s">
        <v>146</v>
      </c>
      <c r="V191" s="19" t="s">
        <v>76</v>
      </c>
      <c r="W191" s="54" t="s">
        <v>179</v>
      </c>
      <c r="X191" s="54" t="s">
        <v>179</v>
      </c>
      <c r="Y191" s="54" t="s">
        <v>179</v>
      </c>
      <c r="Z191" s="54" t="s">
        <v>179</v>
      </c>
      <c r="AA191" s="54" t="s">
        <v>179</v>
      </c>
      <c r="AB191" s="54" t="s">
        <v>179</v>
      </c>
      <c r="AC191" s="103" t="str">
        <f t="shared" si="134"/>
        <v>Baja</v>
      </c>
      <c r="AD191" s="103">
        <f t="shared" si="135"/>
        <v>1</v>
      </c>
      <c r="AE191" s="26" t="s">
        <v>148</v>
      </c>
      <c r="AF191" s="103">
        <f t="shared" si="136"/>
        <v>1</v>
      </c>
      <c r="AG191" s="26" t="s">
        <v>148</v>
      </c>
      <c r="AH191" s="104">
        <f t="shared" si="137"/>
        <v>1</v>
      </c>
      <c r="AI191" s="26" t="s">
        <v>148</v>
      </c>
      <c r="AJ191" s="103">
        <f t="shared" si="138"/>
        <v>1</v>
      </c>
      <c r="AK191" s="103">
        <f t="shared" si="139"/>
        <v>2</v>
      </c>
      <c r="AL191" s="103" t="str">
        <f t="shared" si="140"/>
        <v>Baja</v>
      </c>
      <c r="AM191" s="103">
        <f t="shared" si="141"/>
        <v>1</v>
      </c>
      <c r="AN191" s="103">
        <f t="shared" si="142"/>
        <v>3</v>
      </c>
      <c r="AO191" s="105" t="str">
        <f t="shared" si="143"/>
        <v>BAJA</v>
      </c>
    </row>
    <row r="192" spans="1:41" s="27" customFormat="1" ht="60">
      <c r="A192" s="21" t="s">
        <v>600</v>
      </c>
      <c r="B192" s="21" t="s">
        <v>84</v>
      </c>
      <c r="C192" s="102" t="s">
        <v>111</v>
      </c>
      <c r="D192" s="2" t="s">
        <v>721</v>
      </c>
      <c r="E192" s="22" t="s">
        <v>722</v>
      </c>
      <c r="F192" s="73" t="s">
        <v>723</v>
      </c>
      <c r="G192" s="19" t="s">
        <v>140</v>
      </c>
      <c r="H192" s="2"/>
      <c r="I192" s="19"/>
      <c r="J192" s="19" t="s">
        <v>2</v>
      </c>
      <c r="K192" s="240" t="s">
        <v>188</v>
      </c>
      <c r="L192" s="240" t="s">
        <v>529</v>
      </c>
      <c r="M192" s="19" t="s">
        <v>143</v>
      </c>
      <c r="N192" s="20" t="s">
        <v>720</v>
      </c>
      <c r="O192" s="19" t="s">
        <v>3</v>
      </c>
      <c r="P192" s="54" t="s">
        <v>1242</v>
      </c>
      <c r="Q192" s="19" t="s">
        <v>147</v>
      </c>
      <c r="R192" s="20" t="s">
        <v>130</v>
      </c>
      <c r="S192" s="3" t="s">
        <v>146</v>
      </c>
      <c r="T192" s="3" t="s">
        <v>146</v>
      </c>
      <c r="U192" s="3" t="s">
        <v>146</v>
      </c>
      <c r="V192" s="19" t="s">
        <v>76</v>
      </c>
      <c r="W192" s="54" t="s">
        <v>179</v>
      </c>
      <c r="X192" s="54" t="s">
        <v>179</v>
      </c>
      <c r="Y192" s="54" t="s">
        <v>179</v>
      </c>
      <c r="Z192" s="54" t="s">
        <v>179</v>
      </c>
      <c r="AA192" s="54" t="s">
        <v>179</v>
      </c>
      <c r="AB192" s="54" t="s">
        <v>179</v>
      </c>
      <c r="AC192" s="103" t="str">
        <f t="shared" si="134"/>
        <v>Baja</v>
      </c>
      <c r="AD192" s="103">
        <f t="shared" si="135"/>
        <v>1</v>
      </c>
      <c r="AE192" s="26" t="s">
        <v>183</v>
      </c>
      <c r="AF192" s="103">
        <f t="shared" si="136"/>
        <v>3</v>
      </c>
      <c r="AG192" s="26" t="s">
        <v>155</v>
      </c>
      <c r="AH192" s="104">
        <f t="shared" si="137"/>
        <v>2</v>
      </c>
      <c r="AI192" s="26" t="s">
        <v>148</v>
      </c>
      <c r="AJ192" s="103">
        <f t="shared" si="138"/>
        <v>1</v>
      </c>
      <c r="AK192" s="103">
        <f t="shared" si="139"/>
        <v>3</v>
      </c>
      <c r="AL192" s="103" t="str">
        <f t="shared" si="140"/>
        <v>Baja</v>
      </c>
      <c r="AM192" s="103">
        <f t="shared" si="141"/>
        <v>1</v>
      </c>
      <c r="AN192" s="103">
        <f t="shared" si="142"/>
        <v>5</v>
      </c>
      <c r="AO192" s="105" t="str">
        <f t="shared" si="143"/>
        <v>MEDIA</v>
      </c>
    </row>
    <row r="193" spans="1:41" s="27" customFormat="1" ht="60">
      <c r="A193" s="21" t="s">
        <v>607</v>
      </c>
      <c r="B193" s="21" t="s">
        <v>84</v>
      </c>
      <c r="C193" s="102" t="s">
        <v>111</v>
      </c>
      <c r="D193" s="2" t="s">
        <v>724</v>
      </c>
      <c r="E193" s="22" t="s">
        <v>725</v>
      </c>
      <c r="F193" s="73" t="s">
        <v>726</v>
      </c>
      <c r="G193" s="19" t="s">
        <v>140</v>
      </c>
      <c r="H193" s="2"/>
      <c r="I193" s="19"/>
      <c r="J193" s="19" t="s">
        <v>2</v>
      </c>
      <c r="K193" s="240" t="s">
        <v>188</v>
      </c>
      <c r="L193" s="240" t="s">
        <v>529</v>
      </c>
      <c r="M193" s="19" t="s">
        <v>143</v>
      </c>
      <c r="N193" s="20" t="s">
        <v>720</v>
      </c>
      <c r="O193" s="19" t="s">
        <v>3</v>
      </c>
      <c r="P193" s="54" t="s">
        <v>1242</v>
      </c>
      <c r="Q193" s="19" t="s">
        <v>147</v>
      </c>
      <c r="R193" s="20" t="s">
        <v>130</v>
      </c>
      <c r="S193" s="3" t="s">
        <v>154</v>
      </c>
      <c r="T193" s="3" t="s">
        <v>146</v>
      </c>
      <c r="U193" s="3" t="s">
        <v>146</v>
      </c>
      <c r="V193" s="19" t="s">
        <v>76</v>
      </c>
      <c r="W193" s="54" t="s">
        <v>179</v>
      </c>
      <c r="X193" s="54" t="s">
        <v>179</v>
      </c>
      <c r="Y193" s="54" t="s">
        <v>179</v>
      </c>
      <c r="Z193" s="54" t="s">
        <v>179</v>
      </c>
      <c r="AA193" s="54" t="s">
        <v>179</v>
      </c>
      <c r="AB193" s="54" t="s">
        <v>179</v>
      </c>
      <c r="AC193" s="103" t="str">
        <f t="shared" si="134"/>
        <v>Baja</v>
      </c>
      <c r="AD193" s="103">
        <f t="shared" si="135"/>
        <v>1</v>
      </c>
      <c r="AE193" s="26" t="s">
        <v>183</v>
      </c>
      <c r="AF193" s="103">
        <f t="shared" si="136"/>
        <v>3</v>
      </c>
      <c r="AG193" s="26" t="s">
        <v>148</v>
      </c>
      <c r="AH193" s="104">
        <f t="shared" si="137"/>
        <v>1</v>
      </c>
      <c r="AI193" s="26" t="s">
        <v>155</v>
      </c>
      <c r="AJ193" s="103">
        <f t="shared" si="138"/>
        <v>2</v>
      </c>
      <c r="AK193" s="103">
        <f t="shared" si="139"/>
        <v>3</v>
      </c>
      <c r="AL193" s="103" t="str">
        <f t="shared" si="140"/>
        <v>Baja</v>
      </c>
      <c r="AM193" s="103">
        <f t="shared" si="141"/>
        <v>1</v>
      </c>
      <c r="AN193" s="103">
        <f t="shared" si="142"/>
        <v>5</v>
      </c>
      <c r="AO193" s="105" t="str">
        <f t="shared" si="143"/>
        <v>MEDIA</v>
      </c>
    </row>
    <row r="194" spans="1:41" s="27" customFormat="1" ht="63.75">
      <c r="A194" s="21" t="s">
        <v>611</v>
      </c>
      <c r="B194" s="21" t="s">
        <v>84</v>
      </c>
      <c r="C194" s="102" t="s">
        <v>111</v>
      </c>
      <c r="D194" s="2" t="s">
        <v>727</v>
      </c>
      <c r="E194" s="22" t="s">
        <v>728</v>
      </c>
      <c r="F194" s="73" t="s">
        <v>729</v>
      </c>
      <c r="G194" s="19" t="s">
        <v>140</v>
      </c>
      <c r="H194" s="2"/>
      <c r="I194" s="19"/>
      <c r="J194" s="19" t="s">
        <v>2</v>
      </c>
      <c r="K194" s="240" t="s">
        <v>188</v>
      </c>
      <c r="L194" s="240" t="s">
        <v>529</v>
      </c>
      <c r="M194" s="19" t="s">
        <v>143</v>
      </c>
      <c r="N194" s="20" t="s">
        <v>720</v>
      </c>
      <c r="O194" s="19" t="s">
        <v>3</v>
      </c>
      <c r="P194" s="54" t="s">
        <v>1242</v>
      </c>
      <c r="Q194" s="19" t="s">
        <v>147</v>
      </c>
      <c r="R194" s="20" t="s">
        <v>130</v>
      </c>
      <c r="S194" s="3" t="s">
        <v>146</v>
      </c>
      <c r="T194" s="3" t="s">
        <v>146</v>
      </c>
      <c r="U194" s="3" t="s">
        <v>146</v>
      </c>
      <c r="V194" s="19" t="s">
        <v>76</v>
      </c>
      <c r="W194" s="54" t="s">
        <v>179</v>
      </c>
      <c r="X194" s="54" t="s">
        <v>179</v>
      </c>
      <c r="Y194" s="54" t="s">
        <v>179</v>
      </c>
      <c r="Z194" s="54" t="s">
        <v>179</v>
      </c>
      <c r="AA194" s="54" t="s">
        <v>179</v>
      </c>
      <c r="AB194" s="54" t="s">
        <v>179</v>
      </c>
      <c r="AC194" s="103" t="str">
        <f t="shared" si="134"/>
        <v>Baja</v>
      </c>
      <c r="AD194" s="103">
        <f t="shared" si="135"/>
        <v>1</v>
      </c>
      <c r="AE194" s="26" t="s">
        <v>148</v>
      </c>
      <c r="AF194" s="103">
        <f t="shared" si="136"/>
        <v>1</v>
      </c>
      <c r="AG194" s="26" t="s">
        <v>148</v>
      </c>
      <c r="AH194" s="104">
        <f t="shared" si="137"/>
        <v>1</v>
      </c>
      <c r="AI194" s="26" t="s">
        <v>148</v>
      </c>
      <c r="AJ194" s="103">
        <f t="shared" si="138"/>
        <v>1</v>
      </c>
      <c r="AK194" s="103">
        <f t="shared" si="139"/>
        <v>2</v>
      </c>
      <c r="AL194" s="103" t="str">
        <f t="shared" si="140"/>
        <v>Baja</v>
      </c>
      <c r="AM194" s="103">
        <f t="shared" si="141"/>
        <v>1</v>
      </c>
      <c r="AN194" s="103">
        <f t="shared" si="142"/>
        <v>3</v>
      </c>
      <c r="AO194" s="105" t="str">
        <f t="shared" si="143"/>
        <v>BAJA</v>
      </c>
    </row>
    <row r="195" spans="1:41" s="27" customFormat="1" ht="63.75">
      <c r="A195" s="21" t="s">
        <v>615</v>
      </c>
      <c r="B195" s="21" t="s">
        <v>84</v>
      </c>
      <c r="C195" s="102" t="s">
        <v>111</v>
      </c>
      <c r="D195" s="2" t="s">
        <v>730</v>
      </c>
      <c r="E195" s="22" t="s">
        <v>731</v>
      </c>
      <c r="F195" s="73" t="s">
        <v>732</v>
      </c>
      <c r="G195" s="19" t="s">
        <v>140</v>
      </c>
      <c r="H195" s="2" t="s">
        <v>2</v>
      </c>
      <c r="I195" s="19" t="s">
        <v>2</v>
      </c>
      <c r="J195" s="19" t="s">
        <v>2</v>
      </c>
      <c r="K195" s="240" t="s">
        <v>141</v>
      </c>
      <c r="L195" s="240" t="s">
        <v>513</v>
      </c>
      <c r="M195" s="19" t="s">
        <v>143</v>
      </c>
      <c r="N195" s="20" t="s">
        <v>716</v>
      </c>
      <c r="O195" s="19" t="s">
        <v>3</v>
      </c>
      <c r="P195" s="54" t="s">
        <v>1237</v>
      </c>
      <c r="Q195" s="19" t="s">
        <v>147</v>
      </c>
      <c r="R195" s="20" t="s">
        <v>130</v>
      </c>
      <c r="S195" s="3" t="s">
        <v>154</v>
      </c>
      <c r="T195" s="3" t="s">
        <v>146</v>
      </c>
      <c r="U195" s="3" t="s">
        <v>146</v>
      </c>
      <c r="V195" s="19" t="s">
        <v>76</v>
      </c>
      <c r="W195" s="54" t="s">
        <v>179</v>
      </c>
      <c r="X195" s="54" t="s">
        <v>179</v>
      </c>
      <c r="Y195" s="54" t="s">
        <v>179</v>
      </c>
      <c r="Z195" s="54" t="s">
        <v>179</v>
      </c>
      <c r="AA195" s="54" t="s">
        <v>179</v>
      </c>
      <c r="AB195" s="54" t="s">
        <v>179</v>
      </c>
      <c r="AC195" s="103" t="str">
        <f t="shared" si="134"/>
        <v>Baja</v>
      </c>
      <c r="AD195" s="103">
        <f t="shared" si="135"/>
        <v>1</v>
      </c>
      <c r="AE195" s="26" t="s">
        <v>155</v>
      </c>
      <c r="AF195" s="103">
        <f t="shared" si="136"/>
        <v>2</v>
      </c>
      <c r="AG195" s="26" t="s">
        <v>155</v>
      </c>
      <c r="AH195" s="104">
        <f t="shared" si="137"/>
        <v>2</v>
      </c>
      <c r="AI195" s="26" t="s">
        <v>155</v>
      </c>
      <c r="AJ195" s="103">
        <f t="shared" si="138"/>
        <v>2</v>
      </c>
      <c r="AK195" s="103">
        <f t="shared" si="139"/>
        <v>4</v>
      </c>
      <c r="AL195" s="103" t="str">
        <f t="shared" si="140"/>
        <v>Media</v>
      </c>
      <c r="AM195" s="103">
        <f t="shared" si="141"/>
        <v>2</v>
      </c>
      <c r="AN195" s="103">
        <f t="shared" si="142"/>
        <v>5</v>
      </c>
      <c r="AO195" s="105" t="str">
        <f t="shared" si="143"/>
        <v>MEDIA</v>
      </c>
    </row>
    <row r="196" spans="1:41" s="27" customFormat="1" ht="60">
      <c r="A196" s="21" t="s">
        <v>619</v>
      </c>
      <c r="B196" s="21" t="s">
        <v>84</v>
      </c>
      <c r="C196" s="102" t="s">
        <v>111</v>
      </c>
      <c r="D196" s="2" t="s">
        <v>733</v>
      </c>
      <c r="E196" s="22" t="s">
        <v>734</v>
      </c>
      <c r="F196" s="73" t="s">
        <v>735</v>
      </c>
      <c r="G196" s="19" t="s">
        <v>140</v>
      </c>
      <c r="H196" s="2"/>
      <c r="I196" s="19"/>
      <c r="J196" s="19" t="s">
        <v>2</v>
      </c>
      <c r="K196" s="240" t="s">
        <v>141</v>
      </c>
      <c r="L196" s="240" t="s">
        <v>513</v>
      </c>
      <c r="M196" s="19" t="s">
        <v>143</v>
      </c>
      <c r="N196" s="20" t="s">
        <v>716</v>
      </c>
      <c r="O196" s="19" t="s">
        <v>3</v>
      </c>
      <c r="P196" s="54" t="s">
        <v>1242</v>
      </c>
      <c r="Q196" s="19" t="s">
        <v>147</v>
      </c>
      <c r="R196" s="20" t="s">
        <v>130</v>
      </c>
      <c r="S196" s="3" t="s">
        <v>154</v>
      </c>
      <c r="T196" s="3" t="s">
        <v>146</v>
      </c>
      <c r="U196" s="3" t="s">
        <v>146</v>
      </c>
      <c r="V196" s="19" t="s">
        <v>76</v>
      </c>
      <c r="W196" s="54" t="s">
        <v>179</v>
      </c>
      <c r="X196" s="54" t="s">
        <v>179</v>
      </c>
      <c r="Y196" s="54" t="s">
        <v>179</v>
      </c>
      <c r="Z196" s="54" t="s">
        <v>179</v>
      </c>
      <c r="AA196" s="54" t="s">
        <v>179</v>
      </c>
      <c r="AB196" s="54" t="s">
        <v>179</v>
      </c>
      <c r="AC196" s="103" t="str">
        <f t="shared" si="134"/>
        <v>Baja</v>
      </c>
      <c r="AD196" s="103">
        <f t="shared" si="135"/>
        <v>1</v>
      </c>
      <c r="AE196" s="26" t="s">
        <v>155</v>
      </c>
      <c r="AF196" s="103">
        <f t="shared" si="136"/>
        <v>2</v>
      </c>
      <c r="AG196" s="26" t="s">
        <v>155</v>
      </c>
      <c r="AH196" s="104">
        <f t="shared" si="137"/>
        <v>2</v>
      </c>
      <c r="AI196" s="26" t="s">
        <v>155</v>
      </c>
      <c r="AJ196" s="103">
        <f t="shared" si="138"/>
        <v>2</v>
      </c>
      <c r="AK196" s="103">
        <f t="shared" si="139"/>
        <v>4</v>
      </c>
      <c r="AL196" s="103" t="str">
        <f t="shared" si="140"/>
        <v>Media</v>
      </c>
      <c r="AM196" s="103">
        <f t="shared" si="141"/>
        <v>2</v>
      </c>
      <c r="AN196" s="103">
        <f t="shared" si="142"/>
        <v>5</v>
      </c>
      <c r="AO196" s="105" t="str">
        <f t="shared" si="143"/>
        <v>MEDIA</v>
      </c>
    </row>
    <row r="197" spans="1:41" s="27" customFormat="1" ht="60">
      <c r="A197" s="21" t="s">
        <v>623</v>
      </c>
      <c r="B197" s="21" t="s">
        <v>84</v>
      </c>
      <c r="C197" s="102" t="s">
        <v>111</v>
      </c>
      <c r="D197" s="2" t="s">
        <v>733</v>
      </c>
      <c r="E197" s="22" t="s">
        <v>736</v>
      </c>
      <c r="F197" s="73" t="s">
        <v>737</v>
      </c>
      <c r="G197" s="19" t="s">
        <v>140</v>
      </c>
      <c r="H197" s="2"/>
      <c r="I197" s="19" t="s">
        <v>2</v>
      </c>
      <c r="J197" s="19" t="s">
        <v>2</v>
      </c>
      <c r="K197" s="240" t="s">
        <v>188</v>
      </c>
      <c r="L197" s="240" t="s">
        <v>738</v>
      </c>
      <c r="M197" s="19" t="s">
        <v>143</v>
      </c>
      <c r="N197" s="20" t="s">
        <v>716</v>
      </c>
      <c r="O197" s="19" t="s">
        <v>3</v>
      </c>
      <c r="P197" s="54" t="s">
        <v>1242</v>
      </c>
      <c r="Q197" s="19" t="s">
        <v>147</v>
      </c>
      <c r="R197" s="20" t="s">
        <v>130</v>
      </c>
      <c r="S197" s="3" t="s">
        <v>154</v>
      </c>
      <c r="T197" s="3" t="s">
        <v>146</v>
      </c>
      <c r="U197" s="3" t="s">
        <v>146</v>
      </c>
      <c r="V197" s="19" t="s">
        <v>76</v>
      </c>
      <c r="W197" s="54" t="s">
        <v>179</v>
      </c>
      <c r="X197" s="54" t="s">
        <v>179</v>
      </c>
      <c r="Y197" s="54" t="s">
        <v>179</v>
      </c>
      <c r="Z197" s="54" t="s">
        <v>179</v>
      </c>
      <c r="AA197" s="54" t="s">
        <v>179</v>
      </c>
      <c r="AB197" s="54" t="s">
        <v>179</v>
      </c>
      <c r="AC197" s="103" t="str">
        <f t="shared" si="134"/>
        <v>Baja</v>
      </c>
      <c r="AD197" s="103">
        <f t="shared" si="135"/>
        <v>1</v>
      </c>
      <c r="AE197" s="26" t="s">
        <v>155</v>
      </c>
      <c r="AF197" s="103">
        <f t="shared" si="136"/>
        <v>2</v>
      </c>
      <c r="AG197" s="26" t="s">
        <v>155</v>
      </c>
      <c r="AH197" s="104">
        <f t="shared" si="137"/>
        <v>2</v>
      </c>
      <c r="AI197" s="26" t="s">
        <v>155</v>
      </c>
      <c r="AJ197" s="103">
        <f t="shared" si="138"/>
        <v>2</v>
      </c>
      <c r="AK197" s="103">
        <f t="shared" si="139"/>
        <v>4</v>
      </c>
      <c r="AL197" s="103" t="str">
        <f t="shared" si="140"/>
        <v>Media</v>
      </c>
      <c r="AM197" s="103">
        <f t="shared" si="141"/>
        <v>2</v>
      </c>
      <c r="AN197" s="103">
        <f t="shared" si="142"/>
        <v>5</v>
      </c>
      <c r="AO197" s="105" t="str">
        <f t="shared" si="143"/>
        <v>MEDIA</v>
      </c>
    </row>
    <row r="198" spans="1:41" s="27" customFormat="1" ht="60">
      <c r="A198" s="21" t="s">
        <v>627</v>
      </c>
      <c r="B198" s="21" t="s">
        <v>84</v>
      </c>
      <c r="C198" s="102" t="s">
        <v>111</v>
      </c>
      <c r="D198" s="2" t="s">
        <v>733</v>
      </c>
      <c r="E198" s="22" t="s">
        <v>739</v>
      </c>
      <c r="F198" s="73" t="s">
        <v>740</v>
      </c>
      <c r="G198" s="19" t="s">
        <v>140</v>
      </c>
      <c r="H198" s="2" t="s">
        <v>2</v>
      </c>
      <c r="I198" s="19" t="s">
        <v>2</v>
      </c>
      <c r="J198" s="19" t="s">
        <v>2</v>
      </c>
      <c r="K198" s="240" t="s">
        <v>141</v>
      </c>
      <c r="L198" s="240" t="s">
        <v>738</v>
      </c>
      <c r="M198" s="19" t="s">
        <v>143</v>
      </c>
      <c r="N198" s="20" t="s">
        <v>716</v>
      </c>
      <c r="O198" s="19" t="s">
        <v>3</v>
      </c>
      <c r="P198" s="54" t="s">
        <v>1237</v>
      </c>
      <c r="Q198" s="19" t="s">
        <v>147</v>
      </c>
      <c r="R198" s="20" t="s">
        <v>130</v>
      </c>
      <c r="S198" s="3" t="s">
        <v>154</v>
      </c>
      <c r="T198" s="3" t="s">
        <v>146</v>
      </c>
      <c r="U198" s="3" t="s">
        <v>146</v>
      </c>
      <c r="V198" s="19" t="s">
        <v>76</v>
      </c>
      <c r="W198" s="54" t="s">
        <v>179</v>
      </c>
      <c r="X198" s="54" t="s">
        <v>179</v>
      </c>
      <c r="Y198" s="54" t="s">
        <v>179</v>
      </c>
      <c r="Z198" s="54" t="s">
        <v>179</v>
      </c>
      <c r="AA198" s="54" t="s">
        <v>179</v>
      </c>
      <c r="AB198" s="54" t="s">
        <v>179</v>
      </c>
      <c r="AC198" s="103" t="str">
        <f t="shared" si="134"/>
        <v>Baja</v>
      </c>
      <c r="AD198" s="103">
        <f t="shared" si="135"/>
        <v>1</v>
      </c>
      <c r="AE198" s="26" t="s">
        <v>155</v>
      </c>
      <c r="AF198" s="103">
        <f t="shared" si="136"/>
        <v>2</v>
      </c>
      <c r="AG198" s="26" t="s">
        <v>155</v>
      </c>
      <c r="AH198" s="104">
        <f t="shared" si="137"/>
        <v>2</v>
      </c>
      <c r="AI198" s="26" t="s">
        <v>155</v>
      </c>
      <c r="AJ198" s="103">
        <f t="shared" si="138"/>
        <v>2</v>
      </c>
      <c r="AK198" s="103">
        <f t="shared" si="139"/>
        <v>4</v>
      </c>
      <c r="AL198" s="103" t="str">
        <f t="shared" si="140"/>
        <v>Media</v>
      </c>
      <c r="AM198" s="103">
        <f t="shared" si="141"/>
        <v>2</v>
      </c>
      <c r="AN198" s="103">
        <f t="shared" si="142"/>
        <v>5</v>
      </c>
      <c r="AO198" s="105" t="str">
        <f t="shared" si="143"/>
        <v>MEDIA</v>
      </c>
    </row>
    <row r="199" spans="1:41" s="27" customFormat="1" ht="90">
      <c r="A199" s="21" t="s">
        <v>631</v>
      </c>
      <c r="B199" s="21" t="s">
        <v>84</v>
      </c>
      <c r="C199" s="102" t="s">
        <v>111</v>
      </c>
      <c r="D199" s="2" t="s">
        <v>741</v>
      </c>
      <c r="E199" s="22" t="s">
        <v>742</v>
      </c>
      <c r="F199" s="73" t="s">
        <v>1243</v>
      </c>
      <c r="G199" s="19" t="s">
        <v>140</v>
      </c>
      <c r="H199" s="2" t="s">
        <v>2</v>
      </c>
      <c r="I199" s="19" t="s">
        <v>2</v>
      </c>
      <c r="J199" s="19" t="s">
        <v>2</v>
      </c>
      <c r="K199" s="240" t="s">
        <v>141</v>
      </c>
      <c r="L199" s="240" t="s">
        <v>738</v>
      </c>
      <c r="M199" s="19" t="s">
        <v>143</v>
      </c>
      <c r="N199" s="20" t="s">
        <v>713</v>
      </c>
      <c r="O199" s="19" t="s">
        <v>3</v>
      </c>
      <c r="P199" s="54" t="s">
        <v>1237</v>
      </c>
      <c r="Q199" s="19" t="s">
        <v>147</v>
      </c>
      <c r="R199" s="20" t="s">
        <v>130</v>
      </c>
      <c r="S199" s="3" t="s">
        <v>146</v>
      </c>
      <c r="T199" s="3" t="s">
        <v>146</v>
      </c>
      <c r="U199" s="3" t="s">
        <v>146</v>
      </c>
      <c r="V199" s="19" t="s">
        <v>80</v>
      </c>
      <c r="W199" s="241" t="s">
        <v>743</v>
      </c>
      <c r="X199" s="241" t="s">
        <v>744</v>
      </c>
      <c r="Y199" s="241" t="s">
        <v>745</v>
      </c>
      <c r="Z199" s="241" t="s">
        <v>174</v>
      </c>
      <c r="AA199" s="241" t="s">
        <v>746</v>
      </c>
      <c r="AB199" s="241" t="s">
        <v>182</v>
      </c>
      <c r="AC199" s="103" t="str">
        <f t="shared" si="134"/>
        <v>Media</v>
      </c>
      <c r="AD199" s="103">
        <f t="shared" si="135"/>
        <v>2</v>
      </c>
      <c r="AE199" s="26" t="s">
        <v>155</v>
      </c>
      <c r="AF199" s="103">
        <f t="shared" si="136"/>
        <v>2</v>
      </c>
      <c r="AG199" s="26" t="s">
        <v>155</v>
      </c>
      <c r="AH199" s="104">
        <f t="shared" si="137"/>
        <v>2</v>
      </c>
      <c r="AI199" s="26" t="s">
        <v>155</v>
      </c>
      <c r="AJ199" s="103">
        <f t="shared" si="138"/>
        <v>2</v>
      </c>
      <c r="AK199" s="103">
        <f t="shared" si="139"/>
        <v>4</v>
      </c>
      <c r="AL199" s="103" t="str">
        <f t="shared" si="140"/>
        <v>Media</v>
      </c>
      <c r="AM199" s="103">
        <f t="shared" si="141"/>
        <v>2</v>
      </c>
      <c r="AN199" s="103">
        <f t="shared" si="142"/>
        <v>6</v>
      </c>
      <c r="AO199" s="105" t="str">
        <f t="shared" si="143"/>
        <v>MEDIA</v>
      </c>
    </row>
    <row r="200" spans="1:41" s="27" customFormat="1" ht="63.75">
      <c r="A200" s="21" t="s">
        <v>635</v>
      </c>
      <c r="B200" s="21" t="s">
        <v>84</v>
      </c>
      <c r="C200" s="102" t="s">
        <v>111</v>
      </c>
      <c r="D200" s="2" t="s">
        <v>747</v>
      </c>
      <c r="E200" s="22" t="s">
        <v>748</v>
      </c>
      <c r="F200" s="73" t="s">
        <v>749</v>
      </c>
      <c r="G200" s="19" t="s">
        <v>140</v>
      </c>
      <c r="H200" s="2" t="s">
        <v>2</v>
      </c>
      <c r="I200" s="19" t="s">
        <v>2</v>
      </c>
      <c r="J200" s="19" t="s">
        <v>2</v>
      </c>
      <c r="K200" s="240" t="s">
        <v>141</v>
      </c>
      <c r="L200" s="240" t="s">
        <v>750</v>
      </c>
      <c r="M200" s="19" t="s">
        <v>143</v>
      </c>
      <c r="N200" s="20" t="s">
        <v>751</v>
      </c>
      <c r="O200" s="19" t="s">
        <v>3</v>
      </c>
      <c r="P200" s="54" t="s">
        <v>1237</v>
      </c>
      <c r="Q200" s="19" t="s">
        <v>147</v>
      </c>
      <c r="R200" s="20" t="s">
        <v>130</v>
      </c>
      <c r="S200" s="3" t="s">
        <v>154</v>
      </c>
      <c r="T200" s="3" t="s">
        <v>146</v>
      </c>
      <c r="U200" s="3" t="s">
        <v>146</v>
      </c>
      <c r="V200" s="19" t="s">
        <v>80</v>
      </c>
      <c r="W200" s="241" t="s">
        <v>752</v>
      </c>
      <c r="X200" s="241" t="s">
        <v>753</v>
      </c>
      <c r="Y200" s="241" t="s">
        <v>754</v>
      </c>
      <c r="Z200" s="241" t="s">
        <v>164</v>
      </c>
      <c r="AA200" s="241" t="s">
        <v>746</v>
      </c>
      <c r="AB200" s="241" t="s">
        <v>182</v>
      </c>
      <c r="AC200" s="103" t="str">
        <f t="shared" si="134"/>
        <v>Media</v>
      </c>
      <c r="AD200" s="103">
        <f t="shared" si="135"/>
        <v>2</v>
      </c>
      <c r="AE200" s="26" t="s">
        <v>155</v>
      </c>
      <c r="AF200" s="103">
        <f t="shared" si="136"/>
        <v>2</v>
      </c>
      <c r="AG200" s="26" t="s">
        <v>155</v>
      </c>
      <c r="AH200" s="104">
        <f t="shared" si="137"/>
        <v>2</v>
      </c>
      <c r="AI200" s="26" t="s">
        <v>155</v>
      </c>
      <c r="AJ200" s="103">
        <f t="shared" si="138"/>
        <v>2</v>
      </c>
      <c r="AK200" s="103">
        <f t="shared" si="139"/>
        <v>4</v>
      </c>
      <c r="AL200" s="103" t="str">
        <f t="shared" si="140"/>
        <v>Media</v>
      </c>
      <c r="AM200" s="103">
        <f t="shared" si="141"/>
        <v>2</v>
      </c>
      <c r="AN200" s="103">
        <f t="shared" si="142"/>
        <v>6</v>
      </c>
      <c r="AO200" s="105" t="str">
        <f t="shared" si="143"/>
        <v>MEDIA</v>
      </c>
    </row>
    <row r="201" spans="1:41" s="27" customFormat="1" ht="60">
      <c r="A201" s="21" t="s">
        <v>638</v>
      </c>
      <c r="B201" s="21" t="s">
        <v>84</v>
      </c>
      <c r="C201" s="102" t="s">
        <v>111</v>
      </c>
      <c r="D201" s="2" t="s">
        <v>755</v>
      </c>
      <c r="E201" s="22" t="s">
        <v>756</v>
      </c>
      <c r="F201" s="73" t="s">
        <v>757</v>
      </c>
      <c r="G201" s="19" t="s">
        <v>140</v>
      </c>
      <c r="H201" s="2" t="s">
        <v>2</v>
      </c>
      <c r="I201" s="19" t="s">
        <v>2</v>
      </c>
      <c r="J201" s="19" t="s">
        <v>2</v>
      </c>
      <c r="K201" s="240" t="s">
        <v>758</v>
      </c>
      <c r="L201" s="240" t="s">
        <v>513</v>
      </c>
      <c r="M201" s="19" t="s">
        <v>143</v>
      </c>
      <c r="N201" s="20" t="s">
        <v>716</v>
      </c>
      <c r="O201" s="19" t="s">
        <v>144</v>
      </c>
      <c r="P201" s="54" t="s">
        <v>1244</v>
      </c>
      <c r="Q201" s="74" t="s">
        <v>759</v>
      </c>
      <c r="R201" s="20" t="s">
        <v>130</v>
      </c>
      <c r="S201" s="3" t="s">
        <v>154</v>
      </c>
      <c r="T201" s="3" t="s">
        <v>146</v>
      </c>
      <c r="U201" s="3" t="s">
        <v>146</v>
      </c>
      <c r="V201" s="19" t="s">
        <v>76</v>
      </c>
      <c r="W201" s="54" t="s">
        <v>179</v>
      </c>
      <c r="X201" s="54" t="s">
        <v>179</v>
      </c>
      <c r="Y201" s="54" t="s">
        <v>179</v>
      </c>
      <c r="Z201" s="54" t="s">
        <v>179</v>
      </c>
      <c r="AA201" s="54" t="s">
        <v>179</v>
      </c>
      <c r="AB201" s="54" t="s">
        <v>179</v>
      </c>
      <c r="AC201" s="103" t="str">
        <f t="shared" si="134"/>
        <v>Baja</v>
      </c>
      <c r="AD201" s="103">
        <f t="shared" si="135"/>
        <v>1</v>
      </c>
      <c r="AE201" s="26" t="s">
        <v>155</v>
      </c>
      <c r="AF201" s="103">
        <f t="shared" si="136"/>
        <v>2</v>
      </c>
      <c r="AG201" s="26" t="s">
        <v>155</v>
      </c>
      <c r="AH201" s="104">
        <f t="shared" si="137"/>
        <v>2</v>
      </c>
      <c r="AI201" s="26" t="s">
        <v>155</v>
      </c>
      <c r="AJ201" s="103">
        <f t="shared" si="138"/>
        <v>2</v>
      </c>
      <c r="AK201" s="103">
        <f t="shared" si="139"/>
        <v>4</v>
      </c>
      <c r="AL201" s="103" t="str">
        <f t="shared" si="140"/>
        <v>Media</v>
      </c>
      <c r="AM201" s="103">
        <f t="shared" si="141"/>
        <v>2</v>
      </c>
      <c r="AN201" s="103">
        <f t="shared" si="142"/>
        <v>5</v>
      </c>
      <c r="AO201" s="105" t="str">
        <f t="shared" si="143"/>
        <v>MEDIA</v>
      </c>
    </row>
    <row r="202" spans="1:41" s="27" customFormat="1" ht="180">
      <c r="A202" s="21" t="s">
        <v>642</v>
      </c>
      <c r="B202" s="21" t="s">
        <v>84</v>
      </c>
      <c r="C202" s="102" t="s">
        <v>111</v>
      </c>
      <c r="D202" s="2" t="s">
        <v>760</v>
      </c>
      <c r="E202" s="22" t="s">
        <v>761</v>
      </c>
      <c r="F202" s="73" t="s">
        <v>762</v>
      </c>
      <c r="G202" s="19" t="s">
        <v>140</v>
      </c>
      <c r="H202" s="2" t="s">
        <v>2</v>
      </c>
      <c r="I202" s="19" t="s">
        <v>2</v>
      </c>
      <c r="J202" s="19" t="s">
        <v>2</v>
      </c>
      <c r="K202" s="240" t="s">
        <v>141</v>
      </c>
      <c r="L202" s="240" t="s">
        <v>529</v>
      </c>
      <c r="M202" s="19" t="s">
        <v>143</v>
      </c>
      <c r="N202" s="20" t="s">
        <v>720</v>
      </c>
      <c r="O202" s="19" t="s">
        <v>3</v>
      </c>
      <c r="P202" s="54" t="s">
        <v>1237</v>
      </c>
      <c r="Q202" s="19" t="s">
        <v>147</v>
      </c>
      <c r="R202" s="20" t="s">
        <v>130</v>
      </c>
      <c r="S202" s="3" t="s">
        <v>154</v>
      </c>
      <c r="T202" s="3" t="s">
        <v>146</v>
      </c>
      <c r="U202" s="3" t="s">
        <v>146</v>
      </c>
      <c r="V202" s="19" t="s">
        <v>80</v>
      </c>
      <c r="W202" s="241" t="s">
        <v>752</v>
      </c>
      <c r="X202" s="241" t="s">
        <v>753</v>
      </c>
      <c r="Y202" s="241" t="s">
        <v>763</v>
      </c>
      <c r="Z202" s="241" t="s">
        <v>174</v>
      </c>
      <c r="AA202" s="241" t="s">
        <v>746</v>
      </c>
      <c r="AB202" s="241" t="s">
        <v>182</v>
      </c>
      <c r="AC202" s="103" t="str">
        <f t="shared" si="134"/>
        <v>Media</v>
      </c>
      <c r="AD202" s="103">
        <f t="shared" si="135"/>
        <v>2</v>
      </c>
      <c r="AE202" s="26" t="s">
        <v>155</v>
      </c>
      <c r="AF202" s="103">
        <f t="shared" si="136"/>
        <v>2</v>
      </c>
      <c r="AG202" s="26" t="s">
        <v>155</v>
      </c>
      <c r="AH202" s="104">
        <f t="shared" si="137"/>
        <v>2</v>
      </c>
      <c r="AI202" s="26" t="s">
        <v>155</v>
      </c>
      <c r="AJ202" s="103">
        <f t="shared" si="138"/>
        <v>2</v>
      </c>
      <c r="AK202" s="103">
        <f t="shared" si="139"/>
        <v>4</v>
      </c>
      <c r="AL202" s="103" t="str">
        <f t="shared" si="140"/>
        <v>Media</v>
      </c>
      <c r="AM202" s="103">
        <f t="shared" si="141"/>
        <v>2</v>
      </c>
      <c r="AN202" s="103">
        <f t="shared" si="142"/>
        <v>6</v>
      </c>
      <c r="AO202" s="105" t="str">
        <f t="shared" si="143"/>
        <v>MEDIA</v>
      </c>
    </row>
    <row r="203" spans="1:41" s="27" customFormat="1" ht="90">
      <c r="A203" s="21" t="s">
        <v>646</v>
      </c>
      <c r="B203" s="21" t="s">
        <v>84</v>
      </c>
      <c r="C203" s="102" t="s">
        <v>111</v>
      </c>
      <c r="D203" s="2" t="s">
        <v>760</v>
      </c>
      <c r="E203" s="22" t="s">
        <v>764</v>
      </c>
      <c r="F203" s="73" t="s">
        <v>765</v>
      </c>
      <c r="G203" s="19" t="s">
        <v>140</v>
      </c>
      <c r="H203" s="2" t="s">
        <v>2</v>
      </c>
      <c r="I203" s="19" t="s">
        <v>2</v>
      </c>
      <c r="J203" s="19" t="s">
        <v>2</v>
      </c>
      <c r="K203" s="240" t="s">
        <v>141</v>
      </c>
      <c r="L203" s="240" t="s">
        <v>529</v>
      </c>
      <c r="M203" s="19" t="s">
        <v>143</v>
      </c>
      <c r="N203" s="20" t="s">
        <v>720</v>
      </c>
      <c r="O203" s="19" t="s">
        <v>3</v>
      </c>
      <c r="P203" s="54" t="s">
        <v>1237</v>
      </c>
      <c r="Q203" s="19" t="s">
        <v>147</v>
      </c>
      <c r="R203" s="20" t="s">
        <v>130</v>
      </c>
      <c r="S203" s="3" t="s">
        <v>146</v>
      </c>
      <c r="T203" s="3" t="s">
        <v>146</v>
      </c>
      <c r="U203" s="3" t="s">
        <v>146</v>
      </c>
      <c r="V203" s="19" t="s">
        <v>80</v>
      </c>
      <c r="W203" s="241" t="s">
        <v>752</v>
      </c>
      <c r="X203" s="241" t="s">
        <v>753</v>
      </c>
      <c r="Y203" s="241" t="s">
        <v>766</v>
      </c>
      <c r="Z203" s="241" t="s">
        <v>164</v>
      </c>
      <c r="AA203" s="241" t="s">
        <v>746</v>
      </c>
      <c r="AB203" s="241" t="s">
        <v>182</v>
      </c>
      <c r="AC203" s="103" t="str">
        <f t="shared" si="134"/>
        <v>Media</v>
      </c>
      <c r="AD203" s="103">
        <f t="shared" si="135"/>
        <v>2</v>
      </c>
      <c r="AE203" s="26" t="s">
        <v>155</v>
      </c>
      <c r="AF203" s="103">
        <f t="shared" si="136"/>
        <v>2</v>
      </c>
      <c r="AG203" s="26" t="s">
        <v>155</v>
      </c>
      <c r="AH203" s="104">
        <f t="shared" si="137"/>
        <v>2</v>
      </c>
      <c r="AI203" s="26" t="s">
        <v>155</v>
      </c>
      <c r="AJ203" s="103">
        <f t="shared" si="138"/>
        <v>2</v>
      </c>
      <c r="AK203" s="103">
        <f t="shared" si="139"/>
        <v>4</v>
      </c>
      <c r="AL203" s="103" t="str">
        <f t="shared" si="140"/>
        <v>Media</v>
      </c>
      <c r="AM203" s="103">
        <f t="shared" si="141"/>
        <v>2</v>
      </c>
      <c r="AN203" s="103">
        <f t="shared" si="142"/>
        <v>6</v>
      </c>
      <c r="AO203" s="105" t="str">
        <f t="shared" si="143"/>
        <v>MEDIA</v>
      </c>
    </row>
    <row r="204" spans="1:41" s="27" customFormat="1" ht="60">
      <c r="A204" s="21" t="s">
        <v>650</v>
      </c>
      <c r="B204" s="21" t="s">
        <v>84</v>
      </c>
      <c r="C204" s="102" t="s">
        <v>111</v>
      </c>
      <c r="D204" s="2" t="s">
        <v>356</v>
      </c>
      <c r="E204" s="22" t="s">
        <v>357</v>
      </c>
      <c r="F204" s="73" t="s">
        <v>767</v>
      </c>
      <c r="G204" s="19" t="s">
        <v>140</v>
      </c>
      <c r="H204" s="2"/>
      <c r="I204" s="75"/>
      <c r="J204" s="19" t="s">
        <v>2</v>
      </c>
      <c r="K204" s="240" t="s">
        <v>267</v>
      </c>
      <c r="L204" s="240" t="s">
        <v>1245</v>
      </c>
      <c r="M204" s="19" t="s">
        <v>143</v>
      </c>
      <c r="N204" s="20" t="s">
        <v>716</v>
      </c>
      <c r="O204" s="19" t="s">
        <v>3</v>
      </c>
      <c r="P204" s="54" t="s">
        <v>1242</v>
      </c>
      <c r="Q204" s="19" t="s">
        <v>147</v>
      </c>
      <c r="R204" s="20" t="s">
        <v>130</v>
      </c>
      <c r="S204" s="3" t="s">
        <v>154</v>
      </c>
      <c r="T204" s="3" t="s">
        <v>146</v>
      </c>
      <c r="U204" s="3" t="s">
        <v>146</v>
      </c>
      <c r="V204" s="19" t="s">
        <v>76</v>
      </c>
      <c r="W204" s="20" t="s">
        <v>179</v>
      </c>
      <c r="X204" s="20" t="s">
        <v>179</v>
      </c>
      <c r="Y204" s="20" t="s">
        <v>179</v>
      </c>
      <c r="Z204" s="20" t="s">
        <v>179</v>
      </c>
      <c r="AA204" s="20" t="s">
        <v>179</v>
      </c>
      <c r="AB204" s="20" t="s">
        <v>179</v>
      </c>
      <c r="AC204" s="103" t="str">
        <f t="shared" si="134"/>
        <v>Baja</v>
      </c>
      <c r="AD204" s="103">
        <f t="shared" si="135"/>
        <v>1</v>
      </c>
      <c r="AE204" s="26" t="s">
        <v>155</v>
      </c>
      <c r="AF204" s="103">
        <f t="shared" si="136"/>
        <v>2</v>
      </c>
      <c r="AG204" s="26" t="s">
        <v>155</v>
      </c>
      <c r="AH204" s="104">
        <f t="shared" si="137"/>
        <v>2</v>
      </c>
      <c r="AI204" s="26" t="s">
        <v>155</v>
      </c>
      <c r="AJ204" s="103">
        <f t="shared" si="138"/>
        <v>2</v>
      </c>
      <c r="AK204" s="103">
        <f t="shared" si="139"/>
        <v>4</v>
      </c>
      <c r="AL204" s="103" t="str">
        <f t="shared" si="140"/>
        <v>Media</v>
      </c>
      <c r="AM204" s="103">
        <f t="shared" si="141"/>
        <v>2</v>
      </c>
      <c r="AN204" s="103">
        <f t="shared" si="142"/>
        <v>5</v>
      </c>
      <c r="AO204" s="105" t="str">
        <f t="shared" si="143"/>
        <v>MEDIA</v>
      </c>
    </row>
    <row r="205" spans="1:41" s="27" customFormat="1" ht="60">
      <c r="A205" s="21" t="s">
        <v>654</v>
      </c>
      <c r="B205" s="21" t="s">
        <v>84</v>
      </c>
      <c r="C205" s="102" t="s">
        <v>111</v>
      </c>
      <c r="D205" s="2" t="s">
        <v>356</v>
      </c>
      <c r="E205" s="22" t="s">
        <v>768</v>
      </c>
      <c r="F205" s="73" t="s">
        <v>769</v>
      </c>
      <c r="G205" s="19" t="s">
        <v>140</v>
      </c>
      <c r="H205" s="2"/>
      <c r="I205" s="2"/>
      <c r="J205" s="19" t="s">
        <v>2</v>
      </c>
      <c r="K205" s="240" t="s">
        <v>267</v>
      </c>
      <c r="L205" s="240" t="s">
        <v>1245</v>
      </c>
      <c r="M205" s="19" t="s">
        <v>143</v>
      </c>
      <c r="N205" s="20" t="s">
        <v>716</v>
      </c>
      <c r="O205" s="19" t="s">
        <v>3</v>
      </c>
      <c r="P205" s="54" t="s">
        <v>1242</v>
      </c>
      <c r="Q205" s="19" t="s">
        <v>147</v>
      </c>
      <c r="R205" s="20" t="s">
        <v>130</v>
      </c>
      <c r="S205" s="3" t="s">
        <v>154</v>
      </c>
      <c r="T205" s="3" t="s">
        <v>146</v>
      </c>
      <c r="U205" s="3" t="s">
        <v>146</v>
      </c>
      <c r="V205" s="19" t="s">
        <v>76</v>
      </c>
      <c r="W205" s="20" t="s">
        <v>179</v>
      </c>
      <c r="X205" s="20" t="s">
        <v>179</v>
      </c>
      <c r="Y205" s="20" t="s">
        <v>179</v>
      </c>
      <c r="Z205" s="20" t="s">
        <v>179</v>
      </c>
      <c r="AA205" s="20" t="s">
        <v>179</v>
      </c>
      <c r="AB205" s="20" t="s">
        <v>179</v>
      </c>
      <c r="AC205" s="103" t="str">
        <f t="shared" si="134"/>
        <v>Baja</v>
      </c>
      <c r="AD205" s="103">
        <f t="shared" si="135"/>
        <v>1</v>
      </c>
      <c r="AE205" s="26" t="s">
        <v>155</v>
      </c>
      <c r="AF205" s="103">
        <f t="shared" si="136"/>
        <v>2</v>
      </c>
      <c r="AG205" s="26" t="s">
        <v>155</v>
      </c>
      <c r="AH205" s="104">
        <f t="shared" si="137"/>
        <v>2</v>
      </c>
      <c r="AI205" s="26" t="s">
        <v>155</v>
      </c>
      <c r="AJ205" s="103">
        <f t="shared" si="138"/>
        <v>2</v>
      </c>
      <c r="AK205" s="103">
        <f t="shared" si="139"/>
        <v>4</v>
      </c>
      <c r="AL205" s="103" t="str">
        <f t="shared" si="140"/>
        <v>Media</v>
      </c>
      <c r="AM205" s="103">
        <f t="shared" si="141"/>
        <v>2</v>
      </c>
      <c r="AN205" s="103">
        <f t="shared" si="142"/>
        <v>5</v>
      </c>
      <c r="AO205" s="105" t="str">
        <f t="shared" si="143"/>
        <v>MEDIA</v>
      </c>
    </row>
    <row r="206" spans="1:41" s="27" customFormat="1" ht="63.75">
      <c r="A206" s="21" t="s">
        <v>658</v>
      </c>
      <c r="B206" s="21" t="s">
        <v>84</v>
      </c>
      <c r="C206" s="102" t="s">
        <v>111</v>
      </c>
      <c r="D206" s="2" t="s">
        <v>356</v>
      </c>
      <c r="E206" s="22" t="s">
        <v>770</v>
      </c>
      <c r="F206" s="73" t="s">
        <v>771</v>
      </c>
      <c r="G206" s="19" t="s">
        <v>140</v>
      </c>
      <c r="H206" s="2"/>
      <c r="I206" s="75"/>
      <c r="J206" s="19" t="s">
        <v>2</v>
      </c>
      <c r="K206" s="240" t="s">
        <v>758</v>
      </c>
      <c r="L206" s="240" t="s">
        <v>529</v>
      </c>
      <c r="M206" s="19" t="s">
        <v>143</v>
      </c>
      <c r="N206" s="20" t="s">
        <v>720</v>
      </c>
      <c r="O206" s="19" t="s">
        <v>3</v>
      </c>
      <c r="P206" s="54" t="s">
        <v>1244</v>
      </c>
      <c r="Q206" s="19" t="s">
        <v>147</v>
      </c>
      <c r="R206" s="20" t="s">
        <v>130</v>
      </c>
      <c r="S206" s="3" t="s">
        <v>146</v>
      </c>
      <c r="T206" s="3" t="s">
        <v>146</v>
      </c>
      <c r="U206" s="3" t="s">
        <v>146</v>
      </c>
      <c r="V206" s="19" t="s">
        <v>76</v>
      </c>
      <c r="W206" s="20" t="s">
        <v>179</v>
      </c>
      <c r="X206" s="20" t="s">
        <v>179</v>
      </c>
      <c r="Y206" s="20" t="s">
        <v>179</v>
      </c>
      <c r="Z206" s="20" t="s">
        <v>179</v>
      </c>
      <c r="AA206" s="20" t="s">
        <v>179</v>
      </c>
      <c r="AB206" s="20" t="s">
        <v>179</v>
      </c>
      <c r="AC206" s="103" t="str">
        <f t="shared" si="134"/>
        <v>Baja</v>
      </c>
      <c r="AD206" s="103">
        <f t="shared" si="135"/>
        <v>1</v>
      </c>
      <c r="AE206" s="26" t="s">
        <v>148</v>
      </c>
      <c r="AF206" s="103">
        <f t="shared" si="136"/>
        <v>1</v>
      </c>
      <c r="AG206" s="26" t="s">
        <v>148</v>
      </c>
      <c r="AH206" s="104">
        <f t="shared" si="137"/>
        <v>1</v>
      </c>
      <c r="AI206" s="26" t="s">
        <v>148</v>
      </c>
      <c r="AJ206" s="103">
        <f t="shared" si="138"/>
        <v>1</v>
      </c>
      <c r="AK206" s="103">
        <f t="shared" si="139"/>
        <v>2</v>
      </c>
      <c r="AL206" s="103" t="str">
        <f t="shared" si="140"/>
        <v>Baja</v>
      </c>
      <c r="AM206" s="103">
        <f t="shared" si="141"/>
        <v>1</v>
      </c>
      <c r="AN206" s="103">
        <f t="shared" si="142"/>
        <v>3</v>
      </c>
      <c r="AO206" s="105" t="str">
        <f t="shared" si="143"/>
        <v>BAJA</v>
      </c>
    </row>
    <row r="207" spans="1:41" s="27" customFormat="1" ht="60">
      <c r="A207" s="21" t="s">
        <v>661</v>
      </c>
      <c r="B207" s="21" t="s">
        <v>84</v>
      </c>
      <c r="C207" s="102" t="s">
        <v>111</v>
      </c>
      <c r="D207" s="2" t="s">
        <v>772</v>
      </c>
      <c r="E207" s="22" t="s">
        <v>773</v>
      </c>
      <c r="F207" s="73" t="s">
        <v>774</v>
      </c>
      <c r="G207" s="19" t="s">
        <v>140</v>
      </c>
      <c r="H207" s="2"/>
      <c r="I207" s="19"/>
      <c r="J207" s="19" t="s">
        <v>2</v>
      </c>
      <c r="K207" s="240" t="s">
        <v>267</v>
      </c>
      <c r="L207" s="240" t="s">
        <v>1245</v>
      </c>
      <c r="M207" s="19" t="s">
        <v>143</v>
      </c>
      <c r="N207" s="20" t="s">
        <v>716</v>
      </c>
      <c r="O207" s="19" t="s">
        <v>3</v>
      </c>
      <c r="P207" s="54" t="s">
        <v>1242</v>
      </c>
      <c r="Q207" s="19" t="s">
        <v>147</v>
      </c>
      <c r="R207" s="20" t="s">
        <v>130</v>
      </c>
      <c r="S207" s="3" t="s">
        <v>154</v>
      </c>
      <c r="T207" s="3" t="s">
        <v>146</v>
      </c>
      <c r="U207" s="3" t="s">
        <v>146</v>
      </c>
      <c r="V207" s="19" t="s">
        <v>76</v>
      </c>
      <c r="W207" s="20" t="s">
        <v>179</v>
      </c>
      <c r="X207" s="20" t="s">
        <v>179</v>
      </c>
      <c r="Y207" s="20" t="s">
        <v>179</v>
      </c>
      <c r="Z207" s="20" t="s">
        <v>179</v>
      </c>
      <c r="AA207" s="20" t="s">
        <v>179</v>
      </c>
      <c r="AB207" s="20" t="s">
        <v>179</v>
      </c>
      <c r="AC207" s="103" t="str">
        <f t="shared" si="134"/>
        <v>Baja</v>
      </c>
      <c r="AD207" s="103">
        <f t="shared" si="135"/>
        <v>1</v>
      </c>
      <c r="AE207" s="26" t="s">
        <v>155</v>
      </c>
      <c r="AF207" s="103">
        <f t="shared" si="136"/>
        <v>2</v>
      </c>
      <c r="AG207" s="26" t="s">
        <v>155</v>
      </c>
      <c r="AH207" s="104">
        <f t="shared" si="137"/>
        <v>2</v>
      </c>
      <c r="AI207" s="26" t="s">
        <v>155</v>
      </c>
      <c r="AJ207" s="103">
        <f t="shared" si="138"/>
        <v>2</v>
      </c>
      <c r="AK207" s="103">
        <f t="shared" si="139"/>
        <v>4</v>
      </c>
      <c r="AL207" s="103" t="str">
        <f t="shared" si="140"/>
        <v>Media</v>
      </c>
      <c r="AM207" s="103">
        <f t="shared" si="141"/>
        <v>2</v>
      </c>
      <c r="AN207" s="103">
        <f t="shared" si="142"/>
        <v>5</v>
      </c>
      <c r="AO207" s="105" t="str">
        <f t="shared" si="143"/>
        <v>MEDIA</v>
      </c>
    </row>
    <row r="208" spans="1:41" s="27" customFormat="1" ht="60">
      <c r="A208" s="21" t="s">
        <v>775</v>
      </c>
      <c r="B208" s="21" t="s">
        <v>84</v>
      </c>
      <c r="C208" s="102" t="s">
        <v>111</v>
      </c>
      <c r="D208" s="2" t="s">
        <v>772</v>
      </c>
      <c r="E208" s="22" t="s">
        <v>776</v>
      </c>
      <c r="F208" s="73" t="s">
        <v>777</v>
      </c>
      <c r="G208" s="19" t="s">
        <v>140</v>
      </c>
      <c r="H208" s="2"/>
      <c r="I208" s="19"/>
      <c r="J208" s="19" t="s">
        <v>2</v>
      </c>
      <c r="K208" s="240" t="s">
        <v>267</v>
      </c>
      <c r="L208" s="240" t="s">
        <v>1245</v>
      </c>
      <c r="M208" s="19" t="s">
        <v>143</v>
      </c>
      <c r="N208" s="20" t="s">
        <v>716</v>
      </c>
      <c r="O208" s="19" t="s">
        <v>3</v>
      </c>
      <c r="P208" s="54" t="s">
        <v>1242</v>
      </c>
      <c r="Q208" s="19" t="s">
        <v>147</v>
      </c>
      <c r="R208" s="20" t="s">
        <v>130</v>
      </c>
      <c r="S208" s="3" t="s">
        <v>146</v>
      </c>
      <c r="T208" s="3" t="s">
        <v>146</v>
      </c>
      <c r="U208" s="3" t="s">
        <v>146</v>
      </c>
      <c r="V208" s="19" t="s">
        <v>76</v>
      </c>
      <c r="W208" s="20" t="s">
        <v>179</v>
      </c>
      <c r="X208" s="20" t="s">
        <v>179</v>
      </c>
      <c r="Y208" s="20" t="s">
        <v>179</v>
      </c>
      <c r="Z208" s="20" t="s">
        <v>179</v>
      </c>
      <c r="AA208" s="20" t="s">
        <v>179</v>
      </c>
      <c r="AB208" s="20" t="s">
        <v>179</v>
      </c>
      <c r="AC208" s="103" t="str">
        <f t="shared" si="134"/>
        <v>Baja</v>
      </c>
      <c r="AD208" s="103">
        <f t="shared" si="135"/>
        <v>1</v>
      </c>
      <c r="AE208" s="26" t="s">
        <v>155</v>
      </c>
      <c r="AF208" s="103">
        <f t="shared" si="136"/>
        <v>2</v>
      </c>
      <c r="AG208" s="26" t="s">
        <v>155</v>
      </c>
      <c r="AH208" s="104">
        <f t="shared" si="137"/>
        <v>2</v>
      </c>
      <c r="AI208" s="26" t="s">
        <v>155</v>
      </c>
      <c r="AJ208" s="103">
        <f t="shared" si="138"/>
        <v>2</v>
      </c>
      <c r="AK208" s="103">
        <f t="shared" si="139"/>
        <v>4</v>
      </c>
      <c r="AL208" s="103" t="str">
        <f t="shared" si="140"/>
        <v>Media</v>
      </c>
      <c r="AM208" s="103">
        <f t="shared" si="141"/>
        <v>2</v>
      </c>
      <c r="AN208" s="103">
        <f t="shared" si="142"/>
        <v>5</v>
      </c>
      <c r="AO208" s="105" t="str">
        <f t="shared" si="143"/>
        <v>MEDIA</v>
      </c>
    </row>
    <row r="209" spans="1:41" s="27" customFormat="1" ht="60">
      <c r="A209" s="21" t="s">
        <v>778</v>
      </c>
      <c r="B209" s="21" t="s">
        <v>84</v>
      </c>
      <c r="C209" s="102" t="s">
        <v>111</v>
      </c>
      <c r="D209" s="2" t="s">
        <v>772</v>
      </c>
      <c r="E209" s="22" t="s">
        <v>779</v>
      </c>
      <c r="F209" s="73" t="s">
        <v>780</v>
      </c>
      <c r="G209" s="19" t="s">
        <v>140</v>
      </c>
      <c r="H209" s="2"/>
      <c r="I209" s="19"/>
      <c r="J209" s="19" t="s">
        <v>2</v>
      </c>
      <c r="K209" s="240" t="s">
        <v>267</v>
      </c>
      <c r="L209" s="240" t="s">
        <v>1245</v>
      </c>
      <c r="M209" s="19" t="s">
        <v>143</v>
      </c>
      <c r="N209" s="20" t="s">
        <v>716</v>
      </c>
      <c r="O209" s="19" t="s">
        <v>3</v>
      </c>
      <c r="P209" s="54" t="s">
        <v>1242</v>
      </c>
      <c r="Q209" s="19" t="s">
        <v>147</v>
      </c>
      <c r="R209" s="20" t="s">
        <v>130</v>
      </c>
      <c r="S209" s="3" t="s">
        <v>146</v>
      </c>
      <c r="T209" s="3" t="s">
        <v>146</v>
      </c>
      <c r="U209" s="3" t="s">
        <v>146</v>
      </c>
      <c r="V209" s="19" t="s">
        <v>76</v>
      </c>
      <c r="W209" s="20" t="s">
        <v>179</v>
      </c>
      <c r="X209" s="20" t="s">
        <v>179</v>
      </c>
      <c r="Y209" s="20" t="s">
        <v>179</v>
      </c>
      <c r="Z209" s="20" t="s">
        <v>179</v>
      </c>
      <c r="AA209" s="20" t="s">
        <v>179</v>
      </c>
      <c r="AB209" s="20" t="s">
        <v>179</v>
      </c>
      <c r="AC209" s="103" t="str">
        <f t="shared" si="134"/>
        <v>Baja</v>
      </c>
      <c r="AD209" s="103">
        <f t="shared" si="135"/>
        <v>1</v>
      </c>
      <c r="AE209" s="26" t="s">
        <v>155</v>
      </c>
      <c r="AF209" s="103">
        <f t="shared" si="136"/>
        <v>2</v>
      </c>
      <c r="AG209" s="26" t="s">
        <v>155</v>
      </c>
      <c r="AH209" s="104">
        <f t="shared" si="137"/>
        <v>2</v>
      </c>
      <c r="AI209" s="26" t="s">
        <v>155</v>
      </c>
      <c r="AJ209" s="103">
        <f t="shared" si="138"/>
        <v>2</v>
      </c>
      <c r="AK209" s="103">
        <f t="shared" si="139"/>
        <v>4</v>
      </c>
      <c r="AL209" s="103" t="str">
        <f t="shared" si="140"/>
        <v>Media</v>
      </c>
      <c r="AM209" s="103">
        <f t="shared" si="141"/>
        <v>2</v>
      </c>
      <c r="AN209" s="103">
        <f t="shared" si="142"/>
        <v>5</v>
      </c>
      <c r="AO209" s="105" t="str">
        <f t="shared" si="143"/>
        <v>MEDIA</v>
      </c>
    </row>
    <row r="210" spans="1:41" s="27" customFormat="1" ht="60">
      <c r="A210" s="21" t="s">
        <v>781</v>
      </c>
      <c r="B210" s="21" t="s">
        <v>84</v>
      </c>
      <c r="C210" s="102" t="s">
        <v>111</v>
      </c>
      <c r="D210" s="2" t="s">
        <v>782</v>
      </c>
      <c r="E210" s="22" t="s">
        <v>783</v>
      </c>
      <c r="F210" s="73" t="s">
        <v>784</v>
      </c>
      <c r="G210" s="19" t="s">
        <v>140</v>
      </c>
      <c r="H210" s="2"/>
      <c r="I210" s="19" t="s">
        <v>2</v>
      </c>
      <c r="J210" s="19" t="s">
        <v>2</v>
      </c>
      <c r="K210" s="240" t="s">
        <v>267</v>
      </c>
      <c r="L210" s="240" t="s">
        <v>529</v>
      </c>
      <c r="M210" s="19" t="s">
        <v>143</v>
      </c>
      <c r="N210" s="20" t="s">
        <v>720</v>
      </c>
      <c r="O210" s="19" t="s">
        <v>3</v>
      </c>
      <c r="P210" s="54" t="s">
        <v>1242</v>
      </c>
      <c r="Q210" s="19" t="s">
        <v>147</v>
      </c>
      <c r="R210" s="20" t="s">
        <v>130</v>
      </c>
      <c r="S210" s="3" t="s">
        <v>146</v>
      </c>
      <c r="T210" s="3" t="s">
        <v>146</v>
      </c>
      <c r="U210" s="3" t="s">
        <v>146</v>
      </c>
      <c r="V210" s="19" t="s">
        <v>76</v>
      </c>
      <c r="W210" s="20" t="s">
        <v>179</v>
      </c>
      <c r="X210" s="20" t="s">
        <v>179</v>
      </c>
      <c r="Y210" s="20" t="s">
        <v>179</v>
      </c>
      <c r="Z210" s="20" t="s">
        <v>179</v>
      </c>
      <c r="AA210" s="20" t="s">
        <v>179</v>
      </c>
      <c r="AB210" s="20" t="s">
        <v>179</v>
      </c>
      <c r="AC210" s="103" t="str">
        <f t="shared" si="134"/>
        <v>Baja</v>
      </c>
      <c r="AD210" s="103">
        <f t="shared" si="135"/>
        <v>1</v>
      </c>
      <c r="AE210" s="26" t="s">
        <v>155</v>
      </c>
      <c r="AF210" s="103">
        <f t="shared" si="136"/>
        <v>2</v>
      </c>
      <c r="AG210" s="26" t="s">
        <v>155</v>
      </c>
      <c r="AH210" s="104">
        <f t="shared" si="137"/>
        <v>2</v>
      </c>
      <c r="AI210" s="26" t="s">
        <v>155</v>
      </c>
      <c r="AJ210" s="103">
        <f t="shared" si="138"/>
        <v>2</v>
      </c>
      <c r="AK210" s="103">
        <f t="shared" si="139"/>
        <v>4</v>
      </c>
      <c r="AL210" s="103" t="str">
        <f t="shared" si="140"/>
        <v>Media</v>
      </c>
      <c r="AM210" s="103">
        <f t="shared" si="141"/>
        <v>2</v>
      </c>
      <c r="AN210" s="103">
        <f t="shared" si="142"/>
        <v>5</v>
      </c>
      <c r="AO210" s="105" t="str">
        <f t="shared" si="143"/>
        <v>MEDIA</v>
      </c>
    </row>
    <row r="211" spans="1:41" s="27" customFormat="1" ht="60">
      <c r="A211" s="21" t="s">
        <v>785</v>
      </c>
      <c r="B211" s="21" t="s">
        <v>84</v>
      </c>
      <c r="C211" s="102" t="s">
        <v>111</v>
      </c>
      <c r="D211" s="2" t="s">
        <v>782</v>
      </c>
      <c r="E211" s="22" t="s">
        <v>786</v>
      </c>
      <c r="F211" s="73" t="s">
        <v>787</v>
      </c>
      <c r="G211" s="19" t="s">
        <v>140</v>
      </c>
      <c r="H211" s="2"/>
      <c r="I211" s="19" t="s">
        <v>2</v>
      </c>
      <c r="J211" s="19" t="s">
        <v>2</v>
      </c>
      <c r="K211" s="240" t="s">
        <v>267</v>
      </c>
      <c r="L211" s="240" t="s">
        <v>529</v>
      </c>
      <c r="M211" s="19" t="s">
        <v>143</v>
      </c>
      <c r="N211" s="20" t="s">
        <v>720</v>
      </c>
      <c r="O211" s="19" t="s">
        <v>3</v>
      </c>
      <c r="P211" s="54" t="s">
        <v>1242</v>
      </c>
      <c r="Q211" s="19" t="s">
        <v>147</v>
      </c>
      <c r="R211" s="20" t="s">
        <v>130</v>
      </c>
      <c r="S211" s="3" t="s">
        <v>146</v>
      </c>
      <c r="T211" s="3" t="s">
        <v>146</v>
      </c>
      <c r="U211" s="3" t="s">
        <v>146</v>
      </c>
      <c r="V211" s="19" t="s">
        <v>76</v>
      </c>
      <c r="W211" s="20" t="s">
        <v>179</v>
      </c>
      <c r="X211" s="20" t="s">
        <v>179</v>
      </c>
      <c r="Y211" s="20" t="s">
        <v>179</v>
      </c>
      <c r="Z211" s="20" t="s">
        <v>179</v>
      </c>
      <c r="AA211" s="20" t="s">
        <v>179</v>
      </c>
      <c r="AB211" s="20" t="s">
        <v>179</v>
      </c>
      <c r="AC211" s="103" t="str">
        <f t="shared" si="134"/>
        <v>Baja</v>
      </c>
      <c r="AD211" s="103">
        <f t="shared" si="135"/>
        <v>1</v>
      </c>
      <c r="AE211" s="26" t="s">
        <v>155</v>
      </c>
      <c r="AF211" s="103">
        <f t="shared" si="136"/>
        <v>2</v>
      </c>
      <c r="AG211" s="26" t="s">
        <v>155</v>
      </c>
      <c r="AH211" s="104">
        <f t="shared" si="137"/>
        <v>2</v>
      </c>
      <c r="AI211" s="26" t="s">
        <v>155</v>
      </c>
      <c r="AJ211" s="103">
        <f t="shared" si="138"/>
        <v>2</v>
      </c>
      <c r="AK211" s="103">
        <f t="shared" si="139"/>
        <v>4</v>
      </c>
      <c r="AL211" s="103" t="str">
        <f t="shared" si="140"/>
        <v>Media</v>
      </c>
      <c r="AM211" s="103">
        <f t="shared" si="141"/>
        <v>2</v>
      </c>
      <c r="AN211" s="103">
        <f t="shared" si="142"/>
        <v>5</v>
      </c>
      <c r="AO211" s="105" t="str">
        <f t="shared" si="143"/>
        <v>MEDIA</v>
      </c>
    </row>
    <row r="212" spans="1:41" s="27" customFormat="1" ht="114.75">
      <c r="A212" s="21" t="s">
        <v>788</v>
      </c>
      <c r="B212" s="21" t="s">
        <v>84</v>
      </c>
      <c r="C212" s="102" t="s">
        <v>111</v>
      </c>
      <c r="D212" s="2" t="s">
        <v>782</v>
      </c>
      <c r="E212" s="22" t="s">
        <v>789</v>
      </c>
      <c r="F212" s="73" t="s">
        <v>790</v>
      </c>
      <c r="G212" s="19" t="s">
        <v>140</v>
      </c>
      <c r="H212" s="2"/>
      <c r="I212" s="19" t="s">
        <v>2</v>
      </c>
      <c r="J212" s="19" t="s">
        <v>2</v>
      </c>
      <c r="K212" s="240" t="s">
        <v>267</v>
      </c>
      <c r="L212" s="240" t="s">
        <v>529</v>
      </c>
      <c r="M212" s="19" t="s">
        <v>143</v>
      </c>
      <c r="N212" s="20" t="s">
        <v>720</v>
      </c>
      <c r="O212" s="19" t="s">
        <v>3</v>
      </c>
      <c r="P212" s="54" t="s">
        <v>1242</v>
      </c>
      <c r="Q212" s="19" t="s">
        <v>147</v>
      </c>
      <c r="R212" s="20" t="s">
        <v>130</v>
      </c>
      <c r="S212" s="3" t="s">
        <v>146</v>
      </c>
      <c r="T212" s="3" t="s">
        <v>146</v>
      </c>
      <c r="U212" s="3" t="s">
        <v>146</v>
      </c>
      <c r="V212" s="19" t="s">
        <v>76</v>
      </c>
      <c r="W212" s="20" t="s">
        <v>179</v>
      </c>
      <c r="X212" s="20" t="s">
        <v>179</v>
      </c>
      <c r="Y212" s="20" t="s">
        <v>179</v>
      </c>
      <c r="Z212" s="20" t="s">
        <v>179</v>
      </c>
      <c r="AA212" s="20" t="s">
        <v>179</v>
      </c>
      <c r="AB212" s="20" t="s">
        <v>179</v>
      </c>
      <c r="AC212" s="103" t="str">
        <f t="shared" si="134"/>
        <v>Baja</v>
      </c>
      <c r="AD212" s="103">
        <f t="shared" si="135"/>
        <v>1</v>
      </c>
      <c r="AE212" s="26" t="s">
        <v>155</v>
      </c>
      <c r="AF212" s="103">
        <f t="shared" si="136"/>
        <v>2</v>
      </c>
      <c r="AG212" s="26" t="s">
        <v>155</v>
      </c>
      <c r="AH212" s="104">
        <f t="shared" si="137"/>
        <v>2</v>
      </c>
      <c r="AI212" s="26" t="s">
        <v>155</v>
      </c>
      <c r="AJ212" s="103">
        <f t="shared" si="138"/>
        <v>2</v>
      </c>
      <c r="AK212" s="103">
        <f t="shared" si="139"/>
        <v>4</v>
      </c>
      <c r="AL212" s="103" t="str">
        <f t="shared" si="140"/>
        <v>Media</v>
      </c>
      <c r="AM212" s="103">
        <f t="shared" si="141"/>
        <v>2</v>
      </c>
      <c r="AN212" s="103">
        <f t="shared" si="142"/>
        <v>5</v>
      </c>
      <c r="AO212" s="105" t="str">
        <f t="shared" si="143"/>
        <v>MEDIA</v>
      </c>
    </row>
    <row r="213" spans="1:41" s="27" customFormat="1" ht="63.75">
      <c r="A213" s="21" t="s">
        <v>791</v>
      </c>
      <c r="B213" s="21" t="s">
        <v>84</v>
      </c>
      <c r="C213" s="102" t="s">
        <v>111</v>
      </c>
      <c r="D213" s="2" t="s">
        <v>782</v>
      </c>
      <c r="E213" s="22" t="s">
        <v>792</v>
      </c>
      <c r="F213" s="73" t="s">
        <v>793</v>
      </c>
      <c r="G213" s="19" t="s">
        <v>140</v>
      </c>
      <c r="H213" s="2"/>
      <c r="I213" s="19" t="s">
        <v>2</v>
      </c>
      <c r="J213" s="19" t="s">
        <v>2</v>
      </c>
      <c r="K213" s="240" t="s">
        <v>267</v>
      </c>
      <c r="L213" s="240" t="s">
        <v>529</v>
      </c>
      <c r="M213" s="19" t="s">
        <v>143</v>
      </c>
      <c r="N213" s="20" t="s">
        <v>720</v>
      </c>
      <c r="O213" s="19" t="s">
        <v>3</v>
      </c>
      <c r="P213" s="54" t="s">
        <v>1242</v>
      </c>
      <c r="Q213" s="19" t="s">
        <v>147</v>
      </c>
      <c r="R213" s="20" t="s">
        <v>130</v>
      </c>
      <c r="S213" s="3" t="s">
        <v>146</v>
      </c>
      <c r="T213" s="3" t="s">
        <v>146</v>
      </c>
      <c r="U213" s="3" t="s">
        <v>146</v>
      </c>
      <c r="V213" s="19" t="s">
        <v>76</v>
      </c>
      <c r="W213" s="20" t="s">
        <v>179</v>
      </c>
      <c r="X213" s="20" t="s">
        <v>179</v>
      </c>
      <c r="Y213" s="20" t="s">
        <v>179</v>
      </c>
      <c r="Z213" s="20" t="s">
        <v>179</v>
      </c>
      <c r="AA213" s="20" t="s">
        <v>179</v>
      </c>
      <c r="AB213" s="20" t="s">
        <v>179</v>
      </c>
      <c r="AC213" s="103" t="str">
        <f t="shared" si="134"/>
        <v>Baja</v>
      </c>
      <c r="AD213" s="103">
        <f t="shared" si="135"/>
        <v>1</v>
      </c>
      <c r="AE213" s="26" t="s">
        <v>155</v>
      </c>
      <c r="AF213" s="103">
        <f t="shared" si="136"/>
        <v>2</v>
      </c>
      <c r="AG213" s="26" t="s">
        <v>155</v>
      </c>
      <c r="AH213" s="104">
        <f t="shared" si="137"/>
        <v>2</v>
      </c>
      <c r="AI213" s="26" t="s">
        <v>155</v>
      </c>
      <c r="AJ213" s="103">
        <f t="shared" si="138"/>
        <v>2</v>
      </c>
      <c r="AK213" s="103">
        <f t="shared" si="139"/>
        <v>4</v>
      </c>
      <c r="AL213" s="103" t="str">
        <f t="shared" si="140"/>
        <v>Media</v>
      </c>
      <c r="AM213" s="103">
        <f t="shared" si="141"/>
        <v>2</v>
      </c>
      <c r="AN213" s="103">
        <f t="shared" si="142"/>
        <v>5</v>
      </c>
      <c r="AO213" s="105" t="str">
        <f t="shared" si="143"/>
        <v>MEDIA</v>
      </c>
    </row>
    <row r="214" spans="1:41" s="27" customFormat="1" ht="63.75">
      <c r="A214" s="21" t="s">
        <v>794</v>
      </c>
      <c r="B214" s="21" t="s">
        <v>84</v>
      </c>
      <c r="C214" s="102" t="s">
        <v>111</v>
      </c>
      <c r="D214" s="2" t="s">
        <v>796</v>
      </c>
      <c r="E214" s="22" t="s">
        <v>797</v>
      </c>
      <c r="F214" s="73" t="s">
        <v>798</v>
      </c>
      <c r="G214" s="19" t="s">
        <v>140</v>
      </c>
      <c r="H214" s="2"/>
      <c r="I214" s="19"/>
      <c r="J214" s="19" t="s">
        <v>2</v>
      </c>
      <c r="K214" s="240" t="s">
        <v>267</v>
      </c>
      <c r="L214" s="240" t="s">
        <v>799</v>
      </c>
      <c r="M214" s="19" t="s">
        <v>143</v>
      </c>
      <c r="N214" s="20" t="s">
        <v>713</v>
      </c>
      <c r="O214" s="19" t="s">
        <v>3</v>
      </c>
      <c r="P214" s="54" t="s">
        <v>1242</v>
      </c>
      <c r="Q214" s="19" t="s">
        <v>147</v>
      </c>
      <c r="R214" s="20" t="s">
        <v>130</v>
      </c>
      <c r="S214" s="3" t="s">
        <v>146</v>
      </c>
      <c r="T214" s="3" t="s">
        <v>146</v>
      </c>
      <c r="U214" s="3" t="s">
        <v>146</v>
      </c>
      <c r="V214" s="19" t="s">
        <v>76</v>
      </c>
      <c r="W214" s="20" t="s">
        <v>179</v>
      </c>
      <c r="X214" s="20" t="s">
        <v>179</v>
      </c>
      <c r="Y214" s="20" t="s">
        <v>179</v>
      </c>
      <c r="Z214" s="20" t="s">
        <v>179</v>
      </c>
      <c r="AA214" s="20" t="s">
        <v>179</v>
      </c>
      <c r="AB214" s="20" t="s">
        <v>179</v>
      </c>
      <c r="AC214" s="103" t="str">
        <f t="shared" si="134"/>
        <v>Baja</v>
      </c>
      <c r="AD214" s="103">
        <f t="shared" si="135"/>
        <v>1</v>
      </c>
      <c r="AE214" s="26" t="s">
        <v>155</v>
      </c>
      <c r="AF214" s="103">
        <f t="shared" si="136"/>
        <v>2</v>
      </c>
      <c r="AG214" s="26" t="s">
        <v>155</v>
      </c>
      <c r="AH214" s="104">
        <f t="shared" si="137"/>
        <v>2</v>
      </c>
      <c r="AI214" s="26" t="s">
        <v>155</v>
      </c>
      <c r="AJ214" s="103">
        <f t="shared" si="138"/>
        <v>2</v>
      </c>
      <c r="AK214" s="103">
        <f t="shared" si="139"/>
        <v>4</v>
      </c>
      <c r="AL214" s="103" t="str">
        <f t="shared" si="140"/>
        <v>Media</v>
      </c>
      <c r="AM214" s="103">
        <f t="shared" si="141"/>
        <v>2</v>
      </c>
      <c r="AN214" s="103">
        <f t="shared" si="142"/>
        <v>5</v>
      </c>
      <c r="AO214" s="105" t="str">
        <f t="shared" si="143"/>
        <v>MEDIA</v>
      </c>
    </row>
    <row r="215" spans="1:41" s="27" customFormat="1" ht="60">
      <c r="A215" s="21" t="s">
        <v>795</v>
      </c>
      <c r="B215" s="21" t="s">
        <v>84</v>
      </c>
      <c r="C215" s="102" t="s">
        <v>111</v>
      </c>
      <c r="D215" s="2" t="s">
        <v>801</v>
      </c>
      <c r="E215" s="22" t="s">
        <v>802</v>
      </c>
      <c r="F215" s="73" t="s">
        <v>803</v>
      </c>
      <c r="G215" s="19" t="s">
        <v>140</v>
      </c>
      <c r="H215" s="2"/>
      <c r="I215" s="19" t="s">
        <v>2</v>
      </c>
      <c r="J215" s="19" t="s">
        <v>2</v>
      </c>
      <c r="K215" s="240" t="s">
        <v>267</v>
      </c>
      <c r="L215" s="240" t="s">
        <v>799</v>
      </c>
      <c r="M215" s="19" t="s">
        <v>143</v>
      </c>
      <c r="N215" s="20" t="s">
        <v>716</v>
      </c>
      <c r="O215" s="19" t="s">
        <v>3</v>
      </c>
      <c r="P215" s="54" t="s">
        <v>1242</v>
      </c>
      <c r="Q215" s="19" t="s">
        <v>147</v>
      </c>
      <c r="R215" s="20" t="s">
        <v>130</v>
      </c>
      <c r="S215" s="3" t="s">
        <v>154</v>
      </c>
      <c r="T215" s="3" t="s">
        <v>146</v>
      </c>
      <c r="U215" s="3" t="s">
        <v>146</v>
      </c>
      <c r="V215" s="19" t="s">
        <v>76</v>
      </c>
      <c r="W215" s="20" t="s">
        <v>179</v>
      </c>
      <c r="X215" s="20" t="s">
        <v>179</v>
      </c>
      <c r="Y215" s="20" t="s">
        <v>179</v>
      </c>
      <c r="Z215" s="20" t="s">
        <v>179</v>
      </c>
      <c r="AA215" s="20" t="s">
        <v>179</v>
      </c>
      <c r="AB215" s="20" t="s">
        <v>179</v>
      </c>
      <c r="AC215" s="103" t="str">
        <f t="shared" si="134"/>
        <v>Baja</v>
      </c>
      <c r="AD215" s="103">
        <f t="shared" si="135"/>
        <v>1</v>
      </c>
      <c r="AE215" s="26" t="s">
        <v>155</v>
      </c>
      <c r="AF215" s="103">
        <f t="shared" si="136"/>
        <v>2</v>
      </c>
      <c r="AG215" s="26" t="s">
        <v>155</v>
      </c>
      <c r="AH215" s="104">
        <f t="shared" si="137"/>
        <v>2</v>
      </c>
      <c r="AI215" s="26" t="s">
        <v>155</v>
      </c>
      <c r="AJ215" s="103">
        <f t="shared" si="138"/>
        <v>2</v>
      </c>
      <c r="AK215" s="103">
        <f t="shared" si="139"/>
        <v>4</v>
      </c>
      <c r="AL215" s="103" t="str">
        <f t="shared" si="140"/>
        <v>Media</v>
      </c>
      <c r="AM215" s="103">
        <f t="shared" si="141"/>
        <v>2</v>
      </c>
      <c r="AN215" s="103">
        <f t="shared" si="142"/>
        <v>5</v>
      </c>
      <c r="AO215" s="105" t="str">
        <f t="shared" si="143"/>
        <v>MEDIA</v>
      </c>
    </row>
    <row r="216" spans="1:41" s="27" customFormat="1" ht="63.75">
      <c r="A216" s="21" t="s">
        <v>800</v>
      </c>
      <c r="B216" s="21" t="s">
        <v>84</v>
      </c>
      <c r="C216" s="102" t="s">
        <v>111</v>
      </c>
      <c r="D216" s="2" t="s">
        <v>805</v>
      </c>
      <c r="E216" s="22" t="s">
        <v>806</v>
      </c>
      <c r="F216" s="73" t="s">
        <v>807</v>
      </c>
      <c r="G216" s="19" t="s">
        <v>140</v>
      </c>
      <c r="H216" s="2"/>
      <c r="I216" s="19" t="s">
        <v>2</v>
      </c>
      <c r="J216" s="19" t="s">
        <v>2</v>
      </c>
      <c r="K216" s="240" t="s">
        <v>267</v>
      </c>
      <c r="L216" s="240" t="s">
        <v>799</v>
      </c>
      <c r="M216" s="19" t="s">
        <v>143</v>
      </c>
      <c r="N216" s="20" t="s">
        <v>808</v>
      </c>
      <c r="O216" s="19" t="s">
        <v>3</v>
      </c>
      <c r="P216" s="54" t="s">
        <v>1242</v>
      </c>
      <c r="Q216" s="19" t="s">
        <v>147</v>
      </c>
      <c r="R216" s="20" t="s">
        <v>130</v>
      </c>
      <c r="S216" s="3" t="s">
        <v>154</v>
      </c>
      <c r="T216" s="3" t="s">
        <v>146</v>
      </c>
      <c r="U216" s="3" t="s">
        <v>146</v>
      </c>
      <c r="V216" s="19" t="s">
        <v>76</v>
      </c>
      <c r="W216" s="20" t="s">
        <v>179</v>
      </c>
      <c r="X216" s="20" t="s">
        <v>179</v>
      </c>
      <c r="Y216" s="20" t="s">
        <v>179</v>
      </c>
      <c r="Z216" s="20" t="s">
        <v>179</v>
      </c>
      <c r="AA216" s="20" t="s">
        <v>179</v>
      </c>
      <c r="AB216" s="20" t="s">
        <v>179</v>
      </c>
      <c r="AC216" s="103" t="str">
        <f t="shared" si="134"/>
        <v>Baja</v>
      </c>
      <c r="AD216" s="103">
        <f t="shared" si="135"/>
        <v>1</v>
      </c>
      <c r="AE216" s="26" t="s">
        <v>155</v>
      </c>
      <c r="AF216" s="103">
        <f t="shared" si="136"/>
        <v>2</v>
      </c>
      <c r="AG216" s="26" t="s">
        <v>155</v>
      </c>
      <c r="AH216" s="104">
        <f t="shared" si="137"/>
        <v>2</v>
      </c>
      <c r="AI216" s="26" t="s">
        <v>155</v>
      </c>
      <c r="AJ216" s="103">
        <f t="shared" si="138"/>
        <v>2</v>
      </c>
      <c r="AK216" s="103">
        <f t="shared" si="139"/>
        <v>4</v>
      </c>
      <c r="AL216" s="103" t="str">
        <f t="shared" si="140"/>
        <v>Media</v>
      </c>
      <c r="AM216" s="103">
        <f t="shared" si="141"/>
        <v>2</v>
      </c>
      <c r="AN216" s="103">
        <f t="shared" si="142"/>
        <v>5</v>
      </c>
      <c r="AO216" s="105" t="str">
        <f t="shared" si="143"/>
        <v>MEDIA</v>
      </c>
    </row>
    <row r="217" spans="1:41" s="27" customFormat="1" ht="60">
      <c r="A217" s="21" t="s">
        <v>804</v>
      </c>
      <c r="B217" s="21" t="s">
        <v>84</v>
      </c>
      <c r="C217" s="102" t="s">
        <v>111</v>
      </c>
      <c r="D217" s="2" t="s">
        <v>810</v>
      </c>
      <c r="E217" s="22" t="s">
        <v>811</v>
      </c>
      <c r="F217" s="73" t="s">
        <v>812</v>
      </c>
      <c r="G217" s="19" t="s">
        <v>140</v>
      </c>
      <c r="H217" s="2" t="s">
        <v>2</v>
      </c>
      <c r="I217" s="19" t="s">
        <v>2</v>
      </c>
      <c r="J217" s="19" t="s">
        <v>2</v>
      </c>
      <c r="K217" s="240" t="s">
        <v>141</v>
      </c>
      <c r="L217" s="240" t="s">
        <v>529</v>
      </c>
      <c r="M217" s="19" t="s">
        <v>143</v>
      </c>
      <c r="N217" s="20" t="s">
        <v>720</v>
      </c>
      <c r="O217" s="19" t="s">
        <v>3</v>
      </c>
      <c r="P217" s="54" t="s">
        <v>1237</v>
      </c>
      <c r="Q217" s="19" t="s">
        <v>147</v>
      </c>
      <c r="R217" s="20" t="s">
        <v>130</v>
      </c>
      <c r="S217" s="3" t="s">
        <v>146</v>
      </c>
      <c r="T217" s="3" t="s">
        <v>146</v>
      </c>
      <c r="U217" s="3" t="s">
        <v>146</v>
      </c>
      <c r="V217" s="19" t="s">
        <v>76</v>
      </c>
      <c r="W217" s="20" t="s">
        <v>179</v>
      </c>
      <c r="X217" s="20" t="s">
        <v>179</v>
      </c>
      <c r="Y217" s="20" t="s">
        <v>179</v>
      </c>
      <c r="Z217" s="20" t="s">
        <v>179</v>
      </c>
      <c r="AA217" s="20" t="s">
        <v>179</v>
      </c>
      <c r="AB217" s="20" t="s">
        <v>179</v>
      </c>
      <c r="AC217" s="103" t="str">
        <f t="shared" si="134"/>
        <v>Baja</v>
      </c>
      <c r="AD217" s="103">
        <f t="shared" si="135"/>
        <v>1</v>
      </c>
      <c r="AE217" s="26" t="s">
        <v>155</v>
      </c>
      <c r="AF217" s="103">
        <f t="shared" si="136"/>
        <v>2</v>
      </c>
      <c r="AG217" s="26" t="s">
        <v>155</v>
      </c>
      <c r="AH217" s="104">
        <f t="shared" si="137"/>
        <v>2</v>
      </c>
      <c r="AI217" s="26" t="s">
        <v>155</v>
      </c>
      <c r="AJ217" s="103">
        <f t="shared" si="138"/>
        <v>2</v>
      </c>
      <c r="AK217" s="103">
        <f t="shared" si="139"/>
        <v>4</v>
      </c>
      <c r="AL217" s="103" t="str">
        <f t="shared" si="140"/>
        <v>Media</v>
      </c>
      <c r="AM217" s="103">
        <f t="shared" si="141"/>
        <v>2</v>
      </c>
      <c r="AN217" s="103">
        <f t="shared" si="142"/>
        <v>5</v>
      </c>
      <c r="AO217" s="105" t="str">
        <f t="shared" si="143"/>
        <v>MEDIA</v>
      </c>
    </row>
    <row r="218" spans="1:41" s="27" customFormat="1" ht="60">
      <c r="A218" s="21" t="s">
        <v>809</v>
      </c>
      <c r="B218" s="21" t="s">
        <v>84</v>
      </c>
      <c r="C218" s="102" t="s">
        <v>111</v>
      </c>
      <c r="D218" s="2" t="s">
        <v>814</v>
      </c>
      <c r="E218" s="22" t="s">
        <v>815</v>
      </c>
      <c r="F218" s="73" t="s">
        <v>816</v>
      </c>
      <c r="G218" s="19" t="s">
        <v>140</v>
      </c>
      <c r="H218" s="2"/>
      <c r="I218" s="19" t="s">
        <v>2</v>
      </c>
      <c r="J218" s="19" t="s">
        <v>2</v>
      </c>
      <c r="K218" s="240" t="s">
        <v>267</v>
      </c>
      <c r="L218" s="240" t="s">
        <v>799</v>
      </c>
      <c r="M218" s="19" t="s">
        <v>143</v>
      </c>
      <c r="N218" s="20" t="s">
        <v>716</v>
      </c>
      <c r="O218" s="19" t="s">
        <v>3</v>
      </c>
      <c r="P218" s="54" t="s">
        <v>1242</v>
      </c>
      <c r="Q218" s="19" t="s">
        <v>147</v>
      </c>
      <c r="R218" s="20" t="s">
        <v>130</v>
      </c>
      <c r="S218" s="3" t="s">
        <v>154</v>
      </c>
      <c r="T218" s="3" t="s">
        <v>146</v>
      </c>
      <c r="U218" s="3" t="s">
        <v>146</v>
      </c>
      <c r="V218" s="19" t="s">
        <v>76</v>
      </c>
      <c r="W218" s="20" t="s">
        <v>179</v>
      </c>
      <c r="X218" s="20" t="s">
        <v>179</v>
      </c>
      <c r="Y218" s="20" t="s">
        <v>179</v>
      </c>
      <c r="Z218" s="20" t="s">
        <v>179</v>
      </c>
      <c r="AA218" s="20" t="s">
        <v>179</v>
      </c>
      <c r="AB218" s="20" t="s">
        <v>179</v>
      </c>
      <c r="AC218" s="103" t="str">
        <f t="shared" si="134"/>
        <v>Baja</v>
      </c>
      <c r="AD218" s="103">
        <f t="shared" si="135"/>
        <v>1</v>
      </c>
      <c r="AE218" s="26" t="s">
        <v>155</v>
      </c>
      <c r="AF218" s="103">
        <f t="shared" si="136"/>
        <v>2</v>
      </c>
      <c r="AG218" s="26" t="s">
        <v>155</v>
      </c>
      <c r="AH218" s="104">
        <f t="shared" si="137"/>
        <v>2</v>
      </c>
      <c r="AI218" s="26" t="s">
        <v>155</v>
      </c>
      <c r="AJ218" s="103">
        <f t="shared" si="138"/>
        <v>2</v>
      </c>
      <c r="AK218" s="103">
        <f t="shared" si="139"/>
        <v>4</v>
      </c>
      <c r="AL218" s="103" t="str">
        <f t="shared" si="140"/>
        <v>Media</v>
      </c>
      <c r="AM218" s="103">
        <f t="shared" si="141"/>
        <v>2</v>
      </c>
      <c r="AN218" s="103">
        <f t="shared" si="142"/>
        <v>5</v>
      </c>
      <c r="AO218" s="105" t="str">
        <f t="shared" si="143"/>
        <v>MEDIA</v>
      </c>
    </row>
    <row r="219" spans="1:41" s="27" customFormat="1" ht="75">
      <c r="A219" s="21" t="s">
        <v>813</v>
      </c>
      <c r="B219" s="21" t="s">
        <v>84</v>
      </c>
      <c r="C219" s="102" t="s">
        <v>111</v>
      </c>
      <c r="D219" s="19" t="s">
        <v>818</v>
      </c>
      <c r="E219" s="22" t="s">
        <v>819</v>
      </c>
      <c r="F219" s="73" t="s">
        <v>820</v>
      </c>
      <c r="G219" s="19" t="s">
        <v>140</v>
      </c>
      <c r="H219" s="66"/>
      <c r="I219" s="19" t="s">
        <v>2</v>
      </c>
      <c r="J219" s="19" t="s">
        <v>2</v>
      </c>
      <c r="K219" s="240" t="s">
        <v>267</v>
      </c>
      <c r="L219" s="240" t="s">
        <v>529</v>
      </c>
      <c r="M219" s="19" t="s">
        <v>143</v>
      </c>
      <c r="N219" s="20" t="s">
        <v>720</v>
      </c>
      <c r="O219" s="19" t="s">
        <v>3</v>
      </c>
      <c r="P219" s="54" t="s">
        <v>1242</v>
      </c>
      <c r="Q219" s="19" t="s">
        <v>147</v>
      </c>
      <c r="R219" s="20" t="s">
        <v>130</v>
      </c>
      <c r="S219" s="3" t="s">
        <v>154</v>
      </c>
      <c r="T219" s="3" t="s">
        <v>154</v>
      </c>
      <c r="U219" s="3" t="s">
        <v>154</v>
      </c>
      <c r="V219" s="240" t="s">
        <v>66</v>
      </c>
      <c r="W219" s="241" t="s">
        <v>821</v>
      </c>
      <c r="X219" s="241" t="s">
        <v>822</v>
      </c>
      <c r="Y219" s="241" t="s">
        <v>823</v>
      </c>
      <c r="Z219" s="241" t="s">
        <v>174</v>
      </c>
      <c r="AA219" s="241" t="s">
        <v>746</v>
      </c>
      <c r="AB219" s="241" t="s">
        <v>165</v>
      </c>
      <c r="AC219" s="103" t="str">
        <f t="shared" si="134"/>
        <v>Alta</v>
      </c>
      <c r="AD219" s="103">
        <f t="shared" si="135"/>
        <v>3</v>
      </c>
      <c r="AE219" s="26" t="s">
        <v>155</v>
      </c>
      <c r="AF219" s="103">
        <f t="shared" si="136"/>
        <v>2</v>
      </c>
      <c r="AG219" s="26" t="s">
        <v>183</v>
      </c>
      <c r="AH219" s="104">
        <f t="shared" si="137"/>
        <v>3</v>
      </c>
      <c r="AI219" s="26" t="s">
        <v>155</v>
      </c>
      <c r="AJ219" s="103">
        <f t="shared" si="138"/>
        <v>2</v>
      </c>
      <c r="AK219" s="103">
        <f t="shared" si="139"/>
        <v>5</v>
      </c>
      <c r="AL219" s="103" t="str">
        <f t="shared" si="140"/>
        <v>Alta</v>
      </c>
      <c r="AM219" s="103">
        <f t="shared" si="141"/>
        <v>3</v>
      </c>
      <c r="AN219" s="103">
        <f t="shared" si="142"/>
        <v>8</v>
      </c>
      <c r="AO219" s="105" t="str">
        <f t="shared" si="143"/>
        <v>ALTA</v>
      </c>
    </row>
    <row r="220" spans="1:41" s="27" customFormat="1" ht="45">
      <c r="A220" s="21" t="s">
        <v>817</v>
      </c>
      <c r="B220" s="242" t="s">
        <v>84</v>
      </c>
      <c r="C220" s="243" t="s">
        <v>111</v>
      </c>
      <c r="D220" s="244" t="s">
        <v>356</v>
      </c>
      <c r="E220" s="245" t="s">
        <v>824</v>
      </c>
      <c r="F220" s="73" t="s">
        <v>825</v>
      </c>
      <c r="G220" s="246" t="s">
        <v>140</v>
      </c>
      <c r="H220" s="2"/>
      <c r="I220" s="247" t="s">
        <v>826</v>
      </c>
      <c r="J220" s="246" t="s">
        <v>2</v>
      </c>
      <c r="K220" s="240" t="s">
        <v>267</v>
      </c>
      <c r="L220" s="240" t="s">
        <v>750</v>
      </c>
      <c r="M220" s="246" t="s">
        <v>143</v>
      </c>
      <c r="N220" s="20" t="s">
        <v>713</v>
      </c>
      <c r="O220" s="246" t="s">
        <v>3</v>
      </c>
      <c r="P220" s="54" t="s">
        <v>1242</v>
      </c>
      <c r="Q220" s="246" t="s">
        <v>147</v>
      </c>
      <c r="R220" s="248" t="s">
        <v>130</v>
      </c>
      <c r="S220" s="249" t="s">
        <v>146</v>
      </c>
      <c r="T220" s="249" t="s">
        <v>146</v>
      </c>
      <c r="U220" s="249" t="s">
        <v>146</v>
      </c>
      <c r="V220" s="19" t="s">
        <v>76</v>
      </c>
      <c r="W220" s="20" t="s">
        <v>179</v>
      </c>
      <c r="X220" s="20" t="s">
        <v>179</v>
      </c>
      <c r="Y220" s="20" t="s">
        <v>179</v>
      </c>
      <c r="Z220" s="20" t="s">
        <v>179</v>
      </c>
      <c r="AA220" s="20" t="s">
        <v>179</v>
      </c>
      <c r="AB220" s="20" t="s">
        <v>179</v>
      </c>
      <c r="AC220" s="103" t="str">
        <f t="shared" si="134"/>
        <v>Baja</v>
      </c>
      <c r="AD220" s="103">
        <f>IF(AC220="Baja",1,IF(AC220="Media",2,IF(AC220="Alta",3,"")))</f>
        <v>1</v>
      </c>
      <c r="AE220" s="26" t="s">
        <v>155</v>
      </c>
      <c r="AF220" s="103">
        <f>IF(AE220="Baja",1,IF(AE220="Media",2,IF(AE220="Alta",3,"")))</f>
        <v>2</v>
      </c>
      <c r="AG220" s="26" t="s">
        <v>155</v>
      </c>
      <c r="AH220" s="104">
        <f>IF(AG220="Baja",1,IF(AG220="Media",2,IF(AG220="Alta",3,IF(AG220="No Clasificada",0,""))))</f>
        <v>2</v>
      </c>
      <c r="AI220" s="26" t="s">
        <v>155</v>
      </c>
      <c r="AJ220" s="103">
        <f>IF(AI220="Baja",1,IF(AI220="Media",2,IF(AI220="Alta",3,IF(AI220="No Clasificada",0,""))))</f>
        <v>2</v>
      </c>
      <c r="AK220" s="103">
        <f>IFERROR(SUM(AH220+AJ220)," ")</f>
        <v>4</v>
      </c>
      <c r="AL220" s="103" t="str">
        <f t="shared" si="140"/>
        <v>Media</v>
      </c>
      <c r="AM220" s="103">
        <f>IF(AL220="Baja",1,IF(AL220="Media",2,IF(AL220="Alta",3,"0")))</f>
        <v>2</v>
      </c>
      <c r="AN220" s="103">
        <f>IFERROR(SUM(+AD220+AF220+AM220),"")</f>
        <v>5</v>
      </c>
      <c r="AO220" s="105" t="str">
        <f t="shared" si="143"/>
        <v>MEDIA</v>
      </c>
    </row>
    <row r="221" spans="1:41" ht="50.1" customHeight="1">
      <c r="A221" s="87" t="s">
        <v>841</v>
      </c>
      <c r="B221" s="88"/>
      <c r="C221" s="88"/>
      <c r="D221" s="88"/>
      <c r="E221" s="88"/>
      <c r="F221" s="88"/>
      <c r="G221" s="88"/>
      <c r="H221" s="88"/>
      <c r="I221" s="88"/>
      <c r="J221" s="88"/>
      <c r="K221" s="88"/>
      <c r="L221" s="88"/>
      <c r="M221" s="88"/>
      <c r="N221" s="88"/>
      <c r="O221" s="88"/>
      <c r="P221" s="88"/>
      <c r="Q221" s="88"/>
      <c r="R221" s="88"/>
      <c r="S221" s="88"/>
      <c r="T221" s="88"/>
      <c r="U221" s="88"/>
      <c r="V221" s="88"/>
      <c r="W221" s="88"/>
      <c r="X221" s="88"/>
      <c r="Y221" s="88"/>
      <c r="Z221" s="88"/>
      <c r="AA221" s="88"/>
      <c r="AB221" s="88"/>
      <c r="AC221" s="95"/>
      <c r="AD221" s="95"/>
      <c r="AE221" s="88"/>
      <c r="AF221" s="95"/>
      <c r="AG221" s="88"/>
      <c r="AH221" s="95"/>
      <c r="AI221" s="88"/>
      <c r="AJ221" s="95"/>
      <c r="AK221" s="95"/>
      <c r="AL221" s="95"/>
      <c r="AM221" s="95"/>
      <c r="AN221" s="95"/>
      <c r="AO221" s="99"/>
    </row>
    <row r="222" spans="1:41" s="27" customFormat="1" ht="81.75" customHeight="1">
      <c r="A222" s="21" t="s">
        <v>828</v>
      </c>
      <c r="B222" s="21" t="s">
        <v>84</v>
      </c>
      <c r="C222" s="102" t="s">
        <v>114</v>
      </c>
      <c r="D222" s="2" t="s">
        <v>829</v>
      </c>
      <c r="E222" s="22" t="s">
        <v>830</v>
      </c>
      <c r="F222" s="2" t="s">
        <v>831</v>
      </c>
      <c r="G222" s="19" t="s">
        <v>140</v>
      </c>
      <c r="H222" s="66"/>
      <c r="I222" s="19" t="s">
        <v>2</v>
      </c>
      <c r="J222" s="19" t="s">
        <v>2</v>
      </c>
      <c r="K222" s="19" t="s">
        <v>188</v>
      </c>
      <c r="L222" s="19" t="s">
        <v>832</v>
      </c>
      <c r="M222" s="19" t="s">
        <v>143</v>
      </c>
      <c r="N222" s="20" t="s">
        <v>132</v>
      </c>
      <c r="O222" s="19" t="s">
        <v>144</v>
      </c>
      <c r="P222" s="20" t="s">
        <v>1246</v>
      </c>
      <c r="Q222" s="19" t="s">
        <v>833</v>
      </c>
      <c r="R222" s="20" t="s">
        <v>132</v>
      </c>
      <c r="S222" s="3" t="s">
        <v>154</v>
      </c>
      <c r="T222" s="3" t="s">
        <v>154</v>
      </c>
      <c r="U222" s="3" t="s">
        <v>146</v>
      </c>
      <c r="V222" s="19" t="s">
        <v>66</v>
      </c>
      <c r="W222" s="20" t="s">
        <v>834</v>
      </c>
      <c r="X222" s="20" t="s">
        <v>834</v>
      </c>
      <c r="Y222" s="20" t="s">
        <v>835</v>
      </c>
      <c r="Z222" s="20" t="s">
        <v>174</v>
      </c>
      <c r="AA222" s="23">
        <v>44026</v>
      </c>
      <c r="AB222" s="20" t="s">
        <v>165</v>
      </c>
      <c r="AC222" s="103" t="str">
        <f t="shared" ref="AC222:AC224" si="144">IF(V222="Información Pública Reservada","Alta",IF(V222="Información Pública Clasificada","Media",IF(V222="Información Pública","Baja")))</f>
        <v>Alta</v>
      </c>
      <c r="AD222" s="103">
        <f t="shared" ref="AD222:AD224" si="145">IF(AC222="Baja",1,IF(AC222="Media",2,IF(AC222="Alta",3,"")))</f>
        <v>3</v>
      </c>
      <c r="AE222" s="26" t="s">
        <v>183</v>
      </c>
      <c r="AF222" s="103">
        <f>IF(AE222="Baja",1,IF(AE222="Media",2,IF(AE222="Alta",3,"")))</f>
        <v>3</v>
      </c>
      <c r="AG222" s="26" t="s">
        <v>183</v>
      </c>
      <c r="AH222" s="104">
        <f>IF(AG222="Baja",1,IF(AG222="Media",2,IF(AG222="Alta",3,IF(AG222="No Clasificada",0,""))))</f>
        <v>3</v>
      </c>
      <c r="AI222" s="26" t="s">
        <v>155</v>
      </c>
      <c r="AJ222" s="103">
        <f>IF(AI222="Baja",1,IF(AI222="Media",2,IF(AI222="Alta",3,IF(AI222="No Clasificada",0,""))))</f>
        <v>2</v>
      </c>
      <c r="AK222" s="103">
        <f>IFERROR(SUM(AH222+AJ222)," ")</f>
        <v>5</v>
      </c>
      <c r="AL222" s="103" t="str">
        <f>IF(AK222=3,"Baja",IF(AK222=2,"Baja",IF(AK222=1,"Baja",IF(AK222=4,"Media",IF(AK222&gt;=5,"Alta")))))</f>
        <v>Alta</v>
      </c>
      <c r="AM222" s="103">
        <f>IF(AL222="Baja",1,IF(AL222="Media",2,IF(AL222="Alta",3,"0")))</f>
        <v>3</v>
      </c>
      <c r="AN222" s="103">
        <f>IFERROR(SUM(+AD222+AF222+AM222),"")</f>
        <v>9</v>
      </c>
      <c r="AO222" s="105" t="str">
        <f>IF(AND(AC222="ALTA"),"ALTA",IF(AND(AE222="ALTA",AL222="ALTA"),"ALTA",IF(AND(AC222="MEDIA",AE222="ALTA",AL222="MEDIA"),"MEDIA",IF(AND(AC222="MEDIA",AE222="MEDIA",AL222="ALTA"),"MEDIA",IF(AND(AC222="MEDIA",AE222="MEDIA",AL222="BAJA"),"MEDIA",IF(AND(AC222="MEDIA",AE222="MEDIA",AL222="MEDIA"),"MEDIA",IF(AND(AC222="MEDIA",AE222="BAJA",AL222="MEDIA"),"MEDIA",IF(AND(AC222="BAJA",AE222="MEDIA",AL222="MEDIA"),"MEDIA",IF(AND(AC222="BAJA",AE222="BAJA",AL222="MEDIA"),"MEDIA",IF(AND(AC222="BAJA",AE222="MEDIA",AL222="BAJA"),"MEDIA",IF(AND(AC222="MEDIA",AE222="BAJA",AL222="BAJA"),"MEDIA",IF(AND(AC222="BAJA",AE222="ALTA",AL222="BAJA"),"MEDIA",IF(AND(AC222="BAJA",AE222="BAJA",AL222="ALTA"),"MEDIA",IF(AND(AC222="MEDIA",AE222="ALTA",AL222="BAJA"),"MEDIA",IF(AND(AC222="MEDIA",AE222="BAJA",AL222="ALTA"),"MEDIA",IF(AND(AC222="BAJA",AE222="ALTA",AL222="MEDIA"),"MEDIA",IF(AND(AC222="BAJA",AE222="MEDIA",AL222="ALTA"),"MEDIA",IF(AND(AC222="BAJA",AE222="BAJA",AL222="BAJA"),"BAJA","Por Clasificar"))))))))))))))))))</f>
        <v>ALTA</v>
      </c>
    </row>
    <row r="223" spans="1:41" s="27" customFormat="1" ht="50.1" customHeight="1">
      <c r="A223" s="21" t="s">
        <v>836</v>
      </c>
      <c r="B223" s="21" t="s">
        <v>84</v>
      </c>
      <c r="C223" s="102" t="s">
        <v>114</v>
      </c>
      <c r="D223" s="2" t="s">
        <v>476</v>
      </c>
      <c r="E223" s="22" t="s">
        <v>837</v>
      </c>
      <c r="F223" s="2" t="s">
        <v>838</v>
      </c>
      <c r="G223" s="19" t="s">
        <v>140</v>
      </c>
      <c r="H223" s="19"/>
      <c r="I223" s="19"/>
      <c r="J223" s="19" t="s">
        <v>2</v>
      </c>
      <c r="K223" s="19" t="s">
        <v>188</v>
      </c>
      <c r="L223" s="19" t="s">
        <v>839</v>
      </c>
      <c r="M223" s="19" t="s">
        <v>143</v>
      </c>
      <c r="N223" s="20" t="s">
        <v>132</v>
      </c>
      <c r="O223" s="19" t="s">
        <v>144</v>
      </c>
      <c r="P223" s="20" t="s">
        <v>840</v>
      </c>
      <c r="Q223" s="19" t="s">
        <v>833</v>
      </c>
      <c r="R223" s="20" t="s">
        <v>132</v>
      </c>
      <c r="S223" s="3" t="s">
        <v>146</v>
      </c>
      <c r="T223" s="3" t="s">
        <v>146</v>
      </c>
      <c r="U223" s="3" t="s">
        <v>146</v>
      </c>
      <c r="V223" s="19" t="s">
        <v>76</v>
      </c>
      <c r="W223" s="20" t="s">
        <v>179</v>
      </c>
      <c r="X223" s="20" t="s">
        <v>179</v>
      </c>
      <c r="Y223" s="20" t="s">
        <v>179</v>
      </c>
      <c r="Z223" s="20" t="s">
        <v>179</v>
      </c>
      <c r="AA223" s="20" t="s">
        <v>179</v>
      </c>
      <c r="AB223" s="20" t="s">
        <v>179</v>
      </c>
      <c r="AC223" s="103" t="str">
        <f t="shared" si="144"/>
        <v>Baja</v>
      </c>
      <c r="AD223" s="103">
        <f t="shared" si="145"/>
        <v>1</v>
      </c>
      <c r="AE223" s="26" t="s">
        <v>155</v>
      </c>
      <c r="AF223" s="103">
        <f t="shared" ref="AF223:AF224" si="146">IF(AE223="Baja",1,IF(AE223="Media",2,IF(AE223="Alta",3,"")))</f>
        <v>2</v>
      </c>
      <c r="AG223" s="26" t="s">
        <v>183</v>
      </c>
      <c r="AH223" s="104">
        <f t="shared" ref="AH223:AH224" si="147">IF(AG223="Baja",1,IF(AG223="Media",2,IF(AG223="Alta",3,IF(AG223="No Clasificada",0,""))))</f>
        <v>3</v>
      </c>
      <c r="AI223" s="26" t="s">
        <v>155</v>
      </c>
      <c r="AJ223" s="103">
        <f t="shared" ref="AJ223:AJ224" si="148">IF(AI223="Baja",1,IF(AI223="Media",2,IF(AI223="Alta",3,IF(AI223="No Clasificada",0,""))))</f>
        <v>2</v>
      </c>
      <c r="AK223" s="103">
        <f t="shared" ref="AK223:AK224" si="149">IFERROR(SUM(AH223+AJ223)," ")</f>
        <v>5</v>
      </c>
      <c r="AL223" s="103" t="str">
        <f t="shared" ref="AL223:AL224" si="150">IF(AK223=3,"Baja",IF(AK223=2,"Baja",IF(AK223=1,"Baja",IF(AK223=4,"Media",IF(AK223&gt;=5,"Alta")))))</f>
        <v>Alta</v>
      </c>
      <c r="AM223" s="103">
        <f t="shared" ref="AM223:AM224" si="151">IF(AL223="Baja",1,IF(AL223="Media",2,IF(AL223="Alta",3,"0")))</f>
        <v>3</v>
      </c>
      <c r="AN223" s="103">
        <f t="shared" ref="AN223:AN224" si="152">IFERROR(SUM(+AD223+AF223+AM223),"")</f>
        <v>6</v>
      </c>
      <c r="AO223" s="105" t="str">
        <f t="shared" ref="AO223:AO224" si="153">IF(AND(AC223="ALTA"),"ALTA",IF(AND(AE223="ALTA",AL223="ALTA"),"ALTA",IF(AND(AC223="MEDIA",AE223="ALTA",AL223="MEDIA"),"MEDIA",IF(AND(AC223="MEDIA",AE223="MEDIA",AL223="ALTA"),"MEDIA",IF(AND(AC223="MEDIA",AE223="MEDIA",AL223="BAJA"),"MEDIA",IF(AND(AC223="MEDIA",AE223="MEDIA",AL223="MEDIA"),"MEDIA",IF(AND(AC223="MEDIA",AE223="BAJA",AL223="MEDIA"),"MEDIA",IF(AND(AC223="BAJA",AE223="MEDIA",AL223="MEDIA"),"MEDIA",IF(AND(AC223="BAJA",AE223="BAJA",AL223="MEDIA"),"MEDIA",IF(AND(AC223="BAJA",AE223="MEDIA",AL223="BAJA"),"MEDIA",IF(AND(AC223="MEDIA",AE223="BAJA",AL223="BAJA"),"MEDIA",IF(AND(AC223="BAJA",AE223="ALTA",AL223="BAJA"),"MEDIA",IF(AND(AC223="BAJA",AE223="BAJA",AL223="ALTA"),"MEDIA",IF(AND(AC223="MEDIA",AE223="ALTA",AL223="BAJA"),"MEDIA",IF(AND(AC223="MEDIA",AE223="BAJA",AL223="ALTA"),"MEDIA",IF(AND(AC223="BAJA",AE223="ALTA",AL223="MEDIA"),"MEDIA",IF(AND(AC223="BAJA",AE223="MEDIA",AL223="ALTA"),"MEDIA",IF(AND(AC223="BAJA",AE223="BAJA",AL223="BAJA"),"BAJA","Por Clasificar"))))))))))))))))))</f>
        <v>MEDIA</v>
      </c>
    </row>
    <row r="224" spans="1:41" s="27" customFormat="1" ht="50.1" customHeight="1">
      <c r="A224" s="21" t="s">
        <v>1247</v>
      </c>
      <c r="B224" s="21" t="s">
        <v>84</v>
      </c>
      <c r="C224" s="102" t="s">
        <v>114</v>
      </c>
      <c r="D224" s="2" t="s">
        <v>356</v>
      </c>
      <c r="E224" s="22" t="s">
        <v>390</v>
      </c>
      <c r="F224" s="2" t="s">
        <v>1248</v>
      </c>
      <c r="G224" s="19" t="s">
        <v>140</v>
      </c>
      <c r="H224" s="19"/>
      <c r="I224" s="19"/>
      <c r="J224" s="19" t="s">
        <v>2</v>
      </c>
      <c r="K224" s="19" t="s">
        <v>188</v>
      </c>
      <c r="L224" s="19" t="s">
        <v>832</v>
      </c>
      <c r="M224" s="19" t="s">
        <v>143</v>
      </c>
      <c r="N224" s="20" t="s">
        <v>132</v>
      </c>
      <c r="O224" s="19" t="s">
        <v>3</v>
      </c>
      <c r="P224" s="20" t="s">
        <v>1249</v>
      </c>
      <c r="Q224" s="19" t="s">
        <v>1250</v>
      </c>
      <c r="R224" s="20" t="s">
        <v>132</v>
      </c>
      <c r="S224" s="3" t="s">
        <v>146</v>
      </c>
      <c r="T224" s="3" t="s">
        <v>146</v>
      </c>
      <c r="U224" s="3" t="s">
        <v>146</v>
      </c>
      <c r="V224" s="19" t="s">
        <v>76</v>
      </c>
      <c r="W224" s="20" t="s">
        <v>179</v>
      </c>
      <c r="X224" s="20" t="s">
        <v>179</v>
      </c>
      <c r="Y224" s="20" t="s">
        <v>179</v>
      </c>
      <c r="Z224" s="20" t="s">
        <v>179</v>
      </c>
      <c r="AA224" s="20" t="s">
        <v>179</v>
      </c>
      <c r="AB224" s="20" t="s">
        <v>179</v>
      </c>
      <c r="AC224" s="103" t="str">
        <f t="shared" si="144"/>
        <v>Baja</v>
      </c>
      <c r="AD224" s="103">
        <f t="shared" si="145"/>
        <v>1</v>
      </c>
      <c r="AE224" s="26" t="s">
        <v>148</v>
      </c>
      <c r="AF224" s="103">
        <f t="shared" si="146"/>
        <v>1</v>
      </c>
      <c r="AG224" s="26" t="s">
        <v>155</v>
      </c>
      <c r="AH224" s="104">
        <f t="shared" si="147"/>
        <v>2</v>
      </c>
      <c r="AI224" s="26" t="s">
        <v>155</v>
      </c>
      <c r="AJ224" s="103">
        <f t="shared" si="148"/>
        <v>2</v>
      </c>
      <c r="AK224" s="103">
        <f t="shared" si="149"/>
        <v>4</v>
      </c>
      <c r="AL224" s="103" t="str">
        <f t="shared" si="150"/>
        <v>Media</v>
      </c>
      <c r="AM224" s="103">
        <f t="shared" si="151"/>
        <v>2</v>
      </c>
      <c r="AN224" s="103">
        <f t="shared" si="152"/>
        <v>4</v>
      </c>
      <c r="AO224" s="105" t="str">
        <f t="shared" si="153"/>
        <v>MEDIA</v>
      </c>
    </row>
    <row r="225" spans="1:41" ht="50.1" customHeight="1">
      <c r="A225" s="87" t="s">
        <v>854</v>
      </c>
      <c r="B225" s="88"/>
      <c r="C225" s="88"/>
      <c r="D225" s="88"/>
      <c r="E225" s="88"/>
      <c r="F225" s="88"/>
      <c r="G225" s="88"/>
      <c r="H225" s="88"/>
      <c r="I225" s="88"/>
      <c r="J225" s="88"/>
      <c r="K225" s="88"/>
      <c r="L225" s="88"/>
      <c r="M225" s="88"/>
      <c r="N225" s="88"/>
      <c r="O225" s="88"/>
      <c r="P225" s="88"/>
      <c r="Q225" s="88"/>
      <c r="R225" s="88"/>
      <c r="S225" s="88"/>
      <c r="T225" s="88"/>
      <c r="U225" s="88"/>
      <c r="V225" s="88"/>
      <c r="W225" s="88"/>
      <c r="X225" s="88"/>
      <c r="Y225" s="88"/>
      <c r="Z225" s="88"/>
      <c r="AA225" s="88"/>
      <c r="AB225" s="88"/>
      <c r="AC225" s="95"/>
      <c r="AD225" s="95"/>
      <c r="AE225" s="88"/>
      <c r="AF225" s="95"/>
      <c r="AG225" s="88"/>
      <c r="AH225" s="95"/>
      <c r="AI225" s="88"/>
      <c r="AJ225" s="95"/>
      <c r="AK225" s="95"/>
      <c r="AL225" s="95"/>
      <c r="AM225" s="95"/>
      <c r="AN225" s="95"/>
      <c r="AO225" s="99"/>
    </row>
    <row r="226" spans="1:41" s="27" customFormat="1" ht="63.75" customHeight="1">
      <c r="A226" s="178" t="s">
        <v>842</v>
      </c>
      <c r="B226" s="179" t="s">
        <v>63</v>
      </c>
      <c r="C226" s="180" t="s">
        <v>100</v>
      </c>
      <c r="D226" s="181" t="s">
        <v>338</v>
      </c>
      <c r="E226" s="182" t="s">
        <v>843</v>
      </c>
      <c r="F226" s="181" t="s">
        <v>1251</v>
      </c>
      <c r="G226" s="183" t="s">
        <v>140</v>
      </c>
      <c r="H226" s="183" t="s">
        <v>826</v>
      </c>
      <c r="I226" s="183" t="s">
        <v>2</v>
      </c>
      <c r="J226" s="183" t="s">
        <v>2</v>
      </c>
      <c r="K226" s="183" t="s">
        <v>858</v>
      </c>
      <c r="L226" s="183" t="s">
        <v>1252</v>
      </c>
      <c r="M226" s="183" t="s">
        <v>143</v>
      </c>
      <c r="N226" s="186" t="s">
        <v>1253</v>
      </c>
      <c r="O226" s="183" t="s">
        <v>3</v>
      </c>
      <c r="P226" s="186" t="s">
        <v>1254</v>
      </c>
      <c r="Q226" s="183" t="s">
        <v>179</v>
      </c>
      <c r="R226" s="186" t="s">
        <v>844</v>
      </c>
      <c r="S226" s="250" t="s">
        <v>154</v>
      </c>
      <c r="T226" s="187" t="s">
        <v>146</v>
      </c>
      <c r="U226" s="187" t="s">
        <v>146</v>
      </c>
      <c r="V226" s="251" t="s">
        <v>80</v>
      </c>
      <c r="W226" s="186" t="s">
        <v>487</v>
      </c>
      <c r="X226" s="186" t="s">
        <v>181</v>
      </c>
      <c r="Y226" s="186" t="s">
        <v>1255</v>
      </c>
      <c r="Z226" s="186" t="s">
        <v>174</v>
      </c>
      <c r="AA226" s="186" t="s">
        <v>1088</v>
      </c>
      <c r="AB226" s="186" t="s">
        <v>405</v>
      </c>
      <c r="AC226" s="103" t="str">
        <f>IF(V226="Información Pública Reservada","Alta",IF(V226="Información Pública Clasificada","Media",IF(V226="Información Pública","Baja")))</f>
        <v>Media</v>
      </c>
      <c r="AD226" s="103">
        <f>IF(AC226="Baja",1,IF(AC226="Media",2,IF(AC226="Alta",3,"")))</f>
        <v>2</v>
      </c>
      <c r="AE226" s="26" t="s">
        <v>155</v>
      </c>
      <c r="AF226" s="103">
        <f>IF(AE226="Baja",1,IF(AE226="Media",2,IF(AE226="Alta",3,"")))</f>
        <v>2</v>
      </c>
      <c r="AG226" s="26" t="s">
        <v>155</v>
      </c>
      <c r="AH226" s="103">
        <f>IF(AG226="Baja",1,IF(AG226="Media",2,IF(AG226="Alta",3,IF(AG226="No Clasificada",0,""))))</f>
        <v>2</v>
      </c>
      <c r="AI226" s="26" t="s">
        <v>155</v>
      </c>
      <c r="AJ226" s="103">
        <f>IF(AI226="Baja",1,IF(AI226="Media",2,IF(AI226="Alta",3,IF(AI226="No Clasificada",0,""))))</f>
        <v>2</v>
      </c>
      <c r="AK226" s="103">
        <f>IFERROR(SUM(AH226+AJ226)," ")</f>
        <v>4</v>
      </c>
      <c r="AL226" s="103" t="str">
        <f t="shared" ref="AL226" si="154">IF(AK226=3,"Baja",IF(AK226=2,"Baja",IF(AK226=1,"Baja",IF(AK226=4,"Media",IF(AK226&gt;=5,"Alta")))))</f>
        <v>Media</v>
      </c>
      <c r="AM226" s="103">
        <f>IF(AL226="Baja",1,IF(AL226="Media",2,IF(AL226="Alta",3,"0")))</f>
        <v>2</v>
      </c>
      <c r="AN226" s="103">
        <f>IFERROR(SUM(+AD226+AF226+AM226),"")</f>
        <v>6</v>
      </c>
      <c r="AO226" s="105" t="str">
        <f>IF(AND(AC226="ALTA"),"ALTA",IF(AND(AE226="ALTA",AL226="ALTA"),"ALTA",IF(AND(AC226="MEDIA",AE226="ALTA",AL226="MEDIA"),"MEDIA",IF(AND(AC226="MEDIA",AE226="MEDIA",AL226="ALTA"),"MEDIA",IF(AND(AC226="MEDIA",AE226="MEDIA",AL226="BAJA"),"MEDIA",IF(AND(AC226="MEDIA",AE226="MEDIA",AL226="MEDIA"),"MEDIA",IF(AND(AC226="MEDIA",AE226="BAJA",AL226="MEDIA"),"MEDIA",IF(AND(AC226="BAJA",AE226="MEDIA",AL226="MEDIA"),"MEDIA",IF(AND(AC226="BAJA",AE226="BAJA",AL226="MEDIA"),"MEDIA",IF(AND(AC226="BAJA",AE226="MEDIA",AL226="BAJA"),"MEDIA",IF(AND(AC226="MEDIA",AE226="BAJA",AL226="BAJA"),"MEDIA",IF(AND(AC226="BAJA",AE226="ALTA",AL226="BAJA"),"MEDIA",IF(AND(AC226="BAJA",AE226="BAJA",AL226="ALTA"),"MEDIA",IF(AND(AC226="MEDIA",AE226="ALTA",AL226="BAJA"),"MEDIA",IF(AND(AC226="MEDIA",AE226="BAJA",AL226="ALTA"),"MEDIA",IF(AND(AC226="BAJA",AE226="ALTA",AL226="MEDIA"),"MEDIA",IF(AND(AC226="BAJA",AE226="MEDIA",AL226="ALTA"),"MEDIA",IF(AND(AC226="BAJA",AE226="BAJA",AL226="BAJA"),"BAJA","Por Clasificar"))))))))))))))))))</f>
        <v>MEDIA</v>
      </c>
    </row>
    <row r="227" spans="1:41" s="27" customFormat="1" ht="50.1" customHeight="1">
      <c r="A227" s="190" t="s">
        <v>845</v>
      </c>
      <c r="B227" s="191" t="s">
        <v>63</v>
      </c>
      <c r="C227" s="192" t="s">
        <v>100</v>
      </c>
      <c r="D227" s="193" t="s">
        <v>338</v>
      </c>
      <c r="E227" s="201" t="s">
        <v>846</v>
      </c>
      <c r="F227" s="193" t="s">
        <v>1256</v>
      </c>
      <c r="G227" s="195" t="s">
        <v>140</v>
      </c>
      <c r="H227" s="196"/>
      <c r="I227" s="195" t="s">
        <v>2</v>
      </c>
      <c r="J227" s="195" t="s">
        <v>2</v>
      </c>
      <c r="K227" s="195" t="s">
        <v>858</v>
      </c>
      <c r="L227" s="195" t="s">
        <v>178</v>
      </c>
      <c r="M227" s="195" t="s">
        <v>143</v>
      </c>
      <c r="N227" s="198" t="s">
        <v>1257</v>
      </c>
      <c r="O227" s="195" t="s">
        <v>3</v>
      </c>
      <c r="P227" s="198" t="s">
        <v>1258</v>
      </c>
      <c r="Q227" s="195" t="s">
        <v>179</v>
      </c>
      <c r="R227" s="198" t="s">
        <v>844</v>
      </c>
      <c r="S227" s="252" t="s">
        <v>154</v>
      </c>
      <c r="T227" s="199" t="s">
        <v>146</v>
      </c>
      <c r="U227" s="199" t="s">
        <v>146</v>
      </c>
      <c r="V227" s="253" t="s">
        <v>80</v>
      </c>
      <c r="W227" s="198" t="s">
        <v>487</v>
      </c>
      <c r="X227" s="198" t="s">
        <v>181</v>
      </c>
      <c r="Y227" s="198" t="s">
        <v>847</v>
      </c>
      <c r="Z227" s="198" t="s">
        <v>174</v>
      </c>
      <c r="AA227" s="198" t="s">
        <v>1088</v>
      </c>
      <c r="AB227" s="198" t="s">
        <v>405</v>
      </c>
      <c r="AC227" s="103" t="str">
        <f>IF(V227="Información Pública Reservada","Alta",IF(V227="Información Pública Clasificada","Media",IF(V227="Información Pública","Baja")))</f>
        <v>Media</v>
      </c>
      <c r="AD227" s="103">
        <f>IF(AC227="Baja",1,IF(AC227="Media",2,IF(AC227="Alta",3,"")))</f>
        <v>2</v>
      </c>
      <c r="AE227" s="26" t="s">
        <v>155</v>
      </c>
      <c r="AF227" s="103">
        <f t="shared" ref="AF227:AF233" si="155">IF(AE227="Baja",1,IF(AE227="Media",2,IF(AE227="Alta",3,"")))</f>
        <v>2</v>
      </c>
      <c r="AG227" s="26" t="s">
        <v>155</v>
      </c>
      <c r="AH227" s="103">
        <f t="shared" ref="AH227:AH233" si="156">IF(AG227="Baja",1,IF(AG227="Media",2,IF(AG227="Alta",3,IF(AG227="No Clasificada",0,""))))</f>
        <v>2</v>
      </c>
      <c r="AI227" s="26" t="s">
        <v>155</v>
      </c>
      <c r="AJ227" s="103">
        <f t="shared" ref="AJ227:AJ233" si="157">IF(AI227="Baja",1,IF(AI227="Media",2,IF(AI227="Alta",3,IF(AI227="No Clasificada",0,""))))</f>
        <v>2</v>
      </c>
      <c r="AK227" s="103">
        <f t="shared" ref="AK227:AK233" si="158">IFERROR(SUM(AH227+AJ227)," ")</f>
        <v>4</v>
      </c>
      <c r="AL227" s="103" t="s">
        <v>148</v>
      </c>
      <c r="AM227" s="103">
        <f>IF(AL227="Baja",1,IF(AL227="Media",2,IF(AL227="Alta",3,"0")))</f>
        <v>1</v>
      </c>
      <c r="AN227" s="103">
        <f>IFERROR(SUM(+AD227+AF227+AM227),"")</f>
        <v>5</v>
      </c>
      <c r="AO227" s="105" t="str">
        <f>IF(AND(AC227="ALTA"),"ALTA",IF(AND(AE227="ALTA",AL227="ALTA"),"ALTA",IF(AND(AC227="MEDIA",AE227="ALTA",AL227="MEDIA"),"MEDIA",IF(AND(AC227="MEDIA",AE227="MEDIA",AL227="ALTA"),"MEDIA",IF(AND(AC227="MEDIA",AE227="MEDIA",AL227="BAJA"),"MEDIA",IF(AND(AC227="MEDIA",AE227="MEDIA",AL227="MEDIA"),"MEDIA",IF(AND(AC227="MEDIA",AE227="BAJA",AL227="MEDIA"),"MEDIA",IF(AND(AC227="BAJA",AE227="MEDIA",AL227="MEDIA"),"MEDIA",IF(AND(AC227="BAJA",AE227="BAJA",AL227="MEDIA"),"MEDIA",IF(AND(AC227="BAJA",AE227="MEDIA",AL227="BAJA"),"MEDIA",IF(AND(AC227="MEDIA",AE227="BAJA",AL227="BAJA"),"MEDIA",IF(AND(AC227="BAJA",AE227="ALTA",AL227="BAJA"),"MEDIA",IF(AND(AC227="BAJA",AE227="BAJA",AL227="ALTA"),"MEDIA",IF(AND(AC227="MEDIA",AE227="ALTA",AL227="BAJA"),"MEDIA",IF(AND(AC227="MEDIA",AE227="BAJA",AL227="ALTA"),"MEDIA",IF(AND(AC227="BAJA",AE227="ALTA",AL227="MEDIA"),"MEDIA",IF(AND(AC227="BAJA",AE227="MEDIA",AL227="ALTA"),"MEDIA",IF(AND(AC227="BAJA",AE227="BAJA",AL227="BAJA"),"BAJA","Por Clasificar"))))))))))))))))))</f>
        <v>MEDIA</v>
      </c>
    </row>
    <row r="228" spans="1:41" s="265" customFormat="1" ht="50.1" customHeight="1">
      <c r="A228" s="254" t="s">
        <v>848</v>
      </c>
      <c r="B228" s="255" t="s">
        <v>63</v>
      </c>
      <c r="C228" s="256" t="s">
        <v>100</v>
      </c>
      <c r="D228" s="257" t="s">
        <v>356</v>
      </c>
      <c r="E228" s="258" t="s">
        <v>1259</v>
      </c>
      <c r="F228" s="257" t="s">
        <v>1260</v>
      </c>
      <c r="G228" s="257" t="s">
        <v>140</v>
      </c>
      <c r="H228" s="257" t="s">
        <v>826</v>
      </c>
      <c r="I228" s="257" t="s">
        <v>2</v>
      </c>
      <c r="J228" s="257" t="s">
        <v>2</v>
      </c>
      <c r="K228" s="257" t="s">
        <v>171</v>
      </c>
      <c r="L228" s="257" t="s">
        <v>178</v>
      </c>
      <c r="M228" s="257" t="s">
        <v>143</v>
      </c>
      <c r="N228" s="258" t="s">
        <v>1261</v>
      </c>
      <c r="O228" s="257" t="s">
        <v>3</v>
      </c>
      <c r="P228" s="258" t="s">
        <v>1262</v>
      </c>
      <c r="Q228" s="257" t="s">
        <v>179</v>
      </c>
      <c r="R228" s="258" t="s">
        <v>844</v>
      </c>
      <c r="S228" s="259" t="s">
        <v>154</v>
      </c>
      <c r="T228" s="260" t="s">
        <v>146</v>
      </c>
      <c r="U228" s="260" t="s">
        <v>146</v>
      </c>
      <c r="V228" s="261" t="s">
        <v>80</v>
      </c>
      <c r="W228" s="258" t="s">
        <v>487</v>
      </c>
      <c r="X228" s="258" t="s">
        <v>181</v>
      </c>
      <c r="Y228" s="258" t="s">
        <v>849</v>
      </c>
      <c r="Z228" s="258" t="s">
        <v>174</v>
      </c>
      <c r="AA228" s="258" t="s">
        <v>1088</v>
      </c>
      <c r="AB228" s="258" t="s">
        <v>405</v>
      </c>
      <c r="AC228" s="262" t="str">
        <f>IF(V228="Información Pública Reservada","Alta",IF(V228="Información Pública Clasificada","Media",IF(V228="Información Pública","Baja")))</f>
        <v>Media</v>
      </c>
      <c r="AD228" s="262">
        <f>IF(AC228="Baja",1,IF(AC228="Media",2,IF(AC228="Alta",3,"")))</f>
        <v>2</v>
      </c>
      <c r="AE228" s="263" t="s">
        <v>155</v>
      </c>
      <c r="AF228" s="262">
        <f t="shared" si="155"/>
        <v>2</v>
      </c>
      <c r="AG228" s="263" t="s">
        <v>155</v>
      </c>
      <c r="AH228" s="262">
        <f t="shared" si="156"/>
        <v>2</v>
      </c>
      <c r="AI228" s="263" t="s">
        <v>148</v>
      </c>
      <c r="AJ228" s="262">
        <f t="shared" si="157"/>
        <v>1</v>
      </c>
      <c r="AK228" s="262">
        <f t="shared" si="158"/>
        <v>3</v>
      </c>
      <c r="AL228" s="262" t="str">
        <f t="shared" ref="AL228:AL233" si="159">IF(AK228=3,"Baja",IF(AK228=2,"Baja",IF(AK228=1,"Baja",IF(AK228=4,"Media",IF(AK228&gt;=5,"Alta")))))</f>
        <v>Baja</v>
      </c>
      <c r="AM228" s="262">
        <f>IF(AL228="Baja",1,IF(AL228="Media",2,IF(AL228="Alta",3,"0")))</f>
        <v>1</v>
      </c>
      <c r="AN228" s="262">
        <f>IFERROR(SUM(+AD228+AF228+AM228),"")</f>
        <v>5</v>
      </c>
      <c r="AO228" s="264" t="str">
        <f>IF(AND(AC228="ALTA"),"ALTA",IF(AND(AE228="ALTA",AL228="ALTA"),"ALTA",IF(AND(AC228="MEDIA",AE228="ALTA",AL228="MEDIA"),"MEDIA",IF(AND(AC228="MEDIA",AE228="MEDIA",AL228="ALTA"),"MEDIA",IF(AND(AC228="MEDIA",AE228="MEDIA",AL228="BAJA"),"MEDIA",IF(AND(AC228="MEDIA",AE228="MEDIA",AL228="MEDIA"),"MEDIA",IF(AND(AC228="MEDIA",AE228="BAJA",AL228="MEDIA"),"MEDIA",IF(AND(AC228="BAJA",AE228="MEDIA",AL228="MEDIA"),"MEDIA",IF(AND(AC228="BAJA",AE228="BAJA",AL228="MEDIA"),"MEDIA",IF(AND(AC228="BAJA",AE228="MEDIA",AL228="BAJA"),"MEDIA",IF(AND(AC228="MEDIA",AE228="BAJA",AL228="BAJA"),"MEDIA",IF(AND(AC228="BAJA",AE228="ALTA",AL228="BAJA"),"MEDIA",IF(AND(AC228="BAJA",AE228="BAJA",AL228="ALTA"),"MEDIA",IF(AND(AC228="MEDIA",AE228="ALTA",AL228="BAJA"),"MEDIA",IF(AND(AC228="MEDIA",AE228="BAJA",AL228="ALTA"),"MEDIA",IF(AND(AC228="BAJA",AE228="ALTA",AL228="MEDIA"),"MEDIA",IF(AND(AC228="BAJA",AE228="MEDIA",AL228="ALTA"),"MEDIA",IF(AND(AC228="BAJA",AE228="BAJA",AL228="BAJA"),"BAJA","Por Clasificar"))))))))))))))))))</f>
        <v>MEDIA</v>
      </c>
    </row>
    <row r="229" spans="1:41" s="265" customFormat="1" ht="50.1" customHeight="1">
      <c r="A229" s="254" t="s">
        <v>850</v>
      </c>
      <c r="B229" s="255" t="s">
        <v>63</v>
      </c>
      <c r="C229" s="256" t="s">
        <v>100</v>
      </c>
      <c r="D229" s="257" t="s">
        <v>356</v>
      </c>
      <c r="E229" s="257" t="s">
        <v>1263</v>
      </c>
      <c r="F229" s="257" t="s">
        <v>1264</v>
      </c>
      <c r="G229" s="257" t="s">
        <v>140</v>
      </c>
      <c r="H229" s="257" t="s">
        <v>826</v>
      </c>
      <c r="I229" s="257" t="s">
        <v>2</v>
      </c>
      <c r="J229" s="257" t="s">
        <v>2</v>
      </c>
      <c r="K229" s="257" t="s">
        <v>188</v>
      </c>
      <c r="L229" s="257" t="s">
        <v>851</v>
      </c>
      <c r="M229" s="257" t="s">
        <v>143</v>
      </c>
      <c r="N229" s="258" t="s">
        <v>1261</v>
      </c>
      <c r="O229" s="257" t="s">
        <v>3</v>
      </c>
      <c r="P229" s="258" t="s">
        <v>1265</v>
      </c>
      <c r="Q229" s="257" t="s">
        <v>179</v>
      </c>
      <c r="R229" s="258" t="s">
        <v>844</v>
      </c>
      <c r="S229" s="259" t="s">
        <v>146</v>
      </c>
      <c r="T229" s="260" t="s">
        <v>146</v>
      </c>
      <c r="U229" s="260" t="s">
        <v>146</v>
      </c>
      <c r="V229" s="261" t="s">
        <v>76</v>
      </c>
      <c r="W229" s="258" t="s">
        <v>147</v>
      </c>
      <c r="X229" s="258" t="s">
        <v>147</v>
      </c>
      <c r="Y229" s="258" t="s">
        <v>147</v>
      </c>
      <c r="Z229" s="258" t="s">
        <v>147</v>
      </c>
      <c r="AA229" s="258" t="s">
        <v>147</v>
      </c>
      <c r="AB229" s="258" t="s">
        <v>147</v>
      </c>
      <c r="AC229" s="262" t="str">
        <f>IF(V229="Información Pública Reservada","Alta",IF(V229="Información Pública Clasificada","Media",IF(V229="Información Pública","Baja")))</f>
        <v>Baja</v>
      </c>
      <c r="AD229" s="262">
        <f>IF(AC229="Baja",1,IF(AC229="Media",2,IF(AC229="Alta",3,"")))</f>
        <v>1</v>
      </c>
      <c r="AE229" s="263" t="s">
        <v>155</v>
      </c>
      <c r="AF229" s="262">
        <f t="shared" si="155"/>
        <v>2</v>
      </c>
      <c r="AG229" s="263" t="s">
        <v>148</v>
      </c>
      <c r="AH229" s="262">
        <f t="shared" si="156"/>
        <v>1</v>
      </c>
      <c r="AI229" s="263" t="s">
        <v>148</v>
      </c>
      <c r="AJ229" s="262">
        <f t="shared" si="157"/>
        <v>1</v>
      </c>
      <c r="AK229" s="262">
        <f t="shared" si="158"/>
        <v>2</v>
      </c>
      <c r="AL229" s="262" t="str">
        <f t="shared" si="159"/>
        <v>Baja</v>
      </c>
      <c r="AM229" s="262">
        <f>IF(AL229="Baja",1,IF(AL229="Media",2,IF(AL229="Alta",3,"0")))</f>
        <v>1</v>
      </c>
      <c r="AN229" s="262">
        <f>IFERROR(SUM(+AD229+AF229+AM229),"")</f>
        <v>4</v>
      </c>
      <c r="AO229" s="264" t="str">
        <f>IF(AND(AC229="ALTA"),"ALTA",IF(AND(AE229="ALTA",AL229="ALTA"),"ALTA",IF(AND(AC229="MEDIA",AE229="ALTA",AL229="MEDIA"),"MEDIA",IF(AND(AC229="MEDIA",AE229="MEDIA",AL229="ALTA"),"MEDIA",IF(AND(AC229="MEDIA",AE229="MEDIA",AL229="BAJA"),"MEDIA",IF(AND(AC229="MEDIA",AE229="MEDIA",AL229="MEDIA"),"MEDIA",IF(AND(AC229="MEDIA",AE229="BAJA",AL229="MEDIA"),"MEDIA",IF(AND(AC229="BAJA",AE229="MEDIA",AL229="MEDIA"),"MEDIA",IF(AND(AC229="BAJA",AE229="BAJA",AL229="MEDIA"),"MEDIA",IF(AND(AC229="BAJA",AE229="MEDIA",AL229="BAJA"),"MEDIA",IF(AND(AC229="MEDIA",AE229="BAJA",AL229="BAJA"),"MEDIA",IF(AND(AC229="BAJA",AE229="ALTA",AL229="BAJA"),"MEDIA",IF(AND(AC229="BAJA",AE229="BAJA",AL229="ALTA"),"MEDIA",IF(AND(AC229="MEDIA",AE229="ALTA",AL229="BAJA"),"MEDIA",IF(AND(AC229="MEDIA",AE229="BAJA",AL229="ALTA"),"MEDIA",IF(AND(AC229="BAJA",AE229="ALTA",AL229="MEDIA"),"MEDIA",IF(AND(AC229="BAJA",AE229="MEDIA",AL229="ALTA"),"MEDIA",IF(AND(AC229="BAJA",AE229="BAJA",AL229="BAJA"),"BAJA","Por Clasificar"))))))))))))))))))</f>
        <v>MEDIA</v>
      </c>
    </row>
    <row r="230" spans="1:41" s="265" customFormat="1" ht="105" customHeight="1">
      <c r="A230" s="254" t="s">
        <v>852</v>
      </c>
      <c r="B230" s="255" t="s">
        <v>63</v>
      </c>
      <c r="C230" s="256" t="s">
        <v>100</v>
      </c>
      <c r="D230" s="257" t="s">
        <v>356</v>
      </c>
      <c r="E230" s="257" t="s">
        <v>1266</v>
      </c>
      <c r="F230" s="257" t="s">
        <v>1267</v>
      </c>
      <c r="G230" s="257" t="s">
        <v>140</v>
      </c>
      <c r="H230" s="257" t="s">
        <v>826</v>
      </c>
      <c r="I230" s="257" t="s">
        <v>826</v>
      </c>
      <c r="J230" s="257" t="s">
        <v>2</v>
      </c>
      <c r="K230" s="257" t="s">
        <v>1268</v>
      </c>
      <c r="L230" s="257" t="s">
        <v>1269</v>
      </c>
      <c r="M230" s="257" t="s">
        <v>143</v>
      </c>
      <c r="N230" s="258" t="s">
        <v>1270</v>
      </c>
      <c r="O230" s="257" t="s">
        <v>3</v>
      </c>
      <c r="P230" s="266" t="s">
        <v>1271</v>
      </c>
      <c r="Q230" s="266" t="s">
        <v>1272</v>
      </c>
      <c r="R230" s="258" t="s">
        <v>844</v>
      </c>
      <c r="S230" s="259" t="s">
        <v>146</v>
      </c>
      <c r="T230" s="260" t="s">
        <v>146</v>
      </c>
      <c r="U230" s="260" t="s">
        <v>146</v>
      </c>
      <c r="V230" s="261" t="s">
        <v>76</v>
      </c>
      <c r="W230" s="258" t="s">
        <v>147</v>
      </c>
      <c r="X230" s="258" t="s">
        <v>147</v>
      </c>
      <c r="Y230" s="258" t="s">
        <v>147</v>
      </c>
      <c r="Z230" s="258" t="s">
        <v>147</v>
      </c>
      <c r="AA230" s="258" t="s">
        <v>147</v>
      </c>
      <c r="AB230" s="258" t="s">
        <v>147</v>
      </c>
      <c r="AC230" s="262" t="str">
        <f>IF(V230="Información Pública Reservada","Alta",IF(V230="Información Pública Clasificada","Media",IF(V230="Información Pública","Baja")))</f>
        <v>Baja</v>
      </c>
      <c r="AD230" s="262">
        <f>IF(AC230="Baja",1,IF(AC230="Media",2,IF(AC230="Alta",3,"")))</f>
        <v>1</v>
      </c>
      <c r="AE230" s="263" t="s">
        <v>155</v>
      </c>
      <c r="AF230" s="262">
        <f t="shared" si="155"/>
        <v>2</v>
      </c>
      <c r="AG230" s="263" t="s">
        <v>155</v>
      </c>
      <c r="AH230" s="262">
        <f t="shared" si="156"/>
        <v>2</v>
      </c>
      <c r="AI230" s="263" t="s">
        <v>148</v>
      </c>
      <c r="AJ230" s="262">
        <f t="shared" si="157"/>
        <v>1</v>
      </c>
      <c r="AK230" s="262">
        <f t="shared" si="158"/>
        <v>3</v>
      </c>
      <c r="AL230" s="262" t="str">
        <f t="shared" si="159"/>
        <v>Baja</v>
      </c>
      <c r="AM230" s="262">
        <f>IF(AL230="Baja",1,IF(AL230="Media",2,IF(AL230="Alta",3,"0")))</f>
        <v>1</v>
      </c>
      <c r="AN230" s="262">
        <f>IFERROR(SUM(+AD230+AF230+AM230),"")</f>
        <v>4</v>
      </c>
      <c r="AO230" s="264" t="str">
        <f>IF(AND(AC230="ALTA"),"ALTA",IF(AND(AE230="ALTA",AL230="ALTA"),"ALTA",IF(AND(AC230="MEDIA",AE230="ALTA",AL230="MEDIA"),"MEDIA",IF(AND(AC230="MEDIA",AE230="MEDIA",AL230="ALTA"),"MEDIA",IF(AND(AC230="MEDIA",AE230="MEDIA",AL230="BAJA"),"MEDIA",IF(AND(AC230="MEDIA",AE230="MEDIA",AL230="MEDIA"),"MEDIA",IF(AND(AC230="MEDIA",AE230="BAJA",AL230="MEDIA"),"MEDIA",IF(AND(AC230="BAJA",AE230="MEDIA",AL230="MEDIA"),"MEDIA",IF(AND(AC230="BAJA",AE230="BAJA",AL230="MEDIA"),"MEDIA",IF(AND(AC230="BAJA",AE230="MEDIA",AL230="BAJA"),"MEDIA",IF(AND(AC230="MEDIA",AE230="BAJA",AL230="BAJA"),"MEDIA",IF(AND(AC230="BAJA",AE230="ALTA",AL230="BAJA"),"MEDIA",IF(AND(AC230="BAJA",AE230="BAJA",AL230="ALTA"),"MEDIA",IF(AND(AC230="MEDIA",AE230="ALTA",AL230="BAJA"),"MEDIA",IF(AND(AC230="MEDIA",AE230="BAJA",AL230="ALTA"),"MEDIA",IF(AND(AC230="BAJA",AE230="ALTA",AL230="MEDIA"),"MEDIA",IF(AND(AC230="BAJA",AE230="MEDIA",AL230="ALTA"),"MEDIA",IF(AND(AC230="BAJA",AE230="BAJA",AL230="BAJA"),"BAJA","Por Clasificar"))))))))))))))))))</f>
        <v>MEDIA</v>
      </c>
    </row>
    <row r="231" spans="1:41" s="279" customFormat="1" ht="166.5" customHeight="1">
      <c r="A231" s="267" t="s">
        <v>853</v>
      </c>
      <c r="B231" s="268" t="s">
        <v>63</v>
      </c>
      <c r="C231" s="256" t="s">
        <v>100</v>
      </c>
      <c r="D231" s="257" t="s">
        <v>1273</v>
      </c>
      <c r="E231" s="269" t="s">
        <v>1274</v>
      </c>
      <c r="F231" s="261" t="s">
        <v>1275</v>
      </c>
      <c r="G231" s="270" t="s">
        <v>140</v>
      </c>
      <c r="H231" s="270" t="s">
        <v>826</v>
      </c>
      <c r="I231" s="270" t="s">
        <v>826</v>
      </c>
      <c r="J231" s="270" t="s">
        <v>2</v>
      </c>
      <c r="K231" s="270" t="s">
        <v>188</v>
      </c>
      <c r="L231" s="270" t="s">
        <v>1276</v>
      </c>
      <c r="M231" s="270" t="s">
        <v>143</v>
      </c>
      <c r="N231" s="271" t="s">
        <v>1277</v>
      </c>
      <c r="O231" s="270" t="s">
        <v>3</v>
      </c>
      <c r="P231" s="272" t="s">
        <v>1278</v>
      </c>
      <c r="Q231" s="270" t="s">
        <v>179</v>
      </c>
      <c r="R231" s="271" t="s">
        <v>844</v>
      </c>
      <c r="S231" s="273" t="s">
        <v>154</v>
      </c>
      <c r="T231" s="274" t="s">
        <v>146</v>
      </c>
      <c r="U231" s="274" t="s">
        <v>146</v>
      </c>
      <c r="V231" s="275" t="s">
        <v>80</v>
      </c>
      <c r="W231" s="271" t="s">
        <v>487</v>
      </c>
      <c r="X231" s="271" t="s">
        <v>181</v>
      </c>
      <c r="Y231" s="271" t="s">
        <v>1279</v>
      </c>
      <c r="Z231" s="271" t="s">
        <v>174</v>
      </c>
      <c r="AA231" s="271" t="s">
        <v>1088</v>
      </c>
      <c r="AB231" s="271" t="s">
        <v>405</v>
      </c>
      <c r="AC231" s="276" t="str">
        <f t="shared" ref="AC231:AC233" si="160">IF(V231="Información Pública Reservada","Alta",IF(V231="Información Pública Clasificada","Media",IF(V231="Información Pública","Baja")))</f>
        <v>Media</v>
      </c>
      <c r="AD231" s="276">
        <f t="shared" ref="AD231:AD233" si="161">IF(AC231="Baja",1,IF(AC231="Media",2,IF(AC231="Alta",3,"")))</f>
        <v>2</v>
      </c>
      <c r="AE231" s="277" t="s">
        <v>155</v>
      </c>
      <c r="AF231" s="276">
        <f t="shared" si="155"/>
        <v>2</v>
      </c>
      <c r="AG231" s="277" t="s">
        <v>148</v>
      </c>
      <c r="AH231" s="276">
        <f t="shared" si="156"/>
        <v>1</v>
      </c>
      <c r="AI231" s="277" t="s">
        <v>148</v>
      </c>
      <c r="AJ231" s="276">
        <f t="shared" si="157"/>
        <v>1</v>
      </c>
      <c r="AK231" s="276">
        <f t="shared" si="158"/>
        <v>2</v>
      </c>
      <c r="AL231" s="276" t="str">
        <f t="shared" si="159"/>
        <v>Baja</v>
      </c>
      <c r="AM231" s="276">
        <f t="shared" ref="AM231:AM233" si="162">IF(AL231="Baja",1,IF(AL231="Media",2,IF(AL231="Alta",3,"0")))</f>
        <v>1</v>
      </c>
      <c r="AN231" s="276">
        <f t="shared" ref="AN231:AN233" si="163">IFERROR(SUM(+AD231+AF231+AM231),"")</f>
        <v>5</v>
      </c>
      <c r="AO231" s="278" t="str">
        <f t="shared" ref="AO231:AO233" si="164">IF(AND(AC231="ALTA"),"ALTA",IF(AND(AE231="ALTA",AL231="ALTA"),"ALTA",IF(AND(AC231="MEDIA",AE231="ALTA",AL231="MEDIA"),"MEDIA",IF(AND(AC231="MEDIA",AE231="MEDIA",AL231="ALTA"),"MEDIA",IF(AND(AC231="MEDIA",AE231="MEDIA",AL231="BAJA"),"MEDIA",IF(AND(AC231="MEDIA",AE231="MEDIA",AL231="MEDIA"),"MEDIA",IF(AND(AC231="MEDIA",AE231="BAJA",AL231="MEDIA"),"MEDIA",IF(AND(AC231="BAJA",AE231="MEDIA",AL231="MEDIA"),"MEDIA",IF(AND(AC231="BAJA",AE231="BAJA",AL231="MEDIA"),"MEDIA",IF(AND(AC231="BAJA",AE231="MEDIA",AL231="BAJA"),"MEDIA",IF(AND(AC231="MEDIA",AE231="BAJA",AL231="BAJA"),"MEDIA",IF(AND(AC231="BAJA",AE231="ALTA",AL231="BAJA"),"MEDIA",IF(AND(AC231="BAJA",AE231="BAJA",AL231="ALTA"),"MEDIA",IF(AND(AC231="MEDIA",AE231="ALTA",AL231="BAJA"),"MEDIA",IF(AND(AC231="MEDIA",AE231="BAJA",AL231="ALTA"),"MEDIA",IF(AND(AC231="BAJA",AE231="ALTA",AL231="MEDIA"),"MEDIA",IF(AND(AC231="BAJA",AE231="MEDIA",AL231="ALTA"),"MEDIA",IF(AND(AC231="BAJA",AE231="BAJA",AL231="BAJA"),"BAJA","Por Clasificar"))))))))))))))))))</f>
        <v>MEDIA</v>
      </c>
    </row>
    <row r="232" spans="1:41" s="279" customFormat="1" ht="50.1" customHeight="1">
      <c r="A232" s="267" t="s">
        <v>1280</v>
      </c>
      <c r="B232" s="268" t="s">
        <v>63</v>
      </c>
      <c r="C232" s="256" t="s">
        <v>100</v>
      </c>
      <c r="D232" s="257" t="s">
        <v>1281</v>
      </c>
      <c r="E232" s="280" t="s">
        <v>1282</v>
      </c>
      <c r="F232" s="257" t="s">
        <v>1283</v>
      </c>
      <c r="G232" s="270" t="s">
        <v>140</v>
      </c>
      <c r="H232" s="270" t="s">
        <v>2</v>
      </c>
      <c r="I232" s="270" t="s">
        <v>2</v>
      </c>
      <c r="J232" s="270" t="s">
        <v>2</v>
      </c>
      <c r="K232" s="270" t="s">
        <v>141</v>
      </c>
      <c r="L232" s="270" t="s">
        <v>178</v>
      </c>
      <c r="M232" s="270" t="s">
        <v>359</v>
      </c>
      <c r="N232" s="271" t="s">
        <v>1277</v>
      </c>
      <c r="O232" s="270" t="s">
        <v>3</v>
      </c>
      <c r="P232" s="271" t="s">
        <v>1284</v>
      </c>
      <c r="Q232" s="270" t="s">
        <v>179</v>
      </c>
      <c r="R232" s="271" t="s">
        <v>1285</v>
      </c>
      <c r="S232" s="273" t="s">
        <v>154</v>
      </c>
      <c r="T232" s="274" t="s">
        <v>146</v>
      </c>
      <c r="U232" s="274" t="s">
        <v>146</v>
      </c>
      <c r="V232" s="275" t="s">
        <v>80</v>
      </c>
      <c r="W232" s="271" t="s">
        <v>487</v>
      </c>
      <c r="X232" s="271" t="s">
        <v>181</v>
      </c>
      <c r="Y232" s="271" t="s">
        <v>1286</v>
      </c>
      <c r="Z232" s="271" t="s">
        <v>174</v>
      </c>
      <c r="AA232" s="271" t="s">
        <v>1088</v>
      </c>
      <c r="AB232" s="271" t="s">
        <v>405</v>
      </c>
      <c r="AC232" s="276" t="str">
        <f t="shared" si="160"/>
        <v>Media</v>
      </c>
      <c r="AD232" s="276">
        <f t="shared" si="161"/>
        <v>2</v>
      </c>
      <c r="AE232" s="277" t="s">
        <v>155</v>
      </c>
      <c r="AF232" s="276">
        <f t="shared" si="155"/>
        <v>2</v>
      </c>
      <c r="AG232" s="277" t="s">
        <v>155</v>
      </c>
      <c r="AH232" s="276">
        <f t="shared" si="156"/>
        <v>2</v>
      </c>
      <c r="AI232" s="277" t="s">
        <v>155</v>
      </c>
      <c r="AJ232" s="276">
        <f t="shared" si="157"/>
        <v>2</v>
      </c>
      <c r="AK232" s="276">
        <f t="shared" si="158"/>
        <v>4</v>
      </c>
      <c r="AL232" s="276" t="str">
        <f t="shared" si="159"/>
        <v>Media</v>
      </c>
      <c r="AM232" s="276">
        <f t="shared" si="162"/>
        <v>2</v>
      </c>
      <c r="AN232" s="276">
        <f t="shared" si="163"/>
        <v>6</v>
      </c>
      <c r="AO232" s="278" t="str">
        <f t="shared" si="164"/>
        <v>MEDIA</v>
      </c>
    </row>
    <row r="233" spans="1:41" s="279" customFormat="1" ht="50.1" customHeight="1">
      <c r="A233" s="267" t="s">
        <v>1287</v>
      </c>
      <c r="B233" s="268" t="s">
        <v>63</v>
      </c>
      <c r="C233" s="256" t="s">
        <v>100</v>
      </c>
      <c r="D233" s="257" t="s">
        <v>1288</v>
      </c>
      <c r="E233" s="258" t="s">
        <v>1289</v>
      </c>
      <c r="F233" s="257" t="s">
        <v>1290</v>
      </c>
      <c r="G233" s="270" t="s">
        <v>140</v>
      </c>
      <c r="H233" s="270" t="s">
        <v>826</v>
      </c>
      <c r="I233" s="270" t="s">
        <v>2</v>
      </c>
      <c r="J233" s="270" t="s">
        <v>826</v>
      </c>
      <c r="K233" s="270" t="s">
        <v>188</v>
      </c>
      <c r="L233" s="270" t="s">
        <v>1291</v>
      </c>
      <c r="M233" s="270" t="s">
        <v>143</v>
      </c>
      <c r="N233" s="271" t="s">
        <v>1292</v>
      </c>
      <c r="O233" s="270" t="s">
        <v>3</v>
      </c>
      <c r="P233" s="271" t="s">
        <v>1293</v>
      </c>
      <c r="Q233" s="270" t="s">
        <v>1294</v>
      </c>
      <c r="R233" s="271" t="s">
        <v>844</v>
      </c>
      <c r="S233" s="273" t="s">
        <v>154</v>
      </c>
      <c r="T233" s="274" t="s">
        <v>146</v>
      </c>
      <c r="U233" s="274" t="s">
        <v>146</v>
      </c>
      <c r="V233" s="275" t="s">
        <v>80</v>
      </c>
      <c r="W233" s="271" t="s">
        <v>487</v>
      </c>
      <c r="X233" s="271" t="s">
        <v>181</v>
      </c>
      <c r="Y233" s="271" t="s">
        <v>1295</v>
      </c>
      <c r="Z233" s="271" t="s">
        <v>174</v>
      </c>
      <c r="AA233" s="271" t="s">
        <v>1088</v>
      </c>
      <c r="AB233" s="271" t="s">
        <v>405</v>
      </c>
      <c r="AC233" s="276" t="str">
        <f t="shared" si="160"/>
        <v>Media</v>
      </c>
      <c r="AD233" s="276">
        <f t="shared" si="161"/>
        <v>2</v>
      </c>
      <c r="AE233" s="277" t="s">
        <v>155</v>
      </c>
      <c r="AF233" s="276">
        <f t="shared" si="155"/>
        <v>2</v>
      </c>
      <c r="AG233" s="277" t="s">
        <v>155</v>
      </c>
      <c r="AH233" s="276">
        <f t="shared" si="156"/>
        <v>2</v>
      </c>
      <c r="AI233" s="277" t="s">
        <v>155</v>
      </c>
      <c r="AJ233" s="276">
        <f t="shared" si="157"/>
        <v>2</v>
      </c>
      <c r="AK233" s="276">
        <f t="shared" si="158"/>
        <v>4</v>
      </c>
      <c r="AL233" s="276" t="str">
        <f t="shared" si="159"/>
        <v>Media</v>
      </c>
      <c r="AM233" s="276">
        <f t="shared" si="162"/>
        <v>2</v>
      </c>
      <c r="AN233" s="276">
        <f t="shared" si="163"/>
        <v>6</v>
      </c>
      <c r="AO233" s="278" t="str">
        <f t="shared" si="164"/>
        <v>MEDIA</v>
      </c>
    </row>
    <row r="234" spans="1:41" ht="50.1" customHeight="1">
      <c r="A234" s="87" t="s">
        <v>879</v>
      </c>
      <c r="B234" s="88"/>
      <c r="C234" s="88"/>
      <c r="D234" s="88"/>
      <c r="E234" s="88"/>
      <c r="F234" s="88"/>
      <c r="G234" s="88"/>
      <c r="H234" s="88"/>
      <c r="I234" s="88"/>
      <c r="J234" s="88"/>
      <c r="K234" s="88"/>
      <c r="L234" s="88"/>
      <c r="M234" s="88"/>
      <c r="N234" s="88"/>
      <c r="O234" s="88"/>
      <c r="P234" s="88"/>
      <c r="Q234" s="88"/>
      <c r="R234" s="88"/>
      <c r="S234" s="88"/>
      <c r="T234" s="88"/>
      <c r="U234" s="88"/>
      <c r="V234" s="88"/>
      <c r="W234" s="88"/>
      <c r="X234" s="88"/>
      <c r="Y234" s="88"/>
      <c r="Z234" s="88"/>
      <c r="AA234" s="88"/>
      <c r="AB234" s="88"/>
      <c r="AC234" s="95"/>
      <c r="AD234" s="95"/>
      <c r="AE234" s="88"/>
      <c r="AF234" s="95"/>
      <c r="AG234" s="88"/>
      <c r="AH234" s="95"/>
      <c r="AI234" s="88"/>
      <c r="AJ234" s="95"/>
      <c r="AK234" s="95"/>
      <c r="AL234" s="95"/>
      <c r="AM234" s="95"/>
      <c r="AN234" s="95"/>
      <c r="AO234" s="99"/>
    </row>
    <row r="235" spans="1:41" s="27" customFormat="1" ht="50.1" customHeight="1">
      <c r="A235" s="21" t="s">
        <v>855</v>
      </c>
      <c r="B235" s="21" t="s">
        <v>89</v>
      </c>
      <c r="C235" s="2" t="s">
        <v>121</v>
      </c>
      <c r="D235" s="2" t="s">
        <v>856</v>
      </c>
      <c r="E235" s="22" t="s">
        <v>857</v>
      </c>
      <c r="F235" s="2" t="s">
        <v>1296</v>
      </c>
      <c r="G235" s="19" t="s">
        <v>140</v>
      </c>
      <c r="H235" s="19"/>
      <c r="I235" s="19"/>
      <c r="J235" s="19" t="s">
        <v>2</v>
      </c>
      <c r="K235" s="19" t="s">
        <v>858</v>
      </c>
      <c r="L235" s="19" t="s">
        <v>440</v>
      </c>
      <c r="M235" s="19" t="s">
        <v>143</v>
      </c>
      <c r="N235" s="20" t="s">
        <v>1297</v>
      </c>
      <c r="O235" s="19" t="s">
        <v>3</v>
      </c>
      <c r="P235" s="20" t="s">
        <v>859</v>
      </c>
      <c r="Q235" s="19" t="s">
        <v>179</v>
      </c>
      <c r="R235" s="20" t="s">
        <v>92</v>
      </c>
      <c r="S235" s="3" t="s">
        <v>154</v>
      </c>
      <c r="T235" s="3" t="s">
        <v>154</v>
      </c>
      <c r="U235" s="3" t="s">
        <v>146</v>
      </c>
      <c r="V235" s="19" t="s">
        <v>66</v>
      </c>
      <c r="W235" s="20" t="s">
        <v>860</v>
      </c>
      <c r="X235" s="20" t="s">
        <v>1298</v>
      </c>
      <c r="Y235" s="20" t="s">
        <v>1299</v>
      </c>
      <c r="Z235" s="20" t="s">
        <v>164</v>
      </c>
      <c r="AA235" s="281">
        <v>44020</v>
      </c>
      <c r="AB235" s="20" t="s">
        <v>165</v>
      </c>
      <c r="AC235" s="103" t="str">
        <f t="shared" ref="AC235:AC244" si="165">IF(V235="Información Pública Reservada","Alta",IF(V235="Información Pública Clasificada","Media",IF(V235="Información Pública","Baja")))</f>
        <v>Alta</v>
      </c>
      <c r="AD235" s="103">
        <f t="shared" ref="AD235:AD244" si="166">IF(AC235="Baja",1,IF(AC235="Media",2,IF(AC235="Alta",3,"")))</f>
        <v>3</v>
      </c>
      <c r="AE235" s="26" t="s">
        <v>148</v>
      </c>
      <c r="AF235" s="103">
        <f>IF(AE235="Baja",1,IF(AE235="Media",2,IF(AE235="Alta",3,"")))</f>
        <v>1</v>
      </c>
      <c r="AG235" s="26" t="s">
        <v>155</v>
      </c>
      <c r="AH235" s="104">
        <f>IF(AG235="Baja",1,IF(AG235="Media",2,IF(AG235="Alta",3,IF(AG235="No Clasificada",0,""))))</f>
        <v>2</v>
      </c>
      <c r="AI235" s="26" t="s">
        <v>155</v>
      </c>
      <c r="AJ235" s="103">
        <f>IF(AI235="Baja",1,IF(AI235="Media",2,IF(AI235="Alta",3,IF(AI235="No Clasificada",0,""))))</f>
        <v>2</v>
      </c>
      <c r="AK235" s="103">
        <f>IFERROR(SUM(AH235+AJ235)," ")</f>
        <v>4</v>
      </c>
      <c r="AL235" s="103" t="str">
        <f>IF(AK235=3,"Baja",IF(AK235=2,"Baja",IF(AK235=1,"Baja",IF(AK235=4,"Media",IF(AK235&gt;=5,"Alta")))))</f>
        <v>Media</v>
      </c>
      <c r="AM235" s="103">
        <f>IF(AL235="Baja",1,IF(AL235="Media",2,IF(AL235="Alta",3,"0")))</f>
        <v>2</v>
      </c>
      <c r="AN235" s="103">
        <f>IFERROR(SUM(+AD235+AF235+AM235),"")</f>
        <v>6</v>
      </c>
      <c r="AO235" s="105" t="str">
        <f>IF(AND(AC235="ALTA"),"ALTA",IF(AND(AE235="ALTA",AL235="ALTA"),"ALTA",IF(AND(AC235="MEDIA",AE235="ALTA",AL235="MEDIA"),"MEDIA",IF(AND(AC235="MEDIA",AE235="MEDIA",AL235="ALTA"),"MEDIA",IF(AND(AC235="MEDIA",AE235="MEDIA",AL235="BAJA"),"MEDIA",IF(AND(AC235="MEDIA",AE235="MEDIA",AL235="MEDIA"),"MEDIA",IF(AND(AC235="MEDIA",AE235="BAJA",AL235="MEDIA"),"MEDIA",IF(AND(AC235="BAJA",AE235="MEDIA",AL235="MEDIA"),"MEDIA",IF(AND(AC235="BAJA",AE235="BAJA",AL235="MEDIA"),"MEDIA",IF(AND(AC235="BAJA",AE235="MEDIA",AL235="BAJA"),"MEDIA",IF(AND(AC235="MEDIA",AE235="BAJA",AL235="BAJA"),"MEDIA",IF(AND(AC235="BAJA",AE235="ALTA",AL235="BAJA"),"MEDIA",IF(AND(AC235="BAJA",AE235="BAJA",AL235="ALTA"),"MEDIA",IF(AND(AC235="MEDIA",AE235="ALTA",AL235="BAJA"),"MEDIA",IF(AND(AC235="MEDIA",AE235="BAJA",AL235="ALTA"),"MEDIA",IF(AND(AC235="BAJA",AE235="ALTA",AL235="MEDIA"),"MEDIA",IF(AND(AC235="BAJA",AE235="MEDIA",AL235="ALTA"),"MEDIA",IF(AND(AC235="BAJA",AE235="BAJA",AL235="BAJA"),"BAJA","Por Clasificar"))))))))))))))))))</f>
        <v>ALTA</v>
      </c>
    </row>
    <row r="236" spans="1:41" s="27" customFormat="1" ht="72" customHeight="1">
      <c r="A236" s="21" t="s">
        <v>861</v>
      </c>
      <c r="B236" s="21" t="s">
        <v>89</v>
      </c>
      <c r="C236" s="2" t="s">
        <v>121</v>
      </c>
      <c r="D236" s="2" t="s">
        <v>390</v>
      </c>
      <c r="E236" s="22" t="s">
        <v>862</v>
      </c>
      <c r="F236" s="2" t="s">
        <v>863</v>
      </c>
      <c r="G236" s="19" t="s">
        <v>140</v>
      </c>
      <c r="H236" s="19"/>
      <c r="I236" s="19"/>
      <c r="J236" s="19" t="s">
        <v>2</v>
      </c>
      <c r="K236" s="19" t="s">
        <v>858</v>
      </c>
      <c r="L236" s="19" t="s">
        <v>440</v>
      </c>
      <c r="M236" s="19" t="s">
        <v>143</v>
      </c>
      <c r="N236" s="20" t="s">
        <v>1297</v>
      </c>
      <c r="O236" s="19" t="s">
        <v>3</v>
      </c>
      <c r="P236" s="20" t="s">
        <v>859</v>
      </c>
      <c r="Q236" s="19" t="s">
        <v>179</v>
      </c>
      <c r="R236" s="20" t="s">
        <v>92</v>
      </c>
      <c r="S236" s="3" t="s">
        <v>146</v>
      </c>
      <c r="T236" s="3" t="s">
        <v>146</v>
      </c>
      <c r="U236" s="3" t="s">
        <v>146</v>
      </c>
      <c r="V236" s="19" t="s">
        <v>76</v>
      </c>
      <c r="W236" s="20" t="s">
        <v>179</v>
      </c>
      <c r="X236" s="20" t="s">
        <v>179</v>
      </c>
      <c r="Y236" s="20" t="s">
        <v>179</v>
      </c>
      <c r="Z236" s="20" t="s">
        <v>179</v>
      </c>
      <c r="AA236" s="56" t="s">
        <v>179</v>
      </c>
      <c r="AB236" s="20" t="s">
        <v>179</v>
      </c>
      <c r="AC236" s="103" t="str">
        <f t="shared" si="165"/>
        <v>Baja</v>
      </c>
      <c r="AD236" s="103">
        <f t="shared" si="166"/>
        <v>1</v>
      </c>
      <c r="AE236" s="26" t="s">
        <v>148</v>
      </c>
      <c r="AF236" s="103">
        <f t="shared" ref="AF236:AF244" si="167">IF(AE236="Baja",1,IF(AE236="Media",2,IF(AE236="Alta",3,"")))</f>
        <v>1</v>
      </c>
      <c r="AG236" s="26" t="s">
        <v>148</v>
      </c>
      <c r="AH236" s="104">
        <f t="shared" ref="AH236:AH244" si="168">IF(AG236="Baja",1,IF(AG236="Media",2,IF(AG236="Alta",3,IF(AG236="No Clasificada",0,""))))</f>
        <v>1</v>
      </c>
      <c r="AI236" s="26" t="s">
        <v>148</v>
      </c>
      <c r="AJ236" s="103">
        <f t="shared" ref="AJ236:AJ244" si="169">IF(AI236="Baja",1,IF(AI236="Media",2,IF(AI236="Alta",3,IF(AI236="No Clasificada",0,""))))</f>
        <v>1</v>
      </c>
      <c r="AK236" s="103">
        <f t="shared" ref="AK236:AK244" si="170">IFERROR(SUM(AH236+AJ236)," ")</f>
        <v>2</v>
      </c>
      <c r="AL236" s="103" t="str">
        <f t="shared" ref="AL236:AL244" si="171">IF(AK236=3,"Baja",IF(AK236=2,"Baja",IF(AK236=1,"Baja",IF(AK236=4,"Media",IF(AK236&gt;=5,"Alta")))))</f>
        <v>Baja</v>
      </c>
      <c r="AM236" s="103">
        <f t="shared" ref="AM236:AM244" si="172">IF(AL236="Baja",1,IF(AL236="Media",2,IF(AL236="Alta",3,"0")))</f>
        <v>1</v>
      </c>
      <c r="AN236" s="103">
        <f t="shared" ref="AN236:AN244" si="173">IFERROR(SUM(+AD236+AF236+AM236),"")</f>
        <v>3</v>
      </c>
      <c r="AO236" s="105" t="str">
        <f t="shared" ref="AO236:AO244" si="174">IF(AND(AC236="ALTA"),"ALTA",IF(AND(AE236="ALTA",AL236="ALTA"),"ALTA",IF(AND(AC236="MEDIA",AE236="ALTA",AL236="MEDIA"),"MEDIA",IF(AND(AC236="MEDIA",AE236="MEDIA",AL236="ALTA"),"MEDIA",IF(AND(AC236="MEDIA",AE236="MEDIA",AL236="BAJA"),"MEDIA",IF(AND(AC236="MEDIA",AE236="MEDIA",AL236="MEDIA"),"MEDIA",IF(AND(AC236="MEDIA",AE236="BAJA",AL236="MEDIA"),"MEDIA",IF(AND(AC236="BAJA",AE236="MEDIA",AL236="MEDIA"),"MEDIA",IF(AND(AC236="BAJA",AE236="BAJA",AL236="MEDIA"),"MEDIA",IF(AND(AC236="BAJA",AE236="MEDIA",AL236="BAJA"),"MEDIA",IF(AND(AC236="MEDIA",AE236="BAJA",AL236="BAJA"),"MEDIA",IF(AND(AC236="BAJA",AE236="ALTA",AL236="BAJA"),"MEDIA",IF(AND(AC236="BAJA",AE236="BAJA",AL236="ALTA"),"MEDIA",IF(AND(AC236="MEDIA",AE236="ALTA",AL236="BAJA"),"MEDIA",IF(AND(AC236="MEDIA",AE236="BAJA",AL236="ALTA"),"MEDIA",IF(AND(AC236="BAJA",AE236="ALTA",AL236="MEDIA"),"MEDIA",IF(AND(AC236="BAJA",AE236="MEDIA",AL236="ALTA"),"MEDIA",IF(AND(AC236="BAJA",AE236="BAJA",AL236="BAJA"),"BAJA","Por Clasificar"))))))))))))))))))</f>
        <v>BAJA</v>
      </c>
    </row>
    <row r="237" spans="1:41" s="27" customFormat="1" ht="50.1" customHeight="1">
      <c r="A237" s="21" t="s">
        <v>864</v>
      </c>
      <c r="B237" s="21" t="s">
        <v>89</v>
      </c>
      <c r="C237" s="2" t="s">
        <v>121</v>
      </c>
      <c r="D237" s="2" t="s">
        <v>865</v>
      </c>
      <c r="E237" s="205" t="s">
        <v>1300</v>
      </c>
      <c r="F237" s="282" t="s">
        <v>1301</v>
      </c>
      <c r="G237" s="19" t="s">
        <v>140</v>
      </c>
      <c r="H237" s="19"/>
      <c r="I237" s="19"/>
      <c r="J237" s="19" t="s">
        <v>2</v>
      </c>
      <c r="K237" s="19" t="s">
        <v>858</v>
      </c>
      <c r="L237" s="19" t="s">
        <v>866</v>
      </c>
      <c r="M237" s="19" t="s">
        <v>143</v>
      </c>
      <c r="N237" s="20" t="s">
        <v>1302</v>
      </c>
      <c r="O237" s="19" t="s">
        <v>3</v>
      </c>
      <c r="P237" s="283" t="s">
        <v>1303</v>
      </c>
      <c r="Q237" s="19" t="s">
        <v>147</v>
      </c>
      <c r="R237" s="56" t="s">
        <v>92</v>
      </c>
      <c r="S237" s="3" t="s">
        <v>154</v>
      </c>
      <c r="T237" s="3" t="s">
        <v>154</v>
      </c>
      <c r="U237" s="3" t="s">
        <v>146</v>
      </c>
      <c r="V237" s="19" t="s">
        <v>66</v>
      </c>
      <c r="W237" s="20" t="s">
        <v>860</v>
      </c>
      <c r="X237" s="20" t="s">
        <v>1298</v>
      </c>
      <c r="Y237" s="20" t="s">
        <v>1304</v>
      </c>
      <c r="Z237" s="20" t="s">
        <v>164</v>
      </c>
      <c r="AA237" s="281">
        <v>45177</v>
      </c>
      <c r="AB237" s="20" t="s">
        <v>165</v>
      </c>
      <c r="AC237" s="103" t="str">
        <f t="shared" si="165"/>
        <v>Alta</v>
      </c>
      <c r="AD237" s="103">
        <f t="shared" si="166"/>
        <v>3</v>
      </c>
      <c r="AE237" s="26" t="s">
        <v>155</v>
      </c>
      <c r="AF237" s="103">
        <f t="shared" si="167"/>
        <v>2</v>
      </c>
      <c r="AG237" s="26" t="s">
        <v>155</v>
      </c>
      <c r="AH237" s="104">
        <f t="shared" si="168"/>
        <v>2</v>
      </c>
      <c r="AI237" s="26" t="s">
        <v>155</v>
      </c>
      <c r="AJ237" s="103">
        <f t="shared" si="169"/>
        <v>2</v>
      </c>
      <c r="AK237" s="103">
        <f t="shared" si="170"/>
        <v>4</v>
      </c>
      <c r="AL237" s="103" t="str">
        <f t="shared" si="171"/>
        <v>Media</v>
      </c>
      <c r="AM237" s="103">
        <f t="shared" si="172"/>
        <v>2</v>
      </c>
      <c r="AN237" s="103">
        <f t="shared" si="173"/>
        <v>7</v>
      </c>
      <c r="AO237" s="105" t="str">
        <f t="shared" si="174"/>
        <v>ALTA</v>
      </c>
    </row>
    <row r="238" spans="1:41" s="27" customFormat="1" ht="50.1" customHeight="1">
      <c r="A238" s="21" t="s">
        <v>867</v>
      </c>
      <c r="B238" s="21" t="s">
        <v>89</v>
      </c>
      <c r="C238" s="2" t="s">
        <v>121</v>
      </c>
      <c r="D238" s="2" t="s">
        <v>865</v>
      </c>
      <c r="E238" s="205" t="s">
        <v>1305</v>
      </c>
      <c r="F238" s="282" t="s">
        <v>1301</v>
      </c>
      <c r="G238" s="19" t="s">
        <v>140</v>
      </c>
      <c r="H238" s="19"/>
      <c r="I238" s="19"/>
      <c r="J238" s="19" t="s">
        <v>2</v>
      </c>
      <c r="K238" s="19" t="s">
        <v>858</v>
      </c>
      <c r="L238" s="19" t="s">
        <v>440</v>
      </c>
      <c r="M238" s="19" t="s">
        <v>143</v>
      </c>
      <c r="N238" s="20" t="s">
        <v>1306</v>
      </c>
      <c r="O238" s="19" t="s">
        <v>3</v>
      </c>
      <c r="P238" s="283" t="s">
        <v>1307</v>
      </c>
      <c r="Q238" s="19" t="s">
        <v>147</v>
      </c>
      <c r="R238" s="56" t="s">
        <v>92</v>
      </c>
      <c r="S238" s="3" t="s">
        <v>154</v>
      </c>
      <c r="T238" s="3" t="s">
        <v>154</v>
      </c>
      <c r="U238" s="3" t="s">
        <v>146</v>
      </c>
      <c r="V238" s="284" t="s">
        <v>66</v>
      </c>
      <c r="W238" s="20" t="s">
        <v>860</v>
      </c>
      <c r="X238" s="20" t="s">
        <v>1298</v>
      </c>
      <c r="Y238" s="20" t="s">
        <v>1304</v>
      </c>
      <c r="Z238" s="20" t="s">
        <v>174</v>
      </c>
      <c r="AA238" s="281">
        <v>45178</v>
      </c>
      <c r="AB238" s="20" t="s">
        <v>165</v>
      </c>
      <c r="AC238" s="103" t="str">
        <f t="shared" si="165"/>
        <v>Alta</v>
      </c>
      <c r="AD238" s="103">
        <f t="shared" si="166"/>
        <v>3</v>
      </c>
      <c r="AE238" s="26" t="s">
        <v>155</v>
      </c>
      <c r="AF238" s="103">
        <f t="shared" si="167"/>
        <v>2</v>
      </c>
      <c r="AG238" s="26" t="s">
        <v>155</v>
      </c>
      <c r="AH238" s="104">
        <f t="shared" si="168"/>
        <v>2</v>
      </c>
      <c r="AI238" s="26" t="s">
        <v>155</v>
      </c>
      <c r="AJ238" s="103">
        <f t="shared" si="169"/>
        <v>2</v>
      </c>
      <c r="AK238" s="103">
        <f t="shared" si="170"/>
        <v>4</v>
      </c>
      <c r="AL238" s="103" t="str">
        <f t="shared" si="171"/>
        <v>Media</v>
      </c>
      <c r="AM238" s="103">
        <f t="shared" si="172"/>
        <v>2</v>
      </c>
      <c r="AN238" s="103">
        <f t="shared" si="173"/>
        <v>7</v>
      </c>
      <c r="AO238" s="105" t="str">
        <f t="shared" si="174"/>
        <v>ALTA</v>
      </c>
    </row>
    <row r="239" spans="1:41" s="27" customFormat="1" ht="50.1" customHeight="1">
      <c r="A239" s="21" t="s">
        <v>868</v>
      </c>
      <c r="B239" s="21" t="s">
        <v>89</v>
      </c>
      <c r="C239" s="2" t="s">
        <v>121</v>
      </c>
      <c r="D239" s="2" t="s">
        <v>865</v>
      </c>
      <c r="E239" s="205" t="s">
        <v>1308</v>
      </c>
      <c r="F239" s="282" t="s">
        <v>1301</v>
      </c>
      <c r="G239" s="19" t="s">
        <v>140</v>
      </c>
      <c r="H239" s="19"/>
      <c r="I239" s="19"/>
      <c r="J239" s="19" t="s">
        <v>2</v>
      </c>
      <c r="K239" s="19" t="s">
        <v>858</v>
      </c>
      <c r="L239" s="19" t="s">
        <v>440</v>
      </c>
      <c r="M239" s="19" t="s">
        <v>143</v>
      </c>
      <c r="N239" s="20" t="s">
        <v>1306</v>
      </c>
      <c r="O239" s="19" t="s">
        <v>3</v>
      </c>
      <c r="P239" s="283" t="s">
        <v>1309</v>
      </c>
      <c r="Q239" s="19" t="s">
        <v>147</v>
      </c>
      <c r="R239" s="56" t="s">
        <v>92</v>
      </c>
      <c r="S239" s="3" t="s">
        <v>154</v>
      </c>
      <c r="T239" s="3" t="s">
        <v>154</v>
      </c>
      <c r="U239" s="3" t="s">
        <v>146</v>
      </c>
      <c r="V239" s="284" t="s">
        <v>66</v>
      </c>
      <c r="W239" s="20" t="s">
        <v>860</v>
      </c>
      <c r="X239" s="20" t="s">
        <v>1310</v>
      </c>
      <c r="Y239" s="20" t="s">
        <v>1304</v>
      </c>
      <c r="Z239" s="20" t="s">
        <v>174</v>
      </c>
      <c r="AA239" s="281">
        <v>45179</v>
      </c>
      <c r="AB239" s="20" t="s">
        <v>165</v>
      </c>
      <c r="AC239" s="103" t="str">
        <f t="shared" si="165"/>
        <v>Alta</v>
      </c>
      <c r="AD239" s="103"/>
      <c r="AE239" s="26" t="s">
        <v>155</v>
      </c>
      <c r="AF239" s="103">
        <f t="shared" si="167"/>
        <v>2</v>
      </c>
      <c r="AG239" s="26" t="s">
        <v>155</v>
      </c>
      <c r="AH239" s="104">
        <f t="shared" si="168"/>
        <v>2</v>
      </c>
      <c r="AI239" s="26" t="s">
        <v>155</v>
      </c>
      <c r="AJ239" s="103">
        <f t="shared" si="169"/>
        <v>2</v>
      </c>
      <c r="AK239" s="103">
        <f t="shared" si="170"/>
        <v>4</v>
      </c>
      <c r="AL239" s="103" t="str">
        <f t="shared" si="171"/>
        <v>Media</v>
      </c>
      <c r="AM239" s="103">
        <f t="shared" si="172"/>
        <v>2</v>
      </c>
      <c r="AN239" s="103">
        <f t="shared" si="173"/>
        <v>4</v>
      </c>
      <c r="AO239" s="105" t="str">
        <f t="shared" si="174"/>
        <v>ALTA</v>
      </c>
    </row>
    <row r="240" spans="1:41" s="27" customFormat="1" ht="50.1" customHeight="1">
      <c r="A240" s="21" t="s">
        <v>872</v>
      </c>
      <c r="B240" s="21" t="s">
        <v>89</v>
      </c>
      <c r="C240" s="2" t="s">
        <v>121</v>
      </c>
      <c r="D240" s="2" t="s">
        <v>865</v>
      </c>
      <c r="E240" s="205" t="s">
        <v>1311</v>
      </c>
      <c r="F240" s="282" t="s">
        <v>1301</v>
      </c>
      <c r="G240" s="19" t="s">
        <v>140</v>
      </c>
      <c r="H240" s="19"/>
      <c r="I240" s="19"/>
      <c r="J240" s="19" t="s">
        <v>2</v>
      </c>
      <c r="K240" s="19" t="s">
        <v>858</v>
      </c>
      <c r="L240" s="19" t="s">
        <v>440</v>
      </c>
      <c r="M240" s="19" t="s">
        <v>143</v>
      </c>
      <c r="N240" s="20" t="s">
        <v>1312</v>
      </c>
      <c r="O240" s="19" t="s">
        <v>3</v>
      </c>
      <c r="P240" s="283" t="s">
        <v>1313</v>
      </c>
      <c r="Q240" s="19" t="s">
        <v>147</v>
      </c>
      <c r="R240" s="56" t="s">
        <v>92</v>
      </c>
      <c r="S240" s="3" t="s">
        <v>154</v>
      </c>
      <c r="T240" s="3" t="s">
        <v>154</v>
      </c>
      <c r="U240" s="3" t="s">
        <v>146</v>
      </c>
      <c r="V240" s="284" t="s">
        <v>66</v>
      </c>
      <c r="W240" s="20" t="s">
        <v>860</v>
      </c>
      <c r="X240" s="20" t="s">
        <v>1314</v>
      </c>
      <c r="Y240" s="20" t="s">
        <v>1304</v>
      </c>
      <c r="Z240" s="20" t="s">
        <v>174</v>
      </c>
      <c r="AA240" s="281">
        <v>45180</v>
      </c>
      <c r="AB240" s="20" t="s">
        <v>165</v>
      </c>
      <c r="AC240" s="103" t="str">
        <f t="shared" si="165"/>
        <v>Alta</v>
      </c>
      <c r="AD240" s="103"/>
      <c r="AE240" s="26" t="s">
        <v>155</v>
      </c>
      <c r="AF240" s="103">
        <f t="shared" si="167"/>
        <v>2</v>
      </c>
      <c r="AG240" s="26" t="s">
        <v>155</v>
      </c>
      <c r="AH240" s="104">
        <f t="shared" si="168"/>
        <v>2</v>
      </c>
      <c r="AI240" s="26" t="s">
        <v>155</v>
      </c>
      <c r="AJ240" s="103">
        <f t="shared" si="169"/>
        <v>2</v>
      </c>
      <c r="AK240" s="103">
        <f t="shared" si="170"/>
        <v>4</v>
      </c>
      <c r="AL240" s="103" t="str">
        <f t="shared" si="171"/>
        <v>Media</v>
      </c>
      <c r="AM240" s="103">
        <f t="shared" si="172"/>
        <v>2</v>
      </c>
      <c r="AN240" s="103">
        <f t="shared" si="173"/>
        <v>4</v>
      </c>
      <c r="AO240" s="105" t="str">
        <f t="shared" si="174"/>
        <v>ALTA</v>
      </c>
    </row>
    <row r="241" spans="1:41" s="27" customFormat="1" ht="50.1" customHeight="1">
      <c r="A241" s="21" t="s">
        <v>868</v>
      </c>
      <c r="B241" s="21" t="s">
        <v>89</v>
      </c>
      <c r="C241" s="2" t="s">
        <v>121</v>
      </c>
      <c r="D241" s="2" t="s">
        <v>869</v>
      </c>
      <c r="E241" s="22" t="s">
        <v>870</v>
      </c>
      <c r="F241" s="2" t="s">
        <v>1315</v>
      </c>
      <c r="G241" s="19" t="s">
        <v>140</v>
      </c>
      <c r="H241" s="19"/>
      <c r="I241" s="19"/>
      <c r="J241" s="19" t="s">
        <v>2</v>
      </c>
      <c r="K241" s="19" t="s">
        <v>858</v>
      </c>
      <c r="L241" s="19" t="s">
        <v>440</v>
      </c>
      <c r="M241" s="19" t="s">
        <v>143</v>
      </c>
      <c r="N241" s="20" t="s">
        <v>1316</v>
      </c>
      <c r="O241" s="19" t="s">
        <v>144</v>
      </c>
      <c r="P241" s="283" t="s">
        <v>1317</v>
      </c>
      <c r="Q241" s="19" t="s">
        <v>871</v>
      </c>
      <c r="R241" s="56" t="s">
        <v>92</v>
      </c>
      <c r="S241" s="3" t="s">
        <v>154</v>
      </c>
      <c r="T241" s="3" t="s">
        <v>146</v>
      </c>
      <c r="U241" s="3" t="s">
        <v>146</v>
      </c>
      <c r="V241" s="19" t="s">
        <v>76</v>
      </c>
      <c r="W241" s="20" t="s">
        <v>179</v>
      </c>
      <c r="X241" s="20" t="s">
        <v>179</v>
      </c>
      <c r="Y241" s="20" t="s">
        <v>179</v>
      </c>
      <c r="Z241" s="20" t="s">
        <v>179</v>
      </c>
      <c r="AA241" s="56" t="s">
        <v>179</v>
      </c>
      <c r="AB241" s="20" t="s">
        <v>179</v>
      </c>
      <c r="AC241" s="103" t="str">
        <f t="shared" si="165"/>
        <v>Baja</v>
      </c>
      <c r="AD241" s="103">
        <f t="shared" si="166"/>
        <v>1</v>
      </c>
      <c r="AE241" s="26" t="s">
        <v>148</v>
      </c>
      <c r="AF241" s="103">
        <f t="shared" si="167"/>
        <v>1</v>
      </c>
      <c r="AG241" s="26" t="s">
        <v>148</v>
      </c>
      <c r="AH241" s="104">
        <f t="shared" si="168"/>
        <v>1</v>
      </c>
      <c r="AI241" s="26" t="s">
        <v>155</v>
      </c>
      <c r="AJ241" s="103">
        <f t="shared" si="169"/>
        <v>2</v>
      </c>
      <c r="AK241" s="103">
        <f t="shared" si="170"/>
        <v>3</v>
      </c>
      <c r="AL241" s="103" t="str">
        <f t="shared" si="171"/>
        <v>Baja</v>
      </c>
      <c r="AM241" s="103">
        <f t="shared" si="172"/>
        <v>1</v>
      </c>
      <c r="AN241" s="103">
        <f t="shared" si="173"/>
        <v>3</v>
      </c>
      <c r="AO241" s="105" t="str">
        <f t="shared" si="174"/>
        <v>BAJA</v>
      </c>
    </row>
    <row r="242" spans="1:41" s="27" customFormat="1" ht="50.1" customHeight="1">
      <c r="A242" s="21" t="s">
        <v>872</v>
      </c>
      <c r="B242" s="21" t="s">
        <v>89</v>
      </c>
      <c r="C242" s="2" t="s">
        <v>121</v>
      </c>
      <c r="D242" s="2" t="s">
        <v>259</v>
      </c>
      <c r="E242" s="22" t="s">
        <v>873</v>
      </c>
      <c r="F242" s="2" t="s">
        <v>874</v>
      </c>
      <c r="G242" s="19" t="s">
        <v>140</v>
      </c>
      <c r="H242" s="19"/>
      <c r="I242" s="19"/>
      <c r="J242" s="19" t="s">
        <v>2</v>
      </c>
      <c r="K242" s="19" t="s">
        <v>858</v>
      </c>
      <c r="L242" s="19" t="s">
        <v>440</v>
      </c>
      <c r="M242" s="19" t="s">
        <v>143</v>
      </c>
      <c r="N242" s="20" t="s">
        <v>1297</v>
      </c>
      <c r="O242" s="19" t="s">
        <v>3</v>
      </c>
      <c r="P242" s="20" t="s">
        <v>859</v>
      </c>
      <c r="Q242" s="19" t="s">
        <v>179</v>
      </c>
      <c r="R242" s="20" t="s">
        <v>92</v>
      </c>
      <c r="S242" s="3" t="s">
        <v>154</v>
      </c>
      <c r="T242" s="3" t="s">
        <v>146</v>
      </c>
      <c r="U242" s="3" t="s">
        <v>146</v>
      </c>
      <c r="V242" s="19" t="s">
        <v>76</v>
      </c>
      <c r="W242" s="20" t="s">
        <v>179</v>
      </c>
      <c r="X242" s="20" t="s">
        <v>179</v>
      </c>
      <c r="Y242" s="20" t="s">
        <v>179</v>
      </c>
      <c r="Z242" s="20" t="s">
        <v>179</v>
      </c>
      <c r="AA242" s="56" t="s">
        <v>179</v>
      </c>
      <c r="AB242" s="20" t="s">
        <v>179</v>
      </c>
      <c r="AC242" s="103" t="str">
        <f t="shared" si="165"/>
        <v>Baja</v>
      </c>
      <c r="AD242" s="103">
        <f t="shared" si="166"/>
        <v>1</v>
      </c>
      <c r="AE242" s="26" t="s">
        <v>148</v>
      </c>
      <c r="AF242" s="103">
        <f t="shared" si="167"/>
        <v>1</v>
      </c>
      <c r="AG242" s="26" t="s">
        <v>148</v>
      </c>
      <c r="AH242" s="104">
        <f t="shared" si="168"/>
        <v>1</v>
      </c>
      <c r="AI242" s="26" t="s">
        <v>148</v>
      </c>
      <c r="AJ242" s="103">
        <f t="shared" si="169"/>
        <v>1</v>
      </c>
      <c r="AK242" s="103">
        <f t="shared" si="170"/>
        <v>2</v>
      </c>
      <c r="AL242" s="103" t="str">
        <f t="shared" si="171"/>
        <v>Baja</v>
      </c>
      <c r="AM242" s="103">
        <f t="shared" si="172"/>
        <v>1</v>
      </c>
      <c r="AN242" s="103">
        <f t="shared" si="173"/>
        <v>3</v>
      </c>
      <c r="AO242" s="105" t="str">
        <f t="shared" si="174"/>
        <v>BAJA</v>
      </c>
    </row>
    <row r="243" spans="1:41" s="27" customFormat="1" ht="50.1" customHeight="1">
      <c r="A243" s="21" t="s">
        <v>875</v>
      </c>
      <c r="B243" s="21" t="s">
        <v>89</v>
      </c>
      <c r="C243" s="2" t="s">
        <v>121</v>
      </c>
      <c r="D243" s="2" t="s">
        <v>876</v>
      </c>
      <c r="E243" s="205" t="s">
        <v>877</v>
      </c>
      <c r="F243" s="2" t="s">
        <v>1318</v>
      </c>
      <c r="G243" s="19" t="s">
        <v>140</v>
      </c>
      <c r="H243" s="19"/>
      <c r="I243" s="19"/>
      <c r="J243" s="19" t="s">
        <v>2</v>
      </c>
      <c r="K243" s="19" t="s">
        <v>858</v>
      </c>
      <c r="L243" s="19" t="s">
        <v>440</v>
      </c>
      <c r="M243" s="19" t="s">
        <v>359</v>
      </c>
      <c r="N243" s="20" t="s">
        <v>1297</v>
      </c>
      <c r="O243" s="19" t="s">
        <v>3</v>
      </c>
      <c r="P243" s="20" t="s">
        <v>859</v>
      </c>
      <c r="Q243" s="19" t="s">
        <v>179</v>
      </c>
      <c r="R243" s="20" t="s">
        <v>92</v>
      </c>
      <c r="S243" s="3" t="s">
        <v>146</v>
      </c>
      <c r="T243" s="3" t="s">
        <v>146</v>
      </c>
      <c r="U243" s="3" t="s">
        <v>146</v>
      </c>
      <c r="V243" s="19" t="s">
        <v>76</v>
      </c>
      <c r="W243" s="20" t="s">
        <v>179</v>
      </c>
      <c r="X243" s="20" t="s">
        <v>179</v>
      </c>
      <c r="Y243" s="20" t="s">
        <v>179</v>
      </c>
      <c r="Z243" s="20" t="s">
        <v>179</v>
      </c>
      <c r="AA243" s="56" t="s">
        <v>179</v>
      </c>
      <c r="AB243" s="20" t="s">
        <v>179</v>
      </c>
      <c r="AC243" s="103" t="str">
        <f t="shared" si="165"/>
        <v>Baja</v>
      </c>
      <c r="AD243" s="103">
        <f t="shared" si="166"/>
        <v>1</v>
      </c>
      <c r="AE243" s="26" t="s">
        <v>148</v>
      </c>
      <c r="AF243" s="103">
        <f t="shared" si="167"/>
        <v>1</v>
      </c>
      <c r="AG243" s="26" t="s">
        <v>148</v>
      </c>
      <c r="AH243" s="104">
        <f t="shared" si="168"/>
        <v>1</v>
      </c>
      <c r="AI243" s="26" t="s">
        <v>148</v>
      </c>
      <c r="AJ243" s="103">
        <f t="shared" si="169"/>
        <v>1</v>
      </c>
      <c r="AK243" s="103">
        <f t="shared" si="170"/>
        <v>2</v>
      </c>
      <c r="AL243" s="103" t="str">
        <f t="shared" si="171"/>
        <v>Baja</v>
      </c>
      <c r="AM243" s="103">
        <f t="shared" si="172"/>
        <v>1</v>
      </c>
      <c r="AN243" s="103">
        <f t="shared" si="173"/>
        <v>3</v>
      </c>
      <c r="AO243" s="105" t="str">
        <f t="shared" si="174"/>
        <v>BAJA</v>
      </c>
    </row>
    <row r="244" spans="1:41" s="27" customFormat="1" ht="50.1" customHeight="1">
      <c r="A244" s="21" t="s">
        <v>878</v>
      </c>
      <c r="B244" s="21" t="s">
        <v>89</v>
      </c>
      <c r="C244" s="2" t="s">
        <v>121</v>
      </c>
      <c r="D244" s="2" t="s">
        <v>856</v>
      </c>
      <c r="E244" s="22" t="s">
        <v>1319</v>
      </c>
      <c r="F244" s="2" t="s">
        <v>1320</v>
      </c>
      <c r="G244" s="19" t="s">
        <v>140</v>
      </c>
      <c r="H244" s="19"/>
      <c r="I244" s="19"/>
      <c r="J244" s="19" t="s">
        <v>2</v>
      </c>
      <c r="K244" s="19" t="s">
        <v>858</v>
      </c>
      <c r="L244" s="19" t="s">
        <v>440</v>
      </c>
      <c r="M244" s="19" t="s">
        <v>143</v>
      </c>
      <c r="N244" s="20" t="s">
        <v>1297</v>
      </c>
      <c r="O244" s="19" t="s">
        <v>3</v>
      </c>
      <c r="P244" s="20" t="s">
        <v>859</v>
      </c>
      <c r="Q244" s="19" t="s">
        <v>179</v>
      </c>
      <c r="R244" s="20" t="s">
        <v>92</v>
      </c>
      <c r="S244" s="3" t="s">
        <v>154</v>
      </c>
      <c r="T244" s="3" t="s">
        <v>146</v>
      </c>
      <c r="U244" s="3" t="s">
        <v>146</v>
      </c>
      <c r="V244" s="19" t="s">
        <v>66</v>
      </c>
      <c r="W244" s="20" t="s">
        <v>860</v>
      </c>
      <c r="X244" s="20" t="s">
        <v>1321</v>
      </c>
      <c r="Y244" s="20" t="s">
        <v>1322</v>
      </c>
      <c r="Z244" s="20" t="s">
        <v>174</v>
      </c>
      <c r="AA244" s="281">
        <v>44426</v>
      </c>
      <c r="AB244" s="20" t="s">
        <v>165</v>
      </c>
      <c r="AC244" s="103" t="str">
        <f t="shared" si="165"/>
        <v>Alta</v>
      </c>
      <c r="AD244" s="103">
        <f t="shared" si="166"/>
        <v>3</v>
      </c>
      <c r="AE244" s="26" t="s">
        <v>148</v>
      </c>
      <c r="AF244" s="103">
        <f t="shared" si="167"/>
        <v>1</v>
      </c>
      <c r="AG244" s="26" t="s">
        <v>148</v>
      </c>
      <c r="AH244" s="104">
        <f t="shared" si="168"/>
        <v>1</v>
      </c>
      <c r="AI244" s="26" t="s">
        <v>155</v>
      </c>
      <c r="AJ244" s="103">
        <f t="shared" si="169"/>
        <v>2</v>
      </c>
      <c r="AK244" s="103">
        <f t="shared" si="170"/>
        <v>3</v>
      </c>
      <c r="AL244" s="103" t="str">
        <f t="shared" si="171"/>
        <v>Baja</v>
      </c>
      <c r="AM244" s="103">
        <f t="shared" si="172"/>
        <v>1</v>
      </c>
      <c r="AN244" s="103">
        <f t="shared" si="173"/>
        <v>5</v>
      </c>
      <c r="AO244" s="105" t="str">
        <f t="shared" si="174"/>
        <v>ALTA</v>
      </c>
    </row>
    <row r="245" spans="1:41" ht="50.1" customHeight="1">
      <c r="A245" s="87" t="s">
        <v>894</v>
      </c>
      <c r="B245" s="88"/>
      <c r="C245" s="88"/>
      <c r="D245" s="88"/>
      <c r="E245" s="88"/>
      <c r="F245" s="88"/>
      <c r="G245" s="88"/>
      <c r="H245" s="88"/>
      <c r="I245" s="88"/>
      <c r="J245" s="88"/>
      <c r="K245" s="88"/>
      <c r="L245" s="88"/>
      <c r="M245" s="88"/>
      <c r="N245" s="88"/>
      <c r="O245" s="88"/>
      <c r="P245" s="88"/>
      <c r="Q245" s="88"/>
      <c r="R245" s="88"/>
      <c r="S245" s="88"/>
      <c r="T245" s="88"/>
      <c r="U245" s="88"/>
      <c r="V245" s="88"/>
      <c r="W245" s="88"/>
      <c r="X245" s="88"/>
      <c r="Y245" s="88"/>
      <c r="Z245" s="88"/>
      <c r="AA245" s="88"/>
      <c r="AB245" s="88"/>
      <c r="AC245" s="95"/>
      <c r="AD245" s="95"/>
      <c r="AE245" s="88"/>
      <c r="AF245" s="95"/>
      <c r="AG245" s="88"/>
      <c r="AH245" s="95"/>
      <c r="AI245" s="88"/>
      <c r="AJ245" s="95"/>
      <c r="AK245" s="95"/>
      <c r="AL245" s="95"/>
      <c r="AM245" s="95"/>
      <c r="AN245" s="95"/>
      <c r="AO245" s="99"/>
    </row>
    <row r="246" spans="1:41" s="189" customFormat="1" ht="50.1" customHeight="1">
      <c r="A246" s="21" t="s">
        <v>855</v>
      </c>
      <c r="B246" s="21" t="s">
        <v>89</v>
      </c>
      <c r="C246" s="211" t="s">
        <v>121</v>
      </c>
      <c r="D246" s="19" t="s">
        <v>336</v>
      </c>
      <c r="E246" s="20" t="s">
        <v>880</v>
      </c>
      <c r="F246" s="19" t="s">
        <v>881</v>
      </c>
      <c r="G246" s="19" t="s">
        <v>140</v>
      </c>
      <c r="H246" s="19"/>
      <c r="I246" s="19"/>
      <c r="J246" s="19" t="s">
        <v>2</v>
      </c>
      <c r="K246" s="19" t="s">
        <v>1323</v>
      </c>
      <c r="L246" s="19" t="s">
        <v>529</v>
      </c>
      <c r="M246" s="19" t="s">
        <v>143</v>
      </c>
      <c r="N246" s="20" t="s">
        <v>882</v>
      </c>
      <c r="O246" s="19" t="s">
        <v>3</v>
      </c>
      <c r="P246" s="20" t="s">
        <v>1324</v>
      </c>
      <c r="Q246" s="19" t="s">
        <v>179</v>
      </c>
      <c r="R246" s="20" t="s">
        <v>88</v>
      </c>
      <c r="S246" s="3" t="s">
        <v>154</v>
      </c>
      <c r="T246" s="3" t="s">
        <v>146</v>
      </c>
      <c r="U246" s="3" t="s">
        <v>146</v>
      </c>
      <c r="V246" s="19" t="s">
        <v>80</v>
      </c>
      <c r="W246" s="20" t="s">
        <v>499</v>
      </c>
      <c r="X246" s="20" t="s">
        <v>499</v>
      </c>
      <c r="Y246" s="20" t="s">
        <v>883</v>
      </c>
      <c r="Z246" s="20" t="s">
        <v>164</v>
      </c>
      <c r="AA246" s="23">
        <v>44021</v>
      </c>
      <c r="AB246" s="20" t="s">
        <v>182</v>
      </c>
      <c r="AC246" s="104" t="str">
        <f>IF(V246="Información Pública Reservada","Alta",IF(V246="Información Pública Clasificada","Media",IF(V246="Información Pública","Baja")))</f>
        <v>Media</v>
      </c>
      <c r="AD246" s="104">
        <f>IF(AC246="Baja",1,IF(AC246="Media",2,IF(AC246="Alta",3,"")))</f>
        <v>2</v>
      </c>
      <c r="AE246" s="78" t="s">
        <v>155</v>
      </c>
      <c r="AF246" s="104">
        <f>IF(AE246="Baja",1,IF(AE246="Media",2,IF(AE246="Alta",3,"")))</f>
        <v>2</v>
      </c>
      <c r="AG246" s="78" t="s">
        <v>155</v>
      </c>
      <c r="AH246" s="104">
        <f>IF(AG246="Baja",1,IF(AG246="Media",2,IF(AG246="Alta",3,IF(AG246="No Clasificada",0,""))))</f>
        <v>2</v>
      </c>
      <c r="AI246" s="78" t="s">
        <v>148</v>
      </c>
      <c r="AJ246" s="104">
        <f>IF(AI246="Baja",1,IF(AI246="Media",2,IF(AI246="Alta",3,IF(AI246="No Clasificada",0,""))))</f>
        <v>1</v>
      </c>
      <c r="AK246" s="104">
        <f>IFERROR(SUM(AH246+AJ246)," ")</f>
        <v>3</v>
      </c>
      <c r="AL246" s="103" t="str">
        <f t="shared" ref="AL246:AL251" si="175">IF(AK246=3,"Baja",IF(AK246=2,"Baja",IF(AK246=1,"Baja",IF(AK246=4,"Media",IF(AK246&gt;=5,"Alta")))))</f>
        <v>Baja</v>
      </c>
      <c r="AM246" s="104">
        <f t="shared" ref="AM246:AM251" si="176">IF(AL246="Baja",1,IF(AL246="Media",2,IF(AL246="Alta",3,"0")))</f>
        <v>1</v>
      </c>
      <c r="AN246" s="104">
        <f t="shared" ref="AN246:AN251" si="177">IFERROR(SUM(+AD246+AF246+AM246),"")</f>
        <v>5</v>
      </c>
      <c r="AO246" s="285" t="str">
        <f t="shared" ref="AO246:AO251" si="178">IF(AND(AC246="ALTA"),"ALTA",IF(AND(AE246="ALTA",AL246="ALTA"),"ALTA",IF(AND(AC246="MEDIA",AE246="ALTA",AL246="MEDIA"),"MEDIA",IF(AND(AC246="MEDIA",AE246="MEDIA",AL246="ALTA"),"MEDIA",IF(AND(AC246="MEDIA",AE246="MEDIA",AL246="BAJA"),"MEDIA",IF(AND(AC246="MEDIA",AE246="MEDIA",AL246="MEDIA"),"MEDIA",IF(AND(AC246="MEDIA",AE246="BAJA",AL246="MEDIA"),"MEDIA",IF(AND(AC246="BAJA",AE246="MEDIA",AL246="MEDIA"),"MEDIA",IF(AND(AC246="BAJA",AE246="BAJA",AL246="MEDIA"),"MEDIA",IF(AND(AC246="BAJA",AE246="MEDIA",AL246="BAJA"),"MEDIA",IF(AND(AC246="MEDIA",AE246="BAJA",AL246="BAJA"),"MEDIA",IF(AND(AC246="BAJA",AE246="ALTA",AL246="BAJA"),"MEDIA",IF(AND(AC246="BAJA",AE246="BAJA",AL246="ALTA"),"MEDIA",IF(AND(AC246="MEDIA",AE246="ALTA",AL246="BAJA"),"MEDIA",IF(AND(AC246="MEDIA",AE246="BAJA",AL246="ALTA"),"MEDIA",IF(AND(AC246="BAJA",AE246="ALTA",AL246="MEDIA"),"MEDIA",IF(AND(AC246="BAJA",AE246="MEDIA",AL246="ALTA"),"MEDIA",IF(AND(AC246="BAJA",AE246="BAJA",AL246="BAJA"),"BAJA","Por Clasificar"))))))))))))))))))</f>
        <v>MEDIA</v>
      </c>
    </row>
    <row r="247" spans="1:41" s="189" customFormat="1" ht="50.1" customHeight="1">
      <c r="A247" s="21" t="s">
        <v>861</v>
      </c>
      <c r="B247" s="21" t="s">
        <v>89</v>
      </c>
      <c r="C247" s="211" t="s">
        <v>121</v>
      </c>
      <c r="D247" s="19" t="s">
        <v>336</v>
      </c>
      <c r="E247" s="20" t="s">
        <v>884</v>
      </c>
      <c r="F247" s="19" t="s">
        <v>1325</v>
      </c>
      <c r="G247" s="19" t="s">
        <v>140</v>
      </c>
      <c r="H247" s="19"/>
      <c r="I247" s="19"/>
      <c r="J247" s="19" t="s">
        <v>2</v>
      </c>
      <c r="K247" s="19" t="s">
        <v>1323</v>
      </c>
      <c r="L247" s="19" t="s">
        <v>529</v>
      </c>
      <c r="M247" s="19" t="s">
        <v>143</v>
      </c>
      <c r="N247" s="20" t="s">
        <v>882</v>
      </c>
      <c r="O247" s="19" t="s">
        <v>3</v>
      </c>
      <c r="P247" s="20" t="s">
        <v>1324</v>
      </c>
      <c r="Q247" s="19" t="s">
        <v>179</v>
      </c>
      <c r="R247" s="20" t="s">
        <v>88</v>
      </c>
      <c r="S247" s="3" t="s">
        <v>154</v>
      </c>
      <c r="T247" s="3" t="s">
        <v>146</v>
      </c>
      <c r="U247" s="3" t="s">
        <v>146</v>
      </c>
      <c r="V247" s="2" t="s">
        <v>80</v>
      </c>
      <c r="W247" s="286" t="s">
        <v>499</v>
      </c>
      <c r="X247" s="182" t="s">
        <v>499</v>
      </c>
      <c r="Y247" s="182" t="s">
        <v>1326</v>
      </c>
      <c r="Z247" s="182" t="s">
        <v>164</v>
      </c>
      <c r="AA247" s="57">
        <v>44021</v>
      </c>
      <c r="AB247" s="54" t="s">
        <v>182</v>
      </c>
      <c r="AC247" s="104" t="str">
        <f t="shared" ref="AC247:AC251" si="179">IF(V247="Información Pública Reservada","Alta",IF(V247="Información Pública Clasificada","Media",IF(V247="Información Pública","Baja")))</f>
        <v>Media</v>
      </c>
      <c r="AD247" s="104">
        <f t="shared" ref="AD247:AD251" si="180">IF(AC247="Baja",1,IF(AC247="Media",2,IF(AC247="Alta",3,"")))</f>
        <v>2</v>
      </c>
      <c r="AE247" s="78" t="s">
        <v>155</v>
      </c>
      <c r="AF247" s="104">
        <f t="shared" ref="AF247:AF251" si="181">IF(AE247="Baja",1,IF(AE247="Media",2,IF(AE247="Alta",3,"")))</f>
        <v>2</v>
      </c>
      <c r="AG247" s="78" t="s">
        <v>155</v>
      </c>
      <c r="AH247" s="104">
        <f t="shared" ref="AH247:AH251" si="182">IF(AG247="Baja",1,IF(AG247="Media",2,IF(AG247="Alta",3,IF(AG247="No Clasificada",0,""))))</f>
        <v>2</v>
      </c>
      <c r="AI247" s="78" t="s">
        <v>148</v>
      </c>
      <c r="AJ247" s="104">
        <f t="shared" ref="AJ247:AJ251" si="183">IF(AI247="Baja",1,IF(AI247="Media",2,IF(AI247="Alta",3,IF(AI247="No Clasificada",0,""))))</f>
        <v>1</v>
      </c>
      <c r="AK247" s="104">
        <f t="shared" ref="AK247:AK251" si="184">IFERROR(SUM(AH247+AJ247)," ")</f>
        <v>3</v>
      </c>
      <c r="AL247" s="103" t="str">
        <f t="shared" si="175"/>
        <v>Baja</v>
      </c>
      <c r="AM247" s="104">
        <f t="shared" si="176"/>
        <v>1</v>
      </c>
      <c r="AN247" s="104">
        <f t="shared" si="177"/>
        <v>5</v>
      </c>
      <c r="AO247" s="285" t="str">
        <f t="shared" si="178"/>
        <v>MEDIA</v>
      </c>
    </row>
    <row r="248" spans="1:41" s="55" customFormat="1" ht="84.75" customHeight="1">
      <c r="A248" s="21" t="s">
        <v>864</v>
      </c>
      <c r="B248" s="21" t="s">
        <v>89</v>
      </c>
      <c r="C248" s="211" t="s">
        <v>121</v>
      </c>
      <c r="D248" s="19" t="s">
        <v>885</v>
      </c>
      <c r="E248" s="20" t="s">
        <v>886</v>
      </c>
      <c r="F248" s="19" t="s">
        <v>1327</v>
      </c>
      <c r="G248" s="19" t="s">
        <v>140</v>
      </c>
      <c r="H248" s="2"/>
      <c r="I248" s="19" t="s">
        <v>2</v>
      </c>
      <c r="J248" s="19"/>
      <c r="K248" s="19" t="s">
        <v>1323</v>
      </c>
      <c r="L248" s="19" t="s">
        <v>887</v>
      </c>
      <c r="M248" s="19" t="s">
        <v>143</v>
      </c>
      <c r="N248" s="20" t="s">
        <v>890</v>
      </c>
      <c r="O248" s="19" t="s">
        <v>3</v>
      </c>
      <c r="P248" s="165" t="s">
        <v>1328</v>
      </c>
      <c r="Q248" s="19" t="s">
        <v>179</v>
      </c>
      <c r="R248" s="20" t="s">
        <v>88</v>
      </c>
      <c r="S248" s="3" t="s">
        <v>146</v>
      </c>
      <c r="T248" s="3" t="s">
        <v>146</v>
      </c>
      <c r="U248" s="3" t="s">
        <v>146</v>
      </c>
      <c r="V248" s="19" t="s">
        <v>76</v>
      </c>
      <c r="W248" s="20" t="s">
        <v>147</v>
      </c>
      <c r="X248" s="20" t="s">
        <v>147</v>
      </c>
      <c r="Y248" s="20" t="s">
        <v>147</v>
      </c>
      <c r="Z248" s="20" t="s">
        <v>147</v>
      </c>
      <c r="AA248" s="23" t="s">
        <v>179</v>
      </c>
      <c r="AB248" s="20" t="s">
        <v>147</v>
      </c>
      <c r="AC248" s="208" t="str">
        <f t="shared" si="179"/>
        <v>Baja</v>
      </c>
      <c r="AD248" s="208">
        <f t="shared" si="180"/>
        <v>1</v>
      </c>
      <c r="AE248" s="21" t="s">
        <v>183</v>
      </c>
      <c r="AF248" s="208">
        <f t="shared" si="181"/>
        <v>3</v>
      </c>
      <c r="AG248" s="21" t="s">
        <v>183</v>
      </c>
      <c r="AH248" s="208">
        <f t="shared" si="182"/>
        <v>3</v>
      </c>
      <c r="AI248" s="21" t="s">
        <v>155</v>
      </c>
      <c r="AJ248" s="208">
        <f t="shared" si="183"/>
        <v>2</v>
      </c>
      <c r="AK248" s="208">
        <f t="shared" si="184"/>
        <v>5</v>
      </c>
      <c r="AL248" s="208" t="str">
        <f t="shared" si="175"/>
        <v>Alta</v>
      </c>
      <c r="AM248" s="208">
        <f t="shared" si="176"/>
        <v>3</v>
      </c>
      <c r="AN248" s="208">
        <f t="shared" si="177"/>
        <v>7</v>
      </c>
      <c r="AO248" s="287" t="str">
        <f t="shared" si="178"/>
        <v>ALTA</v>
      </c>
    </row>
    <row r="249" spans="1:41" s="27" customFormat="1" ht="85.5">
      <c r="A249" s="21" t="s">
        <v>867</v>
      </c>
      <c r="B249" s="21" t="s">
        <v>89</v>
      </c>
      <c r="C249" s="102" t="s">
        <v>121</v>
      </c>
      <c r="D249" s="2" t="s">
        <v>885</v>
      </c>
      <c r="E249" s="22" t="s">
        <v>888</v>
      </c>
      <c r="F249" s="2" t="s">
        <v>1329</v>
      </c>
      <c r="G249" s="19" t="s">
        <v>140</v>
      </c>
      <c r="H249" s="19"/>
      <c r="I249" s="19" t="s">
        <v>2</v>
      </c>
      <c r="J249" s="19" t="s">
        <v>2</v>
      </c>
      <c r="K249" s="19" t="s">
        <v>1323</v>
      </c>
      <c r="L249" s="19" t="s">
        <v>889</v>
      </c>
      <c r="M249" s="19" t="s">
        <v>143</v>
      </c>
      <c r="N249" s="20" t="s">
        <v>1330</v>
      </c>
      <c r="O249" s="19" t="s">
        <v>144</v>
      </c>
      <c r="P249" s="20" t="s">
        <v>1328</v>
      </c>
      <c r="Q249" s="19" t="s">
        <v>531</v>
      </c>
      <c r="R249" s="20" t="s">
        <v>88</v>
      </c>
      <c r="S249" s="3" t="s">
        <v>146</v>
      </c>
      <c r="T249" s="3" t="s">
        <v>146</v>
      </c>
      <c r="U249" s="3" t="s">
        <v>146</v>
      </c>
      <c r="V249" s="19" t="s">
        <v>76</v>
      </c>
      <c r="W249" s="20" t="s">
        <v>147</v>
      </c>
      <c r="X249" s="20" t="s">
        <v>147</v>
      </c>
      <c r="Y249" s="20" t="s">
        <v>147</v>
      </c>
      <c r="Z249" s="20" t="s">
        <v>147</v>
      </c>
      <c r="AA249" s="23" t="s">
        <v>179</v>
      </c>
      <c r="AB249" s="20" t="s">
        <v>147</v>
      </c>
      <c r="AC249" s="103" t="str">
        <f t="shared" si="179"/>
        <v>Baja</v>
      </c>
      <c r="AD249" s="103">
        <f t="shared" si="180"/>
        <v>1</v>
      </c>
      <c r="AE249" s="26" t="s">
        <v>155</v>
      </c>
      <c r="AF249" s="103">
        <f t="shared" si="181"/>
        <v>2</v>
      </c>
      <c r="AG249" s="26" t="s">
        <v>155</v>
      </c>
      <c r="AH249" s="104">
        <f t="shared" si="182"/>
        <v>2</v>
      </c>
      <c r="AI249" s="26" t="s">
        <v>148</v>
      </c>
      <c r="AJ249" s="103">
        <f t="shared" si="183"/>
        <v>1</v>
      </c>
      <c r="AK249" s="103">
        <f t="shared" si="184"/>
        <v>3</v>
      </c>
      <c r="AL249" s="103" t="str">
        <f t="shared" si="175"/>
        <v>Baja</v>
      </c>
      <c r="AM249" s="103">
        <f t="shared" si="176"/>
        <v>1</v>
      </c>
      <c r="AN249" s="103">
        <f t="shared" si="177"/>
        <v>4</v>
      </c>
      <c r="AO249" s="105" t="str">
        <f t="shared" si="178"/>
        <v>MEDIA</v>
      </c>
    </row>
    <row r="250" spans="1:41" s="27" customFormat="1" ht="70.5" customHeight="1">
      <c r="A250" s="21" t="s">
        <v>872</v>
      </c>
      <c r="B250" s="21" t="s">
        <v>89</v>
      </c>
      <c r="C250" s="102" t="s">
        <v>121</v>
      </c>
      <c r="D250" s="2" t="s">
        <v>356</v>
      </c>
      <c r="E250" s="22" t="s">
        <v>390</v>
      </c>
      <c r="F250" s="2" t="s">
        <v>1331</v>
      </c>
      <c r="G250" s="19" t="s">
        <v>140</v>
      </c>
      <c r="H250" s="19"/>
      <c r="I250" s="19"/>
      <c r="J250" s="19" t="s">
        <v>2</v>
      </c>
      <c r="K250" s="19" t="s">
        <v>1323</v>
      </c>
      <c r="L250" s="19" t="s">
        <v>891</v>
      </c>
      <c r="M250" s="19" t="s">
        <v>143</v>
      </c>
      <c r="N250" s="20" t="s">
        <v>890</v>
      </c>
      <c r="O250" s="19" t="s">
        <v>3</v>
      </c>
      <c r="P250" s="20" t="s">
        <v>1324</v>
      </c>
      <c r="Q250" s="19" t="s">
        <v>531</v>
      </c>
      <c r="R250" s="20" t="s">
        <v>88</v>
      </c>
      <c r="S250" s="3" t="s">
        <v>146</v>
      </c>
      <c r="T250" s="3" t="s">
        <v>146</v>
      </c>
      <c r="U250" s="3" t="s">
        <v>146</v>
      </c>
      <c r="V250" s="19" t="s">
        <v>76</v>
      </c>
      <c r="W250" s="20" t="s">
        <v>147</v>
      </c>
      <c r="X250" s="20" t="s">
        <v>147</v>
      </c>
      <c r="Y250" s="20" t="s">
        <v>147</v>
      </c>
      <c r="Z250" s="20" t="s">
        <v>147</v>
      </c>
      <c r="AA250" s="23" t="s">
        <v>179</v>
      </c>
      <c r="AB250" s="20" t="s">
        <v>147</v>
      </c>
      <c r="AC250" s="103" t="str">
        <f t="shared" si="179"/>
        <v>Baja</v>
      </c>
      <c r="AD250" s="103">
        <f t="shared" si="180"/>
        <v>1</v>
      </c>
      <c r="AE250" s="26" t="s">
        <v>155</v>
      </c>
      <c r="AF250" s="103">
        <f t="shared" si="181"/>
        <v>2</v>
      </c>
      <c r="AG250" s="26" t="s">
        <v>155</v>
      </c>
      <c r="AH250" s="104">
        <f t="shared" si="182"/>
        <v>2</v>
      </c>
      <c r="AI250" s="26" t="s">
        <v>148</v>
      </c>
      <c r="AJ250" s="103">
        <f t="shared" si="183"/>
        <v>1</v>
      </c>
      <c r="AK250" s="103">
        <f t="shared" si="184"/>
        <v>3</v>
      </c>
      <c r="AL250" s="103" t="str">
        <f t="shared" si="175"/>
        <v>Baja</v>
      </c>
      <c r="AM250" s="103">
        <f t="shared" si="176"/>
        <v>1</v>
      </c>
      <c r="AN250" s="103">
        <f t="shared" si="177"/>
        <v>4</v>
      </c>
      <c r="AO250" s="105" t="str">
        <f t="shared" si="178"/>
        <v>MEDIA</v>
      </c>
    </row>
    <row r="251" spans="1:41" s="27" customFormat="1" ht="69" customHeight="1">
      <c r="A251" s="21" t="s">
        <v>875</v>
      </c>
      <c r="B251" s="21" t="s">
        <v>89</v>
      </c>
      <c r="C251" s="102" t="s">
        <v>121</v>
      </c>
      <c r="D251" s="2" t="s">
        <v>1332</v>
      </c>
      <c r="E251" s="22" t="s">
        <v>892</v>
      </c>
      <c r="F251" s="2" t="s">
        <v>893</v>
      </c>
      <c r="G251" s="19" t="s">
        <v>140</v>
      </c>
      <c r="H251" s="19"/>
      <c r="I251" s="19"/>
      <c r="J251" s="19" t="s">
        <v>2</v>
      </c>
      <c r="K251" s="19" t="s">
        <v>1323</v>
      </c>
      <c r="L251" s="19" t="s">
        <v>1333</v>
      </c>
      <c r="M251" s="19" t="s">
        <v>143</v>
      </c>
      <c r="N251" s="20" t="s">
        <v>890</v>
      </c>
      <c r="O251" s="19" t="s">
        <v>3</v>
      </c>
      <c r="P251" s="20" t="s">
        <v>1324</v>
      </c>
      <c r="Q251" s="19" t="s">
        <v>531</v>
      </c>
      <c r="R251" s="20" t="s">
        <v>88</v>
      </c>
      <c r="S251" s="3" t="s">
        <v>146</v>
      </c>
      <c r="T251" s="3" t="s">
        <v>146</v>
      </c>
      <c r="U251" s="3" t="s">
        <v>146</v>
      </c>
      <c r="V251" s="19" t="s">
        <v>76</v>
      </c>
      <c r="W251" s="20" t="s">
        <v>147</v>
      </c>
      <c r="X251" s="20" t="s">
        <v>147</v>
      </c>
      <c r="Y251" s="20" t="s">
        <v>147</v>
      </c>
      <c r="Z251" s="20" t="s">
        <v>147</v>
      </c>
      <c r="AA251" s="23" t="s">
        <v>179</v>
      </c>
      <c r="AB251" s="20" t="s">
        <v>147</v>
      </c>
      <c r="AC251" s="103" t="str">
        <f t="shared" si="179"/>
        <v>Baja</v>
      </c>
      <c r="AD251" s="103">
        <f t="shared" si="180"/>
        <v>1</v>
      </c>
      <c r="AE251" s="26" t="s">
        <v>155</v>
      </c>
      <c r="AF251" s="103">
        <f t="shared" si="181"/>
        <v>2</v>
      </c>
      <c r="AG251" s="26" t="s">
        <v>155</v>
      </c>
      <c r="AH251" s="104">
        <f t="shared" si="182"/>
        <v>2</v>
      </c>
      <c r="AI251" s="26" t="s">
        <v>148</v>
      </c>
      <c r="AJ251" s="103">
        <f t="shared" si="183"/>
        <v>1</v>
      </c>
      <c r="AK251" s="103">
        <f t="shared" si="184"/>
        <v>3</v>
      </c>
      <c r="AL251" s="103" t="str">
        <f t="shared" si="175"/>
        <v>Baja</v>
      </c>
      <c r="AM251" s="103">
        <f t="shared" si="176"/>
        <v>1</v>
      </c>
      <c r="AN251" s="103">
        <f t="shared" si="177"/>
        <v>4</v>
      </c>
      <c r="AO251" s="105" t="str">
        <f t="shared" si="178"/>
        <v>MEDIA</v>
      </c>
    </row>
    <row r="254" spans="1:41" ht="30" hidden="1" customHeight="1">
      <c r="B254" s="288" t="s">
        <v>1334</v>
      </c>
    </row>
    <row r="255" spans="1:41" ht="12.6" hidden="1" customHeight="1">
      <c r="B255" s="289"/>
    </row>
    <row r="256" spans="1:41" ht="33" hidden="1" customHeight="1">
      <c r="B256" s="290" t="s">
        <v>1335</v>
      </c>
    </row>
    <row r="257" spans="2:2" ht="33" hidden="1" customHeight="1">
      <c r="B257" s="290" t="s">
        <v>1336</v>
      </c>
    </row>
    <row r="258" spans="2:2" ht="33" hidden="1" customHeight="1">
      <c r="B258" s="290" t="s">
        <v>1337</v>
      </c>
    </row>
    <row r="259" spans="2:2" ht="33" hidden="1" customHeight="1">
      <c r="B259" s="290" t="s">
        <v>1338</v>
      </c>
    </row>
    <row r="260" spans="2:2" ht="33" hidden="1" customHeight="1">
      <c r="B260" s="290" t="s">
        <v>1339</v>
      </c>
    </row>
    <row r="261" spans="2:2" ht="33" hidden="1" customHeight="1">
      <c r="B261" s="290" t="s">
        <v>1340</v>
      </c>
    </row>
    <row r="262" spans="2:2" ht="33" customHeight="1">
      <c r="B262" s="290"/>
    </row>
  </sheetData>
  <protectedRanges>
    <protectedRange algorithmName="SHA-512" hashValue="lpMy+OTuhcIqYZ/7hMt80GWpWIYVxVUykZGFJCBeoKwIKlAZBnIbXomwFvdz5raSUbuY6a1reyXs1CqtpWSFpw==" saltValue="QWtFNg+CBkwN8MDFxjDrtQ==" spinCount="100000" sqref="AD1:AD16 AF1:AF16 AH1:AH16 AJ1:AK16 AM1:AN16 AM262:AN1048576 AM252:AN261 AJ262:AK1048576 AJ252:AK261 AH262:AH1048576 AH252:AH261 AF262:AF1048576 AF252:AF261 AD262:AD1048576 AD252:AD261" name="Rango1"/>
    <protectedRange algorithmName="SHA-512" hashValue="lpMy+OTuhcIqYZ/7hMt80GWpWIYVxVUykZGFJCBeoKwIKlAZBnIbXomwFvdz5raSUbuY6a1reyXs1CqtpWSFpw==" saltValue="QWtFNg+CBkwN8MDFxjDrtQ==" spinCount="100000" sqref="AM21:AN21" name="Rango1_1"/>
    <protectedRange algorithmName="SHA-512" hashValue="lpMy+OTuhcIqYZ/7hMt80GWpWIYVxVUykZGFJCBeoKwIKlAZBnIbXomwFvdz5raSUbuY6a1reyXs1CqtpWSFpw==" saltValue="QWtFNg+CBkwN8MDFxjDrtQ==" spinCount="100000" sqref="AD21 AF21 AH21 AJ21:AK21" name="Rango1_2"/>
    <protectedRange algorithmName="SHA-512" hashValue="lpMy+OTuhcIqYZ/7hMt80GWpWIYVxVUykZGFJCBeoKwIKlAZBnIbXomwFvdz5raSUbuY6a1reyXs1CqtpWSFpw==" saltValue="QWtFNg+CBkwN8MDFxjDrtQ==" spinCount="100000" sqref="AD23" name="Rango1_3"/>
    <protectedRange algorithmName="SHA-512" hashValue="lpMy+OTuhcIqYZ/7hMt80GWpWIYVxVUykZGFJCBeoKwIKlAZBnIbXomwFvdz5raSUbuY6a1reyXs1CqtpWSFpw==" saltValue="QWtFNg+CBkwN8MDFxjDrtQ==" spinCount="100000" sqref="AF23 AH23 AJ23:AK23 AM23:AN23" name="Rango1_1_1"/>
    <protectedRange algorithmName="SHA-512" hashValue="lpMy+OTuhcIqYZ/7hMt80GWpWIYVxVUykZGFJCBeoKwIKlAZBnIbXomwFvdz5raSUbuY6a1reyXs1CqtpWSFpw==" saltValue="QWtFNg+CBkwN8MDFxjDrtQ==" spinCount="100000" sqref="AM43:AN43 AJ43:AK43 AH43 AF43 AD43" name="Rango1_4"/>
    <protectedRange algorithmName="SHA-512" hashValue="lpMy+OTuhcIqYZ/7hMt80GWpWIYVxVUykZGFJCBeoKwIKlAZBnIbXomwFvdz5raSUbuY6a1reyXs1CqtpWSFpw==" saltValue="QWtFNg+CBkwN8MDFxjDrtQ==" spinCount="100000" sqref="AD49" name="Rango1_5"/>
    <protectedRange algorithmName="SHA-512" hashValue="lpMy+OTuhcIqYZ/7hMt80GWpWIYVxVUykZGFJCBeoKwIKlAZBnIbXomwFvdz5raSUbuY6a1reyXs1CqtpWSFpw==" saltValue="QWtFNg+CBkwN8MDFxjDrtQ==" spinCount="100000" sqref="AF49 AH49 AJ49:AK49 AM49:AN49" name="Rango1_1_2"/>
    <protectedRange algorithmName="SHA-512" hashValue="lpMy+OTuhcIqYZ/7hMt80GWpWIYVxVUykZGFJCBeoKwIKlAZBnIbXomwFvdz5raSUbuY6a1reyXs1CqtpWSFpw==" saltValue="QWtFNg+CBkwN8MDFxjDrtQ==" spinCount="100000" sqref="AD56 AF56 AH56 AJ56:AK56 AM56:AN56" name="Rango1_6"/>
    <protectedRange algorithmName="SHA-512" hashValue="lpMy+OTuhcIqYZ/7hMt80GWpWIYVxVUykZGFJCBeoKwIKlAZBnIbXomwFvdz5raSUbuY6a1reyXs1CqtpWSFpw==" saltValue="QWtFNg+CBkwN8MDFxjDrtQ==" spinCount="100000" sqref="AD63 AF63 AH63 AJ63:AK63 AM63:AN63" name="Rango1_7"/>
    <protectedRange algorithmName="SHA-512" hashValue="lpMy+OTuhcIqYZ/7hMt80GWpWIYVxVUykZGFJCBeoKwIKlAZBnIbXomwFvdz5raSUbuY6a1reyXs1CqtpWSFpw==" saltValue="QWtFNg+CBkwN8MDFxjDrtQ==" spinCount="100000" sqref="AM76:AN76 AJ76:AK76 AH76 AF76 AD76" name="Rango1_8"/>
    <protectedRange algorithmName="SHA-512" hashValue="lpMy+OTuhcIqYZ/7hMt80GWpWIYVxVUykZGFJCBeoKwIKlAZBnIbXomwFvdz5raSUbuY6a1reyXs1CqtpWSFpw==" saltValue="QWtFNg+CBkwN8MDFxjDrtQ==" spinCount="100000" sqref="AD81" name="Rango1_9"/>
    <protectedRange algorithmName="SHA-512" hashValue="lpMy+OTuhcIqYZ/7hMt80GWpWIYVxVUykZGFJCBeoKwIKlAZBnIbXomwFvdz5raSUbuY6a1reyXs1CqtpWSFpw==" saltValue="QWtFNg+CBkwN8MDFxjDrtQ==" spinCount="100000" sqref="AF81 AH81 AJ81:AK81 AM81:AN81" name="Rango1_1_3"/>
    <protectedRange algorithmName="SHA-512" hashValue="lpMy+OTuhcIqYZ/7hMt80GWpWIYVxVUykZGFJCBeoKwIKlAZBnIbXomwFvdz5raSUbuY6a1reyXs1CqtpWSFpw==" saltValue="QWtFNg+CBkwN8MDFxjDrtQ==" spinCount="100000" sqref="AD91 AM91:AN91 AF91 AH91 AJ91:AK91" name="Rango1_10"/>
    <protectedRange algorithmName="SHA-512" hashValue="lpMy+OTuhcIqYZ/7hMt80GWpWIYVxVUykZGFJCBeoKwIKlAZBnIbXomwFvdz5raSUbuY6a1reyXs1CqtpWSFpw==" saltValue="QWtFNg+CBkwN8MDFxjDrtQ==" spinCount="100000" sqref="AD100" name="Rango1_11"/>
    <protectedRange algorithmName="SHA-512" hashValue="lpMy+OTuhcIqYZ/7hMt80GWpWIYVxVUykZGFJCBeoKwIKlAZBnIbXomwFvdz5raSUbuY6a1reyXs1CqtpWSFpw==" saltValue="QWtFNg+CBkwN8MDFxjDrtQ==" spinCount="100000" sqref="AF100 AH100 AJ100:AK100 AM100:AN100" name="Rango1_1_5"/>
    <protectedRange algorithmName="SHA-512" hashValue="lpMy+OTuhcIqYZ/7hMt80GWpWIYVxVUykZGFJCBeoKwIKlAZBnIbXomwFvdz5raSUbuY6a1reyXs1CqtpWSFpw==" saltValue="QWtFNg+CBkwN8MDFxjDrtQ==" spinCount="100000" sqref="AD113" name="Rango1_12"/>
    <protectedRange algorithmName="SHA-512" hashValue="lpMy+OTuhcIqYZ/7hMt80GWpWIYVxVUykZGFJCBeoKwIKlAZBnIbXomwFvdz5raSUbuY6a1reyXs1CqtpWSFpw==" saltValue="QWtFNg+CBkwN8MDFxjDrtQ==" spinCount="100000" sqref="AF113 AH113 AJ113:AK113 AM113:AN113" name="Rango1_1_6"/>
    <protectedRange algorithmName="SHA-512" hashValue="lpMy+OTuhcIqYZ/7hMt80GWpWIYVxVUykZGFJCBeoKwIKlAZBnIbXomwFvdz5raSUbuY6a1reyXs1CqtpWSFpw==" saltValue="QWtFNg+CBkwN8MDFxjDrtQ==" spinCount="100000" sqref="AM122:AN122 AJ122:AK122 AH122 AF122 AD122" name="Rango1_13"/>
    <protectedRange algorithmName="SHA-512" hashValue="lpMy+OTuhcIqYZ/7hMt80GWpWIYVxVUykZGFJCBeoKwIKlAZBnIbXomwFvdz5raSUbuY6a1reyXs1CqtpWSFpw==" saltValue="QWtFNg+CBkwN8MDFxjDrtQ==" spinCount="100000" sqref="AM143:AN143 AJ143:AK143 AH143 AF143 AD143" name="Rango1_14"/>
    <protectedRange algorithmName="SHA-512" hashValue="lpMy+OTuhcIqYZ/7hMt80GWpWIYVxVUykZGFJCBeoKwIKlAZBnIbXomwFvdz5raSUbuY6a1reyXs1CqtpWSFpw==" saltValue="QWtFNg+CBkwN8MDFxjDrtQ==" spinCount="100000" sqref="AD154" name="Rango1_15"/>
    <protectedRange algorithmName="SHA-512" hashValue="lpMy+OTuhcIqYZ/7hMt80GWpWIYVxVUykZGFJCBeoKwIKlAZBnIbXomwFvdz5raSUbuY6a1reyXs1CqtpWSFpw==" saltValue="QWtFNg+CBkwN8MDFxjDrtQ==" spinCount="100000" sqref="AF154 AH154 AJ154:AK154 AM154:AN154" name="Rango1_1_7"/>
    <protectedRange algorithmName="SHA-512" hashValue="lpMy+OTuhcIqYZ/7hMt80GWpWIYVxVUykZGFJCBeoKwIKlAZBnIbXomwFvdz5raSUbuY6a1reyXs1CqtpWSFpw==" saltValue="QWtFNg+CBkwN8MDFxjDrtQ==" spinCount="100000" sqref="AM173:AN173" name="Rango1_16"/>
    <protectedRange algorithmName="SHA-512" hashValue="lpMy+OTuhcIqYZ/7hMt80GWpWIYVxVUykZGFJCBeoKwIKlAZBnIbXomwFvdz5raSUbuY6a1reyXs1CqtpWSFpw==" saltValue="QWtFNg+CBkwN8MDFxjDrtQ==" spinCount="100000" sqref="AD173 AF173 AH173 AJ173:AK173" name="Rango1_1_8"/>
    <protectedRange algorithmName="SHA-512" hashValue="lpMy+OTuhcIqYZ/7hMt80GWpWIYVxVUykZGFJCBeoKwIKlAZBnIbXomwFvdz5raSUbuY6a1reyXs1CqtpWSFpw==" saltValue="QWtFNg+CBkwN8MDFxjDrtQ==" spinCount="100000" sqref="AD188 AF188 AH188 AJ188:AK188 AM188:AN188" name="Rango1_17"/>
    <protectedRange password="CE28" sqref="E188:H188" name="Rango1_2_2"/>
    <protectedRange algorithmName="SHA-512" hashValue="lpMy+OTuhcIqYZ/7hMt80GWpWIYVxVUykZGFJCBeoKwIKlAZBnIbXomwFvdz5raSUbuY6a1reyXs1CqtpWSFpw==" saltValue="QWtFNg+CBkwN8MDFxjDrtQ==" spinCount="100000" sqref="AD221" name="Rango1_18"/>
    <protectedRange algorithmName="SHA-512" hashValue="lpMy+OTuhcIqYZ/7hMt80GWpWIYVxVUykZGFJCBeoKwIKlAZBnIbXomwFvdz5raSUbuY6a1reyXs1CqtpWSFpw==" saltValue="QWtFNg+CBkwN8MDFxjDrtQ==" spinCount="100000" sqref="AF221 AH221 AJ221:AK221 AM221:AN221" name="Rango1_1_9"/>
    <protectedRange algorithmName="SHA-512" hashValue="lpMy+OTuhcIqYZ/7hMt80GWpWIYVxVUykZGFJCBeoKwIKlAZBnIbXomwFvdz5raSUbuY6a1reyXs1CqtpWSFpw==" saltValue="QWtFNg+CBkwN8MDFxjDrtQ==" spinCount="100000" sqref="AD225" name="Rango1_19"/>
    <protectedRange algorithmName="SHA-512" hashValue="lpMy+OTuhcIqYZ/7hMt80GWpWIYVxVUykZGFJCBeoKwIKlAZBnIbXomwFvdz5raSUbuY6a1reyXs1CqtpWSFpw==" saltValue="QWtFNg+CBkwN8MDFxjDrtQ==" spinCount="100000" sqref="AF225 AH225 AJ225:AK225 AM225:AN225" name="Rango1_1_10"/>
    <protectedRange algorithmName="SHA-512" hashValue="lpMy+OTuhcIqYZ/7hMt80GWpWIYVxVUykZGFJCBeoKwIKlAZBnIbXomwFvdz5raSUbuY6a1reyXs1CqtpWSFpw==" saltValue="QWtFNg+CBkwN8MDFxjDrtQ==" spinCount="100000" sqref="AD234 AF234 AH234 AJ234:AK234 AM234:AN234" name="Rango1_20"/>
    <protectedRange algorithmName="SHA-512" hashValue="lpMy+OTuhcIqYZ/7hMt80GWpWIYVxVUykZGFJCBeoKwIKlAZBnIbXomwFvdz5raSUbuY6a1reyXs1CqtpWSFpw==" saltValue="QWtFNg+CBkwN8MDFxjDrtQ==" spinCount="100000" sqref="AD245" name="Rango1_21"/>
    <protectedRange algorithmName="SHA-512" hashValue="lpMy+OTuhcIqYZ/7hMt80GWpWIYVxVUykZGFJCBeoKwIKlAZBnIbXomwFvdz5raSUbuY6a1reyXs1CqtpWSFpw==" saltValue="QWtFNg+CBkwN8MDFxjDrtQ==" spinCount="100000" sqref="AM245:AN245 AJ245:AK245 AH245 AF245" name="Rango1_1_12"/>
    <protectedRange algorithmName="SHA-512" hashValue="lpMy+OTuhcIqYZ/7hMt80GWpWIYVxVUykZGFJCBeoKwIKlAZBnIbXomwFvdz5raSUbuY6a1reyXs1CqtpWSFpw==" saltValue="QWtFNg+CBkwN8MDFxjDrtQ==" spinCount="100000" sqref="AM17:AN20" name="Rango1_23"/>
    <protectedRange algorithmName="SHA-512" hashValue="lpMy+OTuhcIqYZ/7hMt80GWpWIYVxVUykZGFJCBeoKwIKlAZBnIbXomwFvdz5raSUbuY6a1reyXs1CqtpWSFpw==" saltValue="QWtFNg+CBkwN8MDFxjDrtQ==" spinCount="100000" sqref="AD17:AD20 AF17:AF20 AH17:AH20 AJ17:AK20" name="Rango1_2_3"/>
    <protectedRange algorithmName="SHA-512" hashValue="lpMy+OTuhcIqYZ/7hMt80GWpWIYVxVUykZGFJCBeoKwIKlAZBnIbXomwFvdz5raSUbuY6a1reyXs1CqtpWSFpw==" saltValue="QWtFNg+CBkwN8MDFxjDrtQ==" spinCount="100000" sqref="AD22" name="Rango1_24"/>
    <protectedRange algorithmName="SHA-512" hashValue="lpMy+OTuhcIqYZ/7hMt80GWpWIYVxVUykZGFJCBeoKwIKlAZBnIbXomwFvdz5raSUbuY6a1reyXs1CqtpWSFpw==" saltValue="QWtFNg+CBkwN8MDFxjDrtQ==" spinCount="100000" sqref="AF22 AH22 AJ22:AK22 AM22:AN22" name="Rango1_1_14"/>
    <protectedRange algorithmName="SHA-512" hashValue="lpMy+OTuhcIqYZ/7hMt80GWpWIYVxVUykZGFJCBeoKwIKlAZBnIbXomwFvdz5raSUbuY6a1reyXs1CqtpWSFpw==" saltValue="QWtFNg+CBkwN8MDFxjDrtQ==" spinCount="100000" sqref="AD24:AD42 AM24:AN42 AJ24:AK42 AH24:AH42 AF24:AF42" name="Rango1_25"/>
    <protectedRange password="CE28" sqref="E38 F39" name="Rango1_1_15"/>
    <protectedRange password="CE28" sqref="F41" name="Rango1_2_4"/>
    <protectedRange algorithmName="SHA-512" hashValue="lpMy+OTuhcIqYZ/7hMt80GWpWIYVxVUykZGFJCBeoKwIKlAZBnIbXomwFvdz5raSUbuY6a1reyXs1CqtpWSFpw==" saltValue="QWtFNg+CBkwN8MDFxjDrtQ==" spinCount="100000" sqref="AD44:AD48" name="Rango1_26"/>
    <protectedRange algorithmName="SHA-512" hashValue="lpMy+OTuhcIqYZ/7hMt80GWpWIYVxVUykZGFJCBeoKwIKlAZBnIbXomwFvdz5raSUbuY6a1reyXs1CqtpWSFpw==" saltValue="QWtFNg+CBkwN8MDFxjDrtQ==" spinCount="100000" sqref="AF44:AF48 AH44:AH48 AJ44:AK48 AM44:AN48" name="Rango1_1_16"/>
    <protectedRange algorithmName="SHA-512" hashValue="lpMy+OTuhcIqYZ/7hMt80GWpWIYVxVUykZGFJCBeoKwIKlAZBnIbXomwFvdz5raSUbuY6a1reyXs1CqtpWSFpw==" saltValue="QWtFNg+CBkwN8MDFxjDrtQ==" spinCount="100000" sqref="AD55 AF55 AH55 AJ55:AK55 AM55:AN55" name="Rango1_27"/>
    <protectedRange algorithmName="SHA-512" hashValue="lpMy+OTuhcIqYZ/7hMt80GWpWIYVxVUykZGFJCBeoKwIKlAZBnIbXomwFvdz5raSUbuY6a1reyXs1CqtpWSFpw==" saltValue="QWtFNg+CBkwN8MDFxjDrtQ==" spinCount="100000" sqref="AD50:AD54 AF50:AF54 AH50:AH54 AJ50:AK54 AM50:AN54" name="Rango1_2_5"/>
    <protectedRange algorithmName="SHA-512" hashValue="lpMy+OTuhcIqYZ/7hMt80GWpWIYVxVUykZGFJCBeoKwIKlAZBnIbXomwFvdz5raSUbuY6a1reyXs1CqtpWSFpw==" saltValue="QWtFNg+CBkwN8MDFxjDrtQ==" spinCount="100000" sqref="AD57:AD62 AF57:AF62 AH57:AH62 AJ57:AK62 AM57:AN62" name="Rango1_28"/>
    <protectedRange algorithmName="SHA-512" hashValue="lpMy+OTuhcIqYZ/7hMt80GWpWIYVxVUykZGFJCBeoKwIKlAZBnIbXomwFvdz5raSUbuY6a1reyXs1CqtpWSFpw==" saltValue="QWtFNg+CBkwN8MDFxjDrtQ==" spinCount="100000" sqref="AD64:AD75 AJ64:AK75 AH64:AH75 AF64:AF75 AM64:AN75" name="Rango1_29"/>
    <protectedRange algorithmName="SHA-512" hashValue="lpMy+OTuhcIqYZ/7hMt80GWpWIYVxVUykZGFJCBeoKwIKlAZBnIbXomwFvdz5raSUbuY6a1reyXs1CqtpWSFpw==" saltValue="QWtFNg+CBkwN8MDFxjDrtQ==" spinCount="100000" sqref="AD77:AD80" name="Rango1_30"/>
    <protectedRange algorithmName="SHA-512" hashValue="lpMy+OTuhcIqYZ/7hMt80GWpWIYVxVUykZGFJCBeoKwIKlAZBnIbXomwFvdz5raSUbuY6a1reyXs1CqtpWSFpw==" saltValue="QWtFNg+CBkwN8MDFxjDrtQ==" spinCount="100000" sqref="AF77:AF80 AH77:AH80 AJ77:AK80 AM77:AN80" name="Rango1_1_17"/>
    <protectedRange algorithmName="SHA-512" hashValue="lpMy+OTuhcIqYZ/7hMt80GWpWIYVxVUykZGFJCBeoKwIKlAZBnIbXomwFvdz5raSUbuY6a1reyXs1CqtpWSFpw==" saltValue="QWtFNg+CBkwN8MDFxjDrtQ==" spinCount="100000" sqref="AD82:AD90 AM82:AN90 AF90 AH90 AJ90:AK90" name="Rango1_31"/>
    <protectedRange algorithmName="SHA-512" hashValue="lpMy+OTuhcIqYZ/7hMt80GWpWIYVxVUykZGFJCBeoKwIKlAZBnIbXomwFvdz5raSUbuY6a1reyXs1CqtpWSFpw==" saltValue="QWtFNg+CBkwN8MDFxjDrtQ==" spinCount="100000" sqref="AF88:AF89 AH88:AH89 AJ88:AK89" name="Rango1_1_18"/>
    <protectedRange algorithmName="SHA-512" hashValue="lpMy+OTuhcIqYZ/7hMt80GWpWIYVxVUykZGFJCBeoKwIKlAZBnIbXomwFvdz5raSUbuY6a1reyXs1CqtpWSFpw==" saltValue="QWtFNg+CBkwN8MDFxjDrtQ==" spinCount="100000" sqref="AJ82:AK87 AH82:AH87 AF82:AF87" name="Rango1_1_1_2"/>
    <protectedRange algorithmName="SHA-512" hashValue="lpMy+OTuhcIqYZ/7hMt80GWpWIYVxVUykZGFJCBeoKwIKlAZBnIbXomwFvdz5raSUbuY6a1reyXs1CqtpWSFpw==" saltValue="QWtFNg+CBkwN8MDFxjDrtQ==" spinCount="100000" sqref="AD92:AD99" name="Rango1_32"/>
    <protectedRange algorithmName="SHA-512" hashValue="lpMy+OTuhcIqYZ/7hMt80GWpWIYVxVUykZGFJCBeoKwIKlAZBnIbXomwFvdz5raSUbuY6a1reyXs1CqtpWSFpw==" saltValue="QWtFNg+CBkwN8MDFxjDrtQ==" spinCount="100000" sqref="AJ92:AK99 AM92:AN99 AF92:AF99 AH92:AH99" name="Rango1_1_19"/>
    <protectedRange algorithmName="SHA-512" hashValue="lpMy+OTuhcIqYZ/7hMt80GWpWIYVxVUykZGFJCBeoKwIKlAZBnIbXomwFvdz5raSUbuY6a1reyXs1CqtpWSFpw==" saltValue="QWtFNg+CBkwN8MDFxjDrtQ==" spinCount="100000" sqref="AD101:AD112" name="Rango1_33"/>
    <protectedRange algorithmName="SHA-512" hashValue="lpMy+OTuhcIqYZ/7hMt80GWpWIYVxVUykZGFJCBeoKwIKlAZBnIbXomwFvdz5raSUbuY6a1reyXs1CqtpWSFpw==" saltValue="QWtFNg+CBkwN8MDFxjDrtQ==" spinCount="100000" sqref="AF101:AF112 AH101:AH112 AJ101:AK112 AM101:AN112" name="Rango1_1_20"/>
    <protectedRange algorithmName="SHA-512" hashValue="lpMy+OTuhcIqYZ/7hMt80GWpWIYVxVUykZGFJCBeoKwIKlAZBnIbXomwFvdz5raSUbuY6a1reyXs1CqtpWSFpw==" saltValue="QWtFNg+CBkwN8MDFxjDrtQ==" spinCount="100000" sqref="AH114:AH121 AF114:AF121 AD114:AD121 AM114:AN121 AJ114:AK121" name="Rango1_34"/>
    <protectedRange algorithmName="SHA-512" hashValue="lpMy+OTuhcIqYZ/7hMt80GWpWIYVxVUykZGFJCBeoKwIKlAZBnIbXomwFvdz5raSUbuY6a1reyXs1CqtpWSFpw==" saltValue="QWtFNg+CBkwN8MDFxjDrtQ==" spinCount="100000" sqref="AD123:AD142 AF123:AF142 AH123:AH142 AJ123:AK142 AM123:AN142" name="Rango1_35"/>
    <protectedRange algorithmName="SHA-512" hashValue="lpMy+OTuhcIqYZ/7hMt80GWpWIYVxVUykZGFJCBeoKwIKlAZBnIbXomwFvdz5raSUbuY6a1reyXs1CqtpWSFpw==" saltValue="QWtFNg+CBkwN8MDFxjDrtQ==" spinCount="100000" sqref="AF152:AF153 AH152:AH153 AJ152:AK153 AM152:AN153 AD144:AD153" name="Rango1_36"/>
    <protectedRange algorithmName="SHA-512" hashValue="lpMy+OTuhcIqYZ/7hMt80GWpWIYVxVUykZGFJCBeoKwIKlAZBnIbXomwFvdz5raSUbuY6a1reyXs1CqtpWSFpw==" saltValue="QWtFNg+CBkwN8MDFxjDrtQ==" spinCount="100000" sqref="AF144:AF151 AH144:AH151 AJ144:AK151 AM144:AN151" name="Rango1_1_21"/>
    <protectedRange algorithmName="SHA-512" hashValue="lpMy+OTuhcIqYZ/7hMt80GWpWIYVxVUykZGFJCBeoKwIKlAZBnIbXomwFvdz5raSUbuY6a1reyXs1CqtpWSFpw==" saltValue="QWtFNg+CBkwN8MDFxjDrtQ==" spinCount="100000" sqref="AM155:AN172" name="Rango1_37"/>
    <protectedRange algorithmName="SHA-512" hashValue="lpMy+OTuhcIqYZ/7hMt80GWpWIYVxVUykZGFJCBeoKwIKlAZBnIbXomwFvdz5raSUbuY6a1reyXs1CqtpWSFpw==" saltValue="QWtFNg+CBkwN8MDFxjDrtQ==" spinCount="100000" sqref="AD155:AD172 AF155:AF172 AH155:AH172 AJ155:AK172" name="Rango1_1_22"/>
    <protectedRange algorithmName="SHA-512" hashValue="lpMy+OTuhcIqYZ/7hMt80GWpWIYVxVUykZGFJCBeoKwIKlAZBnIbXomwFvdz5raSUbuY6a1reyXs1CqtpWSFpw==" saltValue="QWtFNg+CBkwN8MDFxjDrtQ==" spinCount="100000" sqref="AJ174:AK187 AM174:AN187 AD174:AD187 AF174:AF187 AH174:AH187" name="Rango1_38"/>
    <protectedRange password="CE28" sqref="E184:G184 G185:G187" name="Rango1_2_6"/>
    <protectedRange algorithmName="SHA-512" hashValue="lpMy+OTuhcIqYZ/7hMt80GWpWIYVxVUykZGFJCBeoKwIKlAZBnIbXomwFvdz5raSUbuY6a1reyXs1CqtpWSFpw==" saltValue="QWtFNg+CBkwN8MDFxjDrtQ==" spinCount="100000" sqref="AD189:AD220" name="Rango1_40"/>
    <protectedRange algorithmName="SHA-512" hashValue="lpMy+OTuhcIqYZ/7hMt80GWpWIYVxVUykZGFJCBeoKwIKlAZBnIbXomwFvdz5raSUbuY6a1reyXs1CqtpWSFpw==" saltValue="QWtFNg+CBkwN8MDFxjDrtQ==" spinCount="100000" sqref="AM189:AN220 AJ189:AK220 AH189:AH220 AF189:AF220" name="Rango1_1_24"/>
    <protectedRange algorithmName="SHA-512" hashValue="lpMy+OTuhcIqYZ/7hMt80GWpWIYVxVUykZGFJCBeoKwIKlAZBnIbXomwFvdz5raSUbuY6a1reyXs1CqtpWSFpw==" saltValue="QWtFNg+CBkwN8MDFxjDrtQ==" spinCount="100000" sqref="AD222:AD224" name="Rango1_41"/>
    <protectedRange algorithmName="SHA-512" hashValue="lpMy+OTuhcIqYZ/7hMt80GWpWIYVxVUykZGFJCBeoKwIKlAZBnIbXomwFvdz5raSUbuY6a1reyXs1CqtpWSFpw==" saltValue="QWtFNg+CBkwN8MDFxjDrtQ==" spinCount="100000" sqref="AF222:AF224 AH222:AH224 AJ222:AK224 AM222:AN224" name="Rango1_1_25"/>
    <protectedRange algorithmName="SHA-512" hashValue="lpMy+OTuhcIqYZ/7hMt80GWpWIYVxVUykZGFJCBeoKwIKlAZBnIbXomwFvdz5raSUbuY6a1reyXs1CqtpWSFpw==" saltValue="QWtFNg+CBkwN8MDFxjDrtQ==" spinCount="100000" sqref="AD231:AD233 AM231:AN233" name="Rango1_42"/>
    <protectedRange algorithmName="SHA-512" hashValue="lpMy+OTuhcIqYZ/7hMt80GWpWIYVxVUykZGFJCBeoKwIKlAZBnIbXomwFvdz5raSUbuY6a1reyXs1CqtpWSFpw==" saltValue="QWtFNg+CBkwN8MDFxjDrtQ==" spinCount="100000" sqref="AD226:AD230 AM226:AN230 AF226:AF233 AH226:AH233 AJ226:AK233" name="Rango1_1_26"/>
    <protectedRange algorithmName="SHA-512" hashValue="lpMy+OTuhcIqYZ/7hMt80GWpWIYVxVUykZGFJCBeoKwIKlAZBnIbXomwFvdz5raSUbuY6a1reyXs1CqtpWSFpw==" saltValue="QWtFNg+CBkwN8MDFxjDrtQ==" spinCount="100000" sqref="AD235:AD244" name="Rango1_43"/>
    <protectedRange algorithmName="SHA-512" hashValue="lpMy+OTuhcIqYZ/7hMt80GWpWIYVxVUykZGFJCBeoKwIKlAZBnIbXomwFvdz5raSUbuY6a1reyXs1CqtpWSFpw==" saltValue="QWtFNg+CBkwN8MDFxjDrtQ==" spinCount="100000" sqref="AM235:AN244 AJ235:AK244 AH235:AH244 AF235:AF244" name="Rango1_1_27"/>
    <protectedRange algorithmName="SHA-512" hashValue="lpMy+OTuhcIqYZ/7hMt80GWpWIYVxVUykZGFJCBeoKwIKlAZBnIbXomwFvdz5raSUbuY6a1reyXs1CqtpWSFpw==" saltValue="QWtFNg+CBkwN8MDFxjDrtQ==" spinCount="100000" sqref="AM246:AN251" name="Rango1_44"/>
    <protectedRange algorithmName="SHA-512" hashValue="lpMy+OTuhcIqYZ/7hMt80GWpWIYVxVUykZGFJCBeoKwIKlAZBnIbXomwFvdz5raSUbuY6a1reyXs1CqtpWSFpw==" saltValue="QWtFNg+CBkwN8MDFxjDrtQ==" spinCount="100000" sqref="AJ246:AK251 AH246:AH251 AF246:AF251 AD246:AD251" name="Rango1_1_28"/>
  </protectedRanges>
  <autoFilter ref="A15:AO245" xr:uid="{00000000-0001-0000-0000-000000000000}">
    <filterColumn colId="28" showButton="0"/>
    <filterColumn colId="30" showButton="0"/>
  </autoFilter>
  <sortState ref="A17:AO63">
    <sortCondition ref="Y17:Y63"/>
  </sortState>
  <mergeCells count="50">
    <mergeCell ref="A1:AO2"/>
    <mergeCell ref="V12:AB12"/>
    <mergeCell ref="F5:R5"/>
    <mergeCell ref="A7:R7"/>
    <mergeCell ref="A8:R8"/>
    <mergeCell ref="A9:R9"/>
    <mergeCell ref="A11:R11"/>
    <mergeCell ref="A5:C5"/>
    <mergeCell ref="S12:U12"/>
    <mergeCell ref="AO13:AO15"/>
    <mergeCell ref="O14:O15"/>
    <mergeCell ref="AC12:AO12"/>
    <mergeCell ref="L14:L15"/>
    <mergeCell ref="M14:M15"/>
    <mergeCell ref="H13:L13"/>
    <mergeCell ref="H14:H15"/>
    <mergeCell ref="AG13:AN14"/>
    <mergeCell ref="R14:R15"/>
    <mergeCell ref="N14:N15"/>
    <mergeCell ref="N13:R13"/>
    <mergeCell ref="I14:I15"/>
    <mergeCell ref="Y13:Y15"/>
    <mergeCell ref="T14:T15"/>
    <mergeCell ref="A12:R12"/>
    <mergeCell ref="W13:W15"/>
    <mergeCell ref="AC13:AD15"/>
    <mergeCell ref="AE13:AF15"/>
    <mergeCell ref="S13:U13"/>
    <mergeCell ref="S14:S15"/>
    <mergeCell ref="V14:V15"/>
    <mergeCell ref="X13:X15"/>
    <mergeCell ref="AB13:AB15"/>
    <mergeCell ref="U14:U15"/>
    <mergeCell ref="J14:J15"/>
    <mergeCell ref="K14:K15"/>
    <mergeCell ref="Z13:Z15"/>
    <mergeCell ref="AA13:AA15"/>
    <mergeCell ref="P14:P15"/>
    <mergeCell ref="Q14:Q15"/>
    <mergeCell ref="A154:D154"/>
    <mergeCell ref="D24:D25"/>
    <mergeCell ref="A13:A15"/>
    <mergeCell ref="C13:C15"/>
    <mergeCell ref="B13:B15"/>
    <mergeCell ref="D13:G13"/>
    <mergeCell ref="E14:E15"/>
    <mergeCell ref="F14:F15"/>
    <mergeCell ref="G14:G15"/>
    <mergeCell ref="D14:D15"/>
    <mergeCell ref="D29:D30"/>
  </mergeCells>
  <phoneticPr fontId="9" type="noConversion"/>
  <conditionalFormatting sqref="V82:V88">
    <cfRule type="cellIs" dxfId="788" priority="423" operator="equal">
      <formula>"baja"</formula>
    </cfRule>
  </conditionalFormatting>
  <conditionalFormatting sqref="V148:V153">
    <cfRule type="cellIs" dxfId="787" priority="284" operator="equal">
      <formula>"baja"</formula>
    </cfRule>
  </conditionalFormatting>
  <conditionalFormatting sqref="V189:V218 W204:AB218">
    <cfRule type="cellIs" dxfId="786" priority="179" operator="equal">
      <formula>"baja"</formula>
    </cfRule>
  </conditionalFormatting>
  <conditionalFormatting sqref="V237:V244">
    <cfRule type="cellIs" dxfId="785" priority="61" operator="equal">
      <formula>"baja"</formula>
    </cfRule>
  </conditionalFormatting>
  <conditionalFormatting sqref="V246:V251 W248:AB251">
    <cfRule type="cellIs" dxfId="784" priority="4" operator="equal">
      <formula>"baja"</formula>
    </cfRule>
  </conditionalFormatting>
  <conditionalFormatting sqref="V89:W90">
    <cfRule type="cellIs" dxfId="783" priority="456" operator="equal">
      <formula>"baja"</formula>
    </cfRule>
  </conditionalFormatting>
  <conditionalFormatting sqref="V55:X55">
    <cfRule type="cellIs" dxfId="782" priority="631" operator="equal">
      <formula>"baja"</formula>
    </cfRule>
  </conditionalFormatting>
  <conditionalFormatting sqref="V17:AB20">
    <cfRule type="cellIs" dxfId="781" priority="805" operator="equal">
      <formula>"baja"</formula>
    </cfRule>
  </conditionalFormatting>
  <conditionalFormatting sqref="V22:AB22">
    <cfRule type="cellIs" dxfId="780" priority="762" operator="equal">
      <formula>"baja"</formula>
    </cfRule>
  </conditionalFormatting>
  <conditionalFormatting sqref="V24:AB42">
    <cfRule type="cellIs" dxfId="779" priority="719" operator="equal">
      <formula>"baja"</formula>
    </cfRule>
  </conditionalFormatting>
  <conditionalFormatting sqref="V44:AB48">
    <cfRule type="cellIs" dxfId="778" priority="668" operator="equal">
      <formula>"baja"</formula>
    </cfRule>
  </conditionalFormatting>
  <conditionalFormatting sqref="V50:AB50 V51:V54">
    <cfRule type="cellIs" dxfId="777" priority="588" operator="equal">
      <formula>"baja"</formula>
    </cfRule>
  </conditionalFormatting>
  <conditionalFormatting sqref="V57:AB62">
    <cfRule type="cellIs" dxfId="776" priority="542" operator="equal">
      <formula>"baja"</formula>
    </cfRule>
  </conditionalFormatting>
  <conditionalFormatting sqref="V64:AB75">
    <cfRule type="cellIs" dxfId="775" priority="520" operator="equal">
      <formula>"baja"</formula>
    </cfRule>
  </conditionalFormatting>
  <conditionalFormatting sqref="V77:AB80">
    <cfRule type="cellIs" dxfId="774" priority="513" operator="equal">
      <formula>"baja"</formula>
    </cfRule>
  </conditionalFormatting>
  <conditionalFormatting sqref="V92:AB99">
    <cfRule type="cellIs" dxfId="773" priority="397" operator="equal">
      <formula>"baja"</formula>
    </cfRule>
  </conditionalFormatting>
  <conditionalFormatting sqref="V101:AB112">
    <cfRule type="cellIs" dxfId="772" priority="354" operator="equal">
      <formula>"baja"</formula>
    </cfRule>
  </conditionalFormatting>
  <conditionalFormatting sqref="V123:AB142">
    <cfRule type="cellIs" dxfId="771" priority="308" operator="equal">
      <formula>"baja"</formula>
    </cfRule>
  </conditionalFormatting>
  <conditionalFormatting sqref="V144:AB144 V145:Z147">
    <cfRule type="cellIs" dxfId="770" priority="307" operator="equal">
      <formula>"baja"</formula>
    </cfRule>
  </conditionalFormatting>
  <conditionalFormatting sqref="V155:AB172">
    <cfRule type="cellIs" dxfId="769" priority="261" operator="equal">
      <formula>"baja"</formula>
    </cfRule>
  </conditionalFormatting>
  <conditionalFormatting sqref="V174:AB187">
    <cfRule type="cellIs" dxfId="768" priority="239" operator="equal">
      <formula>"baja"</formula>
    </cfRule>
  </conditionalFormatting>
  <conditionalFormatting sqref="V220:AB220">
    <cfRule type="cellIs" dxfId="767" priority="165" operator="equal">
      <formula>"baja"</formula>
    </cfRule>
  </conditionalFormatting>
  <conditionalFormatting sqref="V222:AB224">
    <cfRule type="cellIs" dxfId="766" priority="158" operator="equal">
      <formula>"baja"</formula>
    </cfRule>
  </conditionalFormatting>
  <conditionalFormatting sqref="V235:AB237">
    <cfRule type="cellIs" dxfId="765" priority="60" operator="equal">
      <formula>"baja"</formula>
    </cfRule>
  </conditionalFormatting>
  <conditionalFormatting sqref="V241:AB244">
    <cfRule type="cellIs" dxfId="764" priority="24" operator="equal">
      <formula>"baja"</formula>
    </cfRule>
  </conditionalFormatting>
  <conditionalFormatting sqref="W83 Z83:AA83">
    <cfRule type="cellIs" dxfId="763" priority="459" operator="equal">
      <formula>"baja"</formula>
    </cfRule>
  </conditionalFormatting>
  <conditionalFormatting sqref="W85:W88">
    <cfRule type="cellIs" dxfId="762" priority="422" operator="equal">
      <formula>"baja"</formula>
    </cfRule>
  </conditionalFormatting>
  <conditionalFormatting sqref="W54:X54">
    <cfRule type="cellIs" dxfId="761" priority="586" operator="equal">
      <formula>"baja"</formula>
    </cfRule>
  </conditionalFormatting>
  <conditionalFormatting sqref="W82:AA82">
    <cfRule type="cellIs" dxfId="760" priority="460" operator="equal">
      <formula>"baja"</formula>
    </cfRule>
  </conditionalFormatting>
  <conditionalFormatting sqref="W51:AB53">
    <cfRule type="cellIs" dxfId="759" priority="587" operator="equal">
      <formula>"baja"</formula>
    </cfRule>
  </conditionalFormatting>
  <conditionalFormatting sqref="W84:AB84">
    <cfRule type="cellIs" dxfId="758" priority="461" operator="equal">
      <formula>"baja"</formula>
    </cfRule>
  </conditionalFormatting>
  <conditionalFormatting sqref="W116:AB116">
    <cfRule type="cellIs" dxfId="757" priority="331" operator="equal">
      <formula>"baja"</formula>
    </cfRule>
  </conditionalFormatting>
  <conditionalFormatting sqref="W149:AB153">
    <cfRule type="cellIs" dxfId="756" priority="283" operator="equal">
      <formula>"baja"</formula>
    </cfRule>
  </conditionalFormatting>
  <conditionalFormatting sqref="W189:AB198">
    <cfRule type="cellIs" dxfId="755" priority="216" operator="equal">
      <formula>"baja"</formula>
    </cfRule>
  </conditionalFormatting>
  <conditionalFormatting sqref="W201:AB201">
    <cfRule type="cellIs" dxfId="754" priority="166" operator="equal">
      <formula>"baja"</formula>
    </cfRule>
  </conditionalFormatting>
  <conditionalFormatting sqref="W237:AB241">
    <cfRule type="cellIs" dxfId="753" priority="25" operator="equal">
      <formula>"baja"</formula>
    </cfRule>
  </conditionalFormatting>
  <conditionalFormatting sqref="W246:AB246 AA247:AB247">
    <cfRule type="cellIs" dxfId="752" priority="20" operator="equal">
      <formula>"baja"</formula>
    </cfRule>
  </conditionalFormatting>
  <conditionalFormatting sqref="X86:X90">
    <cfRule type="cellIs" dxfId="751" priority="421" operator="equal">
      <formula>"baja"</formula>
    </cfRule>
  </conditionalFormatting>
  <conditionalFormatting sqref="Y83:Y90">
    <cfRule type="cellIs" dxfId="750" priority="455" operator="equal">
      <formula>"baja"</formula>
    </cfRule>
  </conditionalFormatting>
  <conditionalFormatting sqref="Y87:Z87">
    <cfRule type="cellIs" dxfId="749" priority="457" operator="equal">
      <formula>"baja"</formula>
    </cfRule>
  </conditionalFormatting>
  <conditionalFormatting sqref="Y54:AB55">
    <cfRule type="cellIs" dxfId="748" priority="585" operator="equal">
      <formula>"baja"</formula>
    </cfRule>
  </conditionalFormatting>
  <conditionalFormatting sqref="Y85:AB86">
    <cfRule type="cellIs" dxfId="747" priority="458" operator="equal">
      <formula>"baja"</formula>
    </cfRule>
  </conditionalFormatting>
  <conditionalFormatting sqref="Z88:Z90">
    <cfRule type="cellIs" dxfId="746" priority="454" operator="equal">
      <formula>"baja"</formula>
    </cfRule>
  </conditionalFormatting>
  <conditionalFormatting sqref="Z117:Z121">
    <cfRule type="cellIs" dxfId="745" priority="330" operator="equal">
      <formula>"baja"</formula>
    </cfRule>
  </conditionalFormatting>
  <conditionalFormatting sqref="Z114:AB115">
    <cfRule type="cellIs" dxfId="744" priority="332" operator="equal">
      <formula>"baja"</formula>
    </cfRule>
  </conditionalFormatting>
  <conditionalFormatting sqref="Z238:AB240">
    <cfRule type="cellIs" dxfId="743" priority="26" operator="equal">
      <formula>"baja"</formula>
    </cfRule>
  </conditionalFormatting>
  <conditionalFormatting sqref="AA87:AB90">
    <cfRule type="cellIs" dxfId="742" priority="420" operator="equal">
      <formula>"baja"</formula>
    </cfRule>
  </conditionalFormatting>
  <conditionalFormatting sqref="AA145:AB148 W148:Z148">
    <cfRule type="cellIs" dxfId="741" priority="306" operator="equal">
      <formula>"baja"</formula>
    </cfRule>
  </conditionalFormatting>
  <conditionalFormatting sqref="AB82:AB83">
    <cfRule type="cellIs" dxfId="740" priority="419" operator="equal">
      <formula>"baja"</formula>
    </cfRule>
  </conditionalFormatting>
  <conditionalFormatting sqref="AC17:AC20">
    <cfRule type="cellIs" dxfId="739" priority="792" operator="equal">
      <formula>"alta"</formula>
    </cfRule>
    <cfRule type="containsText" dxfId="738" priority="804" operator="containsText" text="Pública">
      <formula>NOT(ISERROR(SEARCH("Pública",AC17)))</formula>
    </cfRule>
    <cfRule type="containsText" dxfId="737" priority="803" operator="containsText" text="Pública Clasificada">
      <formula>NOT(ISERROR(SEARCH("Pública Clasificada",AC17)))</formula>
    </cfRule>
    <cfRule type="containsText" dxfId="736" priority="802" operator="containsText" text="Pública Reservada">
      <formula>NOT(ISERROR(SEARCH("Pública Reservada",AC17)))</formula>
    </cfRule>
    <cfRule type="cellIs" dxfId="735" priority="790" operator="equal">
      <formula>"Baja"</formula>
    </cfRule>
    <cfRule type="cellIs" dxfId="734" priority="791" operator="equal">
      <formula>"media"</formula>
    </cfRule>
  </conditionalFormatting>
  <conditionalFormatting sqref="AC22">
    <cfRule type="cellIs" dxfId="733" priority="763" operator="equal">
      <formula>"Baja"</formula>
    </cfRule>
    <cfRule type="containsText" dxfId="732" priority="768" operator="containsText" text="Pública">
      <formula>NOT(ISERROR(SEARCH("Pública",AC22)))</formula>
    </cfRule>
    <cfRule type="containsText" dxfId="731" priority="767" operator="containsText" text="Pública Clasificada">
      <formula>NOT(ISERROR(SEARCH("Pública Clasificada",AC22)))</formula>
    </cfRule>
    <cfRule type="containsText" dxfId="730" priority="766" operator="containsText" text="Pública Reservada">
      <formula>NOT(ISERROR(SEARCH("Pública Reservada",AC22)))</formula>
    </cfRule>
    <cfRule type="cellIs" dxfId="729" priority="765" operator="equal">
      <formula>"alta"</formula>
    </cfRule>
    <cfRule type="cellIs" dxfId="728" priority="764" operator="equal">
      <formula>"media"</formula>
    </cfRule>
  </conditionalFormatting>
  <conditionalFormatting sqref="AC24:AC26">
    <cfRule type="containsText" dxfId="727" priority="691" operator="containsText" text="Importante">
      <formula>NOT(ISERROR(SEARCH("Importante",AC24)))</formula>
    </cfRule>
    <cfRule type="containsText" dxfId="726" priority="690" operator="containsText" text="Leve">
      <formula>NOT(ISERROR(SEARCH("Leve",AC24)))</formula>
    </cfRule>
    <cfRule type="containsText" dxfId="725" priority="689" operator="containsText" text="Bajo">
      <formula>NOT(ISERROR(SEARCH("Bajo",AC24)))</formula>
    </cfRule>
    <cfRule type="containsText" dxfId="724" priority="687" operator="containsText" text="Alto">
      <formula>NOT(ISERROR(SEARCH("Alto",AC24)))</formula>
    </cfRule>
    <cfRule type="cellIs" dxfId="723" priority="686" operator="equal">
      <formula>"Alta"</formula>
    </cfRule>
    <cfRule type="cellIs" dxfId="722" priority="685" operator="equal">
      <formula>"Media"</formula>
    </cfRule>
    <cfRule type="containsText" dxfId="721" priority="688" operator="containsText" text="Medio">
      <formula>NOT(ISERROR(SEARCH("Medio",AC24)))</formula>
    </cfRule>
    <cfRule type="containsText" dxfId="720" priority="692" operator="containsText" text="Grave">
      <formula>NOT(ISERROR(SEARCH("Grave",AC24)))</formula>
    </cfRule>
  </conditionalFormatting>
  <conditionalFormatting sqref="AC24:AC42">
    <cfRule type="cellIs" dxfId="719" priority="684" operator="equal">
      <formula>"Baja"</formula>
    </cfRule>
  </conditionalFormatting>
  <conditionalFormatting sqref="AC27:AC42">
    <cfRule type="containsText" dxfId="718" priority="716" operator="containsText" text="Pública Reservada">
      <formula>NOT(ISERROR(SEARCH("Pública Reservada",AC27)))</formula>
    </cfRule>
    <cfRule type="cellIs" dxfId="717" priority="714" operator="equal">
      <formula>"media"</formula>
    </cfRule>
    <cfRule type="containsText" dxfId="716" priority="718" operator="containsText" text="Pública">
      <formula>NOT(ISERROR(SEARCH("Pública",AC27)))</formula>
    </cfRule>
    <cfRule type="containsText" dxfId="715" priority="717" operator="containsText" text="Pública Clasificada">
      <formula>NOT(ISERROR(SEARCH("Pública Clasificada",AC27)))</formula>
    </cfRule>
    <cfRule type="cellIs" dxfId="714" priority="715" operator="equal">
      <formula>"alta"</formula>
    </cfRule>
  </conditionalFormatting>
  <conditionalFormatting sqref="AC44:AC48">
    <cfRule type="containsText" dxfId="713" priority="673" operator="containsText" text="Pública Clasificada">
      <formula>NOT(ISERROR(SEARCH("Pública Clasificada",AC44)))</formula>
    </cfRule>
    <cfRule type="containsText" dxfId="712" priority="674" operator="containsText" text="Pública">
      <formula>NOT(ISERROR(SEARCH("Pública",AC44)))</formula>
    </cfRule>
    <cfRule type="cellIs" dxfId="711" priority="669" operator="equal">
      <formula>"Baja"</formula>
    </cfRule>
    <cfRule type="cellIs" dxfId="710" priority="670" operator="equal">
      <formula>"media"</formula>
    </cfRule>
    <cfRule type="cellIs" dxfId="709" priority="671" operator="equal">
      <formula>"alta"</formula>
    </cfRule>
    <cfRule type="containsText" dxfId="708" priority="672" operator="containsText" text="Pública Reservada">
      <formula>NOT(ISERROR(SEARCH("Pública Reservada",AC44)))</formula>
    </cfRule>
  </conditionalFormatting>
  <conditionalFormatting sqref="AC50:AC55">
    <cfRule type="containsText" dxfId="707" priority="625" operator="containsText" text="Pública Reservada">
      <formula>NOT(ISERROR(SEARCH("Pública Reservada",AC50)))</formula>
    </cfRule>
    <cfRule type="cellIs" dxfId="706" priority="615" operator="equal">
      <formula>"alta"</formula>
    </cfRule>
    <cfRule type="cellIs" dxfId="705" priority="614" operator="equal">
      <formula>"media"</formula>
    </cfRule>
    <cfRule type="cellIs" dxfId="704" priority="613" operator="equal">
      <formula>"Baja"</formula>
    </cfRule>
    <cfRule type="containsText" dxfId="703" priority="626" operator="containsText" text="Pública Clasificada">
      <formula>NOT(ISERROR(SEARCH("Pública Clasificada",AC50)))</formula>
    </cfRule>
    <cfRule type="containsText" dxfId="702" priority="627" operator="containsText" text="Pública">
      <formula>NOT(ISERROR(SEARCH("Pública",AC50)))</formula>
    </cfRule>
  </conditionalFormatting>
  <conditionalFormatting sqref="AC57:AC62">
    <cfRule type="containsText" dxfId="701" priority="581" operator="containsText" text="Pública">
      <formula>NOT(ISERROR(SEARCH("Pública",AC57)))</formula>
    </cfRule>
    <cfRule type="cellIs" dxfId="700" priority="569" operator="equal">
      <formula>"alta"</formula>
    </cfRule>
    <cfRule type="cellIs" dxfId="699" priority="567" operator="equal">
      <formula>"Baja"</formula>
    </cfRule>
    <cfRule type="cellIs" dxfId="698" priority="568" operator="equal">
      <formula>"media"</formula>
    </cfRule>
    <cfRule type="containsText" dxfId="697" priority="580" operator="containsText" text="Pública Clasificada">
      <formula>NOT(ISERROR(SEARCH("Pública Clasificada",AC57)))</formula>
    </cfRule>
    <cfRule type="containsText" dxfId="696" priority="579" operator="containsText" text="Pública Reservada">
      <formula>NOT(ISERROR(SEARCH("Pública Reservada",AC57)))</formula>
    </cfRule>
  </conditionalFormatting>
  <conditionalFormatting sqref="AC64:AC75">
    <cfRule type="cellIs" dxfId="695" priority="528" operator="equal">
      <formula>"media"</formula>
    </cfRule>
    <cfRule type="cellIs" dxfId="694" priority="529" operator="equal">
      <formula>"alta"</formula>
    </cfRule>
    <cfRule type="containsText" dxfId="693" priority="541" operator="containsText" text="Pública">
      <formula>NOT(ISERROR(SEARCH("Pública",AC64)))</formula>
    </cfRule>
    <cfRule type="containsText" dxfId="692" priority="539" operator="containsText" text="Pública Reservada">
      <formula>NOT(ISERROR(SEARCH("Pública Reservada",AC64)))</formula>
    </cfRule>
    <cfRule type="containsText" dxfId="691" priority="540" operator="containsText" text="Pública Clasificada">
      <formula>NOT(ISERROR(SEARCH("Pública Clasificada",AC64)))</formula>
    </cfRule>
    <cfRule type="cellIs" dxfId="690" priority="527" operator="equal">
      <formula>"Baja"</formula>
    </cfRule>
  </conditionalFormatting>
  <conditionalFormatting sqref="AC77:AC80">
    <cfRule type="cellIs" dxfId="689" priority="514" operator="equal">
      <formula>"Baja"</formula>
    </cfRule>
    <cfRule type="containsText" dxfId="688" priority="519" operator="containsText" text="Pública">
      <formula>NOT(ISERROR(SEARCH("Pública",AC77)))</formula>
    </cfRule>
    <cfRule type="cellIs" dxfId="687" priority="515" operator="equal">
      <formula>"media"</formula>
    </cfRule>
    <cfRule type="containsText" dxfId="686" priority="518" operator="containsText" text="Pública Clasificada">
      <formula>NOT(ISERROR(SEARCH("Pública Clasificada",AC77)))</formula>
    </cfRule>
    <cfRule type="containsText" dxfId="685" priority="517" operator="containsText" text="Pública Reservada">
      <formula>NOT(ISERROR(SEARCH("Pública Reservada",AC77)))</formula>
    </cfRule>
    <cfRule type="cellIs" dxfId="684" priority="516" operator="equal">
      <formula>"alta"</formula>
    </cfRule>
  </conditionalFormatting>
  <conditionalFormatting sqref="AC82:AC90">
    <cfRule type="cellIs" dxfId="683" priority="467" operator="equal">
      <formula>"alta"</formula>
    </cfRule>
    <cfRule type="cellIs" dxfId="682" priority="466" operator="equal">
      <formula>"media"</formula>
    </cfRule>
    <cfRule type="containsText" dxfId="681" priority="471" operator="containsText" text="Pública Reservada">
      <formula>NOT(ISERROR(SEARCH("Pública Reservada",AC82)))</formula>
    </cfRule>
    <cfRule type="cellIs" dxfId="680" priority="465" operator="equal">
      <formula>"Baja"</formula>
    </cfRule>
    <cfRule type="containsText" dxfId="679" priority="473" operator="containsText" text="Pública">
      <formula>NOT(ISERROR(SEARCH("Pública",AC82)))</formula>
    </cfRule>
    <cfRule type="containsText" dxfId="678" priority="472" operator="containsText" text="Pública Clasificada">
      <formula>NOT(ISERROR(SEARCH("Pública Clasificada",AC82)))</formula>
    </cfRule>
  </conditionalFormatting>
  <conditionalFormatting sqref="AC92:AC99">
    <cfRule type="cellIs" dxfId="677" priority="414" operator="equal">
      <formula>"media"</formula>
    </cfRule>
    <cfRule type="cellIs" dxfId="676" priority="413" operator="equal">
      <formula>"Baja"</formula>
    </cfRule>
    <cfRule type="containsText" dxfId="675" priority="416" operator="containsText" text="Pública Reservada">
      <formula>NOT(ISERROR(SEARCH("Pública Reservada",AC92)))</formula>
    </cfRule>
    <cfRule type="containsText" dxfId="674" priority="418" operator="containsText" text="Pública">
      <formula>NOT(ISERROR(SEARCH("Pública",AC92)))</formula>
    </cfRule>
    <cfRule type="containsText" dxfId="673" priority="417" operator="containsText" text="Pública Clasificada">
      <formula>NOT(ISERROR(SEARCH("Pública Clasificada",AC92)))</formula>
    </cfRule>
    <cfRule type="cellIs" dxfId="672" priority="415" operator="equal">
      <formula>"alta"</formula>
    </cfRule>
  </conditionalFormatting>
  <conditionalFormatting sqref="AC101:AC112">
    <cfRule type="cellIs" dxfId="671" priority="388" operator="equal">
      <formula>"Baja"</formula>
    </cfRule>
    <cfRule type="cellIs" dxfId="670" priority="390" operator="equal">
      <formula>"alta"</formula>
    </cfRule>
    <cfRule type="containsText" dxfId="669" priority="391" operator="containsText" text="Pública Reservada">
      <formula>NOT(ISERROR(SEARCH("Pública Reservada",AC101)))</formula>
    </cfRule>
    <cfRule type="containsText" dxfId="668" priority="392" operator="containsText" text="Pública Clasificada">
      <formula>NOT(ISERROR(SEARCH("Pública Clasificada",AC101)))</formula>
    </cfRule>
    <cfRule type="containsText" dxfId="667" priority="393" operator="containsText" text="Pública">
      <formula>NOT(ISERROR(SEARCH("Pública",AC101)))</formula>
    </cfRule>
    <cfRule type="cellIs" dxfId="666" priority="389" operator="equal">
      <formula>"media"</formula>
    </cfRule>
  </conditionalFormatting>
  <conditionalFormatting sqref="AC114:AC121">
    <cfRule type="containsText" dxfId="665" priority="352" operator="containsText" text="Pública Clasificada">
      <formula>NOT(ISERROR(SEARCH("Pública Clasificada",AC114)))</formula>
    </cfRule>
    <cfRule type="cellIs" dxfId="664" priority="341" operator="equal">
      <formula>"alta"</formula>
    </cfRule>
    <cfRule type="cellIs" dxfId="663" priority="339" operator="equal">
      <formula>"Baja"</formula>
    </cfRule>
    <cfRule type="cellIs" dxfId="662" priority="340" operator="equal">
      <formula>"media"</formula>
    </cfRule>
    <cfRule type="containsText" dxfId="661" priority="351" operator="containsText" text="Pública Reservada">
      <formula>NOT(ISERROR(SEARCH("Pública Reservada",AC114)))</formula>
    </cfRule>
    <cfRule type="containsText" dxfId="660" priority="353" operator="containsText" text="Pública">
      <formula>NOT(ISERROR(SEARCH("Pública",AC114)))</formula>
    </cfRule>
  </conditionalFormatting>
  <conditionalFormatting sqref="AC123:AC142">
    <cfRule type="cellIs" dxfId="659" priority="316" operator="equal">
      <formula>"media"</formula>
    </cfRule>
    <cfRule type="containsText" dxfId="658" priority="329" operator="containsText" text="Pública">
      <formula>NOT(ISERROR(SEARCH("Pública",AC123)))</formula>
    </cfRule>
    <cfRule type="cellIs" dxfId="657" priority="315" operator="equal">
      <formula>"Baja"</formula>
    </cfRule>
    <cfRule type="containsText" dxfId="656" priority="327" operator="containsText" text="Pública Reservada">
      <formula>NOT(ISERROR(SEARCH("Pública Reservada",AC123)))</formula>
    </cfRule>
    <cfRule type="containsText" dxfId="655" priority="328" operator="containsText" text="Pública Clasificada">
      <formula>NOT(ISERROR(SEARCH("Pública Clasificada",AC123)))</formula>
    </cfRule>
    <cfRule type="cellIs" dxfId="654" priority="317" operator="equal">
      <formula>"alta"</formula>
    </cfRule>
  </conditionalFormatting>
  <conditionalFormatting sqref="AC144:AC153">
    <cfRule type="cellIs" dxfId="653" priority="300" operator="equal">
      <formula>"Baja"</formula>
    </cfRule>
    <cfRule type="containsText" dxfId="652" priority="304" operator="containsText" text="Pública Clasificada">
      <formula>NOT(ISERROR(SEARCH("Pública Clasificada",AC144)))</formula>
    </cfRule>
    <cfRule type="containsText" dxfId="651" priority="305" operator="containsText" text="Pública">
      <formula>NOT(ISERROR(SEARCH("Pública",AC144)))</formula>
    </cfRule>
    <cfRule type="cellIs" dxfId="650" priority="302" operator="equal">
      <formula>"alta"</formula>
    </cfRule>
    <cfRule type="containsText" dxfId="649" priority="303" operator="containsText" text="Pública Reservada">
      <formula>NOT(ISERROR(SEARCH("Pública Reservada",AC144)))</formula>
    </cfRule>
    <cfRule type="cellIs" dxfId="648" priority="301" operator="equal">
      <formula>"media"</formula>
    </cfRule>
  </conditionalFormatting>
  <conditionalFormatting sqref="AC155:AC172">
    <cfRule type="containsText" dxfId="647" priority="277" operator="containsText" text="Pública Reservada">
      <formula>NOT(ISERROR(SEARCH("Pública Reservada",AC155)))</formula>
    </cfRule>
    <cfRule type="containsText" dxfId="646" priority="278" operator="containsText" text="Pública Clasificada">
      <formula>NOT(ISERROR(SEARCH("Pública Clasificada",AC155)))</formula>
    </cfRule>
    <cfRule type="cellIs" dxfId="645" priority="266" operator="equal">
      <formula>"media"</formula>
    </cfRule>
    <cfRule type="cellIs" dxfId="644" priority="265" operator="equal">
      <formula>"Baja"</formula>
    </cfRule>
    <cfRule type="cellIs" dxfId="643" priority="267" operator="equal">
      <formula>"alta"</formula>
    </cfRule>
    <cfRule type="containsText" dxfId="642" priority="279" operator="containsText" text="Pública">
      <formula>NOT(ISERROR(SEARCH("Pública",AC155)))</formula>
    </cfRule>
  </conditionalFormatting>
  <conditionalFormatting sqref="AC174:AC187">
    <cfRule type="containsText" dxfId="641" priority="260" operator="containsText" text="Pública">
      <formula>NOT(ISERROR(SEARCH("Pública",AC174)))</formula>
    </cfRule>
    <cfRule type="cellIs" dxfId="640" priority="252" operator="equal">
      <formula>"Baja"</formula>
    </cfRule>
    <cfRule type="containsText" dxfId="639" priority="259" operator="containsText" text="Pública Clasificada">
      <formula>NOT(ISERROR(SEARCH("Pública Clasificada",AC174)))</formula>
    </cfRule>
    <cfRule type="cellIs" dxfId="638" priority="253" operator="equal">
      <formula>"media"</formula>
    </cfRule>
    <cfRule type="containsText" dxfId="637" priority="258" operator="containsText" text="Pública Reservada">
      <formula>NOT(ISERROR(SEARCH("Pública Reservada",AC174)))</formula>
    </cfRule>
    <cfRule type="cellIs" dxfId="636" priority="254" operator="equal">
      <formula>"alta"</formula>
    </cfRule>
  </conditionalFormatting>
  <conditionalFormatting sqref="AC189:AC220">
    <cfRule type="containsText" dxfId="635" priority="178" operator="containsText" text="Pública">
      <formula>NOT(ISERROR(SEARCH("Pública",AC189)))</formula>
    </cfRule>
    <cfRule type="containsText" dxfId="634" priority="177" operator="containsText" text="Pública Clasificada">
      <formula>NOT(ISERROR(SEARCH("Pública Clasificada",AC189)))</formula>
    </cfRule>
    <cfRule type="containsText" dxfId="633" priority="176" operator="containsText" text="Pública Reservada">
      <formula>NOT(ISERROR(SEARCH("Pública Reservada",AC189)))</formula>
    </cfRule>
    <cfRule type="cellIs" dxfId="632" priority="172" operator="equal">
      <formula>"alta"</formula>
    </cfRule>
    <cfRule type="cellIs" dxfId="631" priority="171" operator="equal">
      <formula>"media"</formula>
    </cfRule>
    <cfRule type="cellIs" dxfId="630" priority="170" operator="equal">
      <formula>"Baja"</formula>
    </cfRule>
  </conditionalFormatting>
  <conditionalFormatting sqref="AC222:AC224">
    <cfRule type="containsText" dxfId="629" priority="164" operator="containsText" text="Pública">
      <formula>NOT(ISERROR(SEARCH("Pública",AC222)))</formula>
    </cfRule>
    <cfRule type="cellIs" dxfId="628" priority="159" operator="equal">
      <formula>"Baja"</formula>
    </cfRule>
    <cfRule type="cellIs" dxfId="627" priority="160" operator="equal">
      <formula>"media"</formula>
    </cfRule>
    <cfRule type="cellIs" dxfId="626" priority="161" operator="equal">
      <formula>"alta"</formula>
    </cfRule>
    <cfRule type="containsText" dxfId="625" priority="162" operator="containsText" text="Pública Reservada">
      <formula>NOT(ISERROR(SEARCH("Pública Reservada",AC222)))</formula>
    </cfRule>
    <cfRule type="containsText" dxfId="624" priority="163" operator="containsText" text="Pública Clasificada">
      <formula>NOT(ISERROR(SEARCH("Pública Clasificada",AC222)))</formula>
    </cfRule>
  </conditionalFormatting>
  <conditionalFormatting sqref="AC226:AC233">
    <cfRule type="cellIs" dxfId="623" priority="115" operator="equal">
      <formula>"alta"</formula>
    </cfRule>
    <cfRule type="containsText" dxfId="622" priority="116" operator="containsText" text="Pública Reservada">
      <formula>NOT(ISERROR(SEARCH("Pública Reservada",AC226)))</formula>
    </cfRule>
    <cfRule type="containsText" dxfId="621" priority="117" operator="containsText" text="Pública Clasificada">
      <formula>NOT(ISERROR(SEARCH("Pública Clasificada",AC226)))</formula>
    </cfRule>
    <cfRule type="containsText" dxfId="620" priority="118" operator="containsText" text="Pública">
      <formula>NOT(ISERROR(SEARCH("Pública",AC226)))</formula>
    </cfRule>
    <cfRule type="cellIs" dxfId="619" priority="113" operator="equal">
      <formula>"Baja"</formula>
    </cfRule>
    <cfRule type="cellIs" dxfId="618" priority="114" operator="equal">
      <formula>"media"</formula>
    </cfRule>
  </conditionalFormatting>
  <conditionalFormatting sqref="AC235:AC244">
    <cfRule type="containsText" dxfId="617" priority="67" operator="containsText" text="Pública">
      <formula>NOT(ISERROR(SEARCH("Pública",AC235)))</formula>
    </cfRule>
    <cfRule type="containsText" dxfId="616" priority="66" operator="containsText" text="Pública Clasificada">
      <formula>NOT(ISERROR(SEARCH("Pública Clasificada",AC235)))</formula>
    </cfRule>
    <cfRule type="containsText" dxfId="615" priority="65" operator="containsText" text="Pública Reservada">
      <formula>NOT(ISERROR(SEARCH("Pública Reservada",AC235)))</formula>
    </cfRule>
    <cfRule type="cellIs" dxfId="614" priority="62" operator="equal">
      <formula>"Baja"</formula>
    </cfRule>
    <cfRule type="cellIs" dxfId="613" priority="64" operator="equal">
      <formula>"alta"</formula>
    </cfRule>
    <cfRule type="cellIs" dxfId="612" priority="63" operator="equal">
      <formula>"media"</formula>
    </cfRule>
  </conditionalFormatting>
  <conditionalFormatting sqref="AC246:AC251">
    <cfRule type="cellIs" dxfId="611" priority="10" operator="equal">
      <formula>"alta"</formula>
    </cfRule>
    <cfRule type="cellIs" dxfId="610" priority="9" operator="equal">
      <formula>"media"</formula>
    </cfRule>
    <cfRule type="containsText" dxfId="609" priority="17" operator="containsText" text="Pública Reservada">
      <formula>NOT(ISERROR(SEARCH("Pública Reservada",AC246)))</formula>
    </cfRule>
    <cfRule type="containsText" dxfId="608" priority="18" operator="containsText" text="Pública Clasificada">
      <formula>NOT(ISERROR(SEARCH("Pública Clasificada",AC246)))</formula>
    </cfRule>
    <cfRule type="containsText" dxfId="607" priority="19" operator="containsText" text="Pública">
      <formula>NOT(ISERROR(SEARCH("Pública",AC246)))</formula>
    </cfRule>
    <cfRule type="cellIs" dxfId="606" priority="8" operator="equal">
      <formula>"Baja"</formula>
    </cfRule>
  </conditionalFormatting>
  <conditionalFormatting sqref="AE17:AE20">
    <cfRule type="containsText" dxfId="605" priority="795" operator="containsText" text="Bajo">
      <formula>NOT(ISERROR(SEARCH("Bajo",AE17)))</formula>
    </cfRule>
    <cfRule type="cellIs" dxfId="604" priority="788" operator="equal">
      <formula>"Media"</formula>
    </cfRule>
    <cfRule type="cellIs" dxfId="603" priority="787" operator="equal">
      <formula>"Baja"</formula>
    </cfRule>
    <cfRule type="containsText" dxfId="602" priority="793" operator="containsText" text="Alto">
      <formula>NOT(ISERROR(SEARCH("Alto",AE17)))</formula>
    </cfRule>
    <cfRule type="containsText" dxfId="601" priority="794" operator="containsText" text="Medio">
      <formula>NOT(ISERROR(SEARCH("Medio",AE17)))</formula>
    </cfRule>
    <cfRule type="containsText" dxfId="600" priority="799" operator="containsText" text="Leve">
      <formula>NOT(ISERROR(SEARCH("Leve",AE17)))</formula>
    </cfRule>
    <cfRule type="containsText" dxfId="599" priority="800" operator="containsText" text="Importante">
      <formula>NOT(ISERROR(SEARCH("Importante",AE17)))</formula>
    </cfRule>
    <cfRule type="containsText" dxfId="598" priority="801" operator="containsText" text="Grave">
      <formula>NOT(ISERROR(SEARCH("Grave",AE17)))</formula>
    </cfRule>
    <cfRule type="cellIs" dxfId="597" priority="789" operator="equal">
      <formula>"Alta"</formula>
    </cfRule>
  </conditionalFormatting>
  <conditionalFormatting sqref="AE22">
    <cfRule type="containsText" dxfId="596" priority="757" operator="containsText" text="Importante">
      <formula>NOT(ISERROR(SEARCH("Importante",AE22)))</formula>
    </cfRule>
    <cfRule type="containsText" dxfId="595" priority="758" operator="containsText" text="Grave">
      <formula>NOT(ISERROR(SEARCH("Grave",AE22)))</formula>
    </cfRule>
    <cfRule type="cellIs" dxfId="594" priority="748" operator="equal">
      <formula>"Media"</formula>
    </cfRule>
    <cfRule type="containsText" dxfId="593" priority="756" operator="containsText" text="Leve">
      <formula>NOT(ISERROR(SEARCH("Leve",AE22)))</formula>
    </cfRule>
    <cfRule type="cellIs" dxfId="592" priority="747" operator="equal">
      <formula>"Baja"</formula>
    </cfRule>
    <cfRule type="cellIs" dxfId="591" priority="749" operator="equal">
      <formula>"Alta"</formula>
    </cfRule>
    <cfRule type="containsText" dxfId="590" priority="750" operator="containsText" text="Alto">
      <formula>NOT(ISERROR(SEARCH("Alto",AE22)))</formula>
    </cfRule>
    <cfRule type="containsText" dxfId="589" priority="751" operator="containsText" text="Medio">
      <formula>NOT(ISERROR(SEARCH("Medio",AE22)))</formula>
    </cfRule>
    <cfRule type="containsText" dxfId="588" priority="752" operator="containsText" text="Bajo">
      <formula>NOT(ISERROR(SEARCH("Bajo",AE22)))</formula>
    </cfRule>
  </conditionalFormatting>
  <conditionalFormatting sqref="AE44:AE48">
    <cfRule type="containsText" dxfId="587" priority="663" operator="containsText" text="Importante">
      <formula>NOT(ISERROR(SEARCH("Importante",AE44)))</formula>
    </cfRule>
    <cfRule type="cellIs" dxfId="586" priority="655" operator="equal">
      <formula>"Alta"</formula>
    </cfRule>
    <cfRule type="cellIs" dxfId="585" priority="654" operator="equal">
      <formula>"Media"</formula>
    </cfRule>
    <cfRule type="cellIs" dxfId="584" priority="653" operator="equal">
      <formula>"Baja"</formula>
    </cfRule>
    <cfRule type="containsText" dxfId="583" priority="664" operator="containsText" text="Grave">
      <formula>NOT(ISERROR(SEARCH("Grave",AE44)))</formula>
    </cfRule>
    <cfRule type="containsText" dxfId="582" priority="656" operator="containsText" text="Alto">
      <formula>NOT(ISERROR(SEARCH("Alto",AE44)))</formula>
    </cfRule>
    <cfRule type="containsText" dxfId="581" priority="657" operator="containsText" text="Medio">
      <formula>NOT(ISERROR(SEARCH("Medio",AE44)))</formula>
    </cfRule>
    <cfRule type="containsText" dxfId="580" priority="658" operator="containsText" text="Bajo">
      <formula>NOT(ISERROR(SEARCH("Bajo",AE44)))</formula>
    </cfRule>
    <cfRule type="containsText" dxfId="579" priority="662" operator="containsText" text="Leve">
      <formula>NOT(ISERROR(SEARCH("Leve",AE44)))</formula>
    </cfRule>
  </conditionalFormatting>
  <conditionalFormatting sqref="AE50:AE55">
    <cfRule type="containsText" dxfId="578" priority="622" operator="containsText" text="Leve">
      <formula>NOT(ISERROR(SEARCH("Leve",AE50)))</formula>
    </cfRule>
    <cfRule type="containsText" dxfId="577" priority="618" operator="containsText" text="Bajo">
      <formula>NOT(ISERROR(SEARCH("Bajo",AE50)))</formula>
    </cfRule>
    <cfRule type="cellIs" dxfId="576" priority="610" operator="equal">
      <formula>"Baja"</formula>
    </cfRule>
    <cfRule type="cellIs" dxfId="575" priority="611" operator="equal">
      <formula>"Media"</formula>
    </cfRule>
    <cfRule type="containsText" dxfId="574" priority="624" operator="containsText" text="Grave">
      <formula>NOT(ISERROR(SEARCH("Grave",AE50)))</formula>
    </cfRule>
    <cfRule type="containsText" dxfId="573" priority="617" operator="containsText" text="Medio">
      <formula>NOT(ISERROR(SEARCH("Medio",AE50)))</formula>
    </cfRule>
    <cfRule type="containsText" dxfId="572" priority="616" operator="containsText" text="Alto">
      <formula>NOT(ISERROR(SEARCH("Alto",AE50)))</formula>
    </cfRule>
    <cfRule type="containsText" dxfId="571" priority="623" operator="containsText" text="Importante">
      <formula>NOT(ISERROR(SEARCH("Importante",AE50)))</formula>
    </cfRule>
    <cfRule type="cellIs" dxfId="570" priority="612" operator="equal">
      <formula>"Alta"</formula>
    </cfRule>
  </conditionalFormatting>
  <conditionalFormatting sqref="AE57:AE62">
    <cfRule type="containsText" dxfId="569" priority="572" operator="containsText" text="Bajo">
      <formula>NOT(ISERROR(SEARCH("Bajo",AE57)))</formula>
    </cfRule>
    <cfRule type="containsText" dxfId="568" priority="571" operator="containsText" text="Medio">
      <formula>NOT(ISERROR(SEARCH("Medio",AE57)))</formula>
    </cfRule>
    <cfRule type="containsText" dxfId="567" priority="570" operator="containsText" text="Alto">
      <formula>NOT(ISERROR(SEARCH("Alto",AE57)))</formula>
    </cfRule>
    <cfRule type="cellIs" dxfId="566" priority="566" operator="equal">
      <formula>"Alta"</formula>
    </cfRule>
    <cfRule type="cellIs" dxfId="565" priority="565" operator="equal">
      <formula>"Media"</formula>
    </cfRule>
    <cfRule type="cellIs" dxfId="564" priority="564" operator="equal">
      <formula>"Baja"</formula>
    </cfRule>
    <cfRule type="containsText" dxfId="563" priority="578" operator="containsText" text="Grave">
      <formula>NOT(ISERROR(SEARCH("Grave",AE57)))</formula>
    </cfRule>
    <cfRule type="containsText" dxfId="562" priority="577" operator="containsText" text="Importante">
      <formula>NOT(ISERROR(SEARCH("Importante",AE57)))</formula>
    </cfRule>
    <cfRule type="containsText" dxfId="561" priority="576" operator="containsText" text="Leve">
      <formula>NOT(ISERROR(SEARCH("Leve",AE57)))</formula>
    </cfRule>
  </conditionalFormatting>
  <conditionalFormatting sqref="AE64:AE75 AG64:AG75 AI64:AI75">
    <cfRule type="cellIs" dxfId="560" priority="526" operator="equal">
      <formula>"Alta"</formula>
    </cfRule>
    <cfRule type="containsText" dxfId="559" priority="530" operator="containsText" text="Alto">
      <formula>NOT(ISERROR(SEARCH("Alto",AE64)))</formula>
    </cfRule>
    <cfRule type="containsText" dxfId="558" priority="536" operator="containsText" text="Leve">
      <formula>NOT(ISERROR(SEARCH("Leve",AE64)))</formula>
    </cfRule>
    <cfRule type="containsText" dxfId="557" priority="537" operator="containsText" text="Importante">
      <formula>NOT(ISERROR(SEARCH("Importante",AE64)))</formula>
    </cfRule>
    <cfRule type="containsText" dxfId="556" priority="538" operator="containsText" text="Grave">
      <formula>NOT(ISERROR(SEARCH("Grave",AE64)))</formula>
    </cfRule>
    <cfRule type="cellIs" dxfId="555" priority="524" operator="equal">
      <formula>"Baja"</formula>
    </cfRule>
    <cfRule type="cellIs" dxfId="554" priority="525" operator="equal">
      <formula>"Media"</formula>
    </cfRule>
    <cfRule type="containsText" dxfId="553" priority="532" operator="containsText" text="Bajo">
      <formula>NOT(ISERROR(SEARCH("Bajo",AE64)))</formula>
    </cfRule>
    <cfRule type="containsText" dxfId="552" priority="531" operator="containsText" text="Medio">
      <formula>NOT(ISERROR(SEARCH("Medio",AE64)))</formula>
    </cfRule>
  </conditionalFormatting>
  <conditionalFormatting sqref="AE77:AE80">
    <cfRule type="cellIs" dxfId="551" priority="500" operator="equal">
      <formula>"Alta"</formula>
    </cfRule>
    <cfRule type="containsText" dxfId="550" priority="501" operator="containsText" text="Alto">
      <formula>NOT(ISERROR(SEARCH("Alto",AE77)))</formula>
    </cfRule>
    <cfRule type="containsText" dxfId="549" priority="507" operator="containsText" text="Leve">
      <formula>NOT(ISERROR(SEARCH("Leve",AE77)))</formula>
    </cfRule>
    <cfRule type="containsText" dxfId="548" priority="502" operator="containsText" text="Medio">
      <formula>NOT(ISERROR(SEARCH("Medio",AE77)))</formula>
    </cfRule>
    <cfRule type="containsText" dxfId="547" priority="509" operator="containsText" text="Grave">
      <formula>NOT(ISERROR(SEARCH("Grave",AE77)))</formula>
    </cfRule>
    <cfRule type="containsText" dxfId="546" priority="503" operator="containsText" text="Bajo">
      <formula>NOT(ISERROR(SEARCH("Bajo",AE77)))</formula>
    </cfRule>
    <cfRule type="cellIs" dxfId="545" priority="498" operator="equal">
      <formula>"Baja"</formula>
    </cfRule>
    <cfRule type="cellIs" dxfId="544" priority="499" operator="equal">
      <formula>"Media"</formula>
    </cfRule>
    <cfRule type="containsText" dxfId="543" priority="508" operator="containsText" text="Importante">
      <formula>NOT(ISERROR(SEARCH("Importante",AE77)))</formula>
    </cfRule>
  </conditionalFormatting>
  <conditionalFormatting sqref="AE82:AE90">
    <cfRule type="cellIs" dxfId="542" priority="446" operator="equal">
      <formula>"Media"</formula>
    </cfRule>
    <cfRule type="cellIs" dxfId="541" priority="445" operator="equal">
      <formula>"Baja"</formula>
    </cfRule>
    <cfRule type="containsText" dxfId="540" priority="448" operator="containsText" text="Alto">
      <formula>NOT(ISERROR(SEARCH("Alto",AE82)))</formula>
    </cfRule>
    <cfRule type="containsText" dxfId="539" priority="450" operator="containsText" text="Bajo">
      <formula>NOT(ISERROR(SEARCH("Bajo",AE82)))</formula>
    </cfRule>
    <cfRule type="containsText" dxfId="538" priority="449" operator="containsText" text="Medio">
      <formula>NOT(ISERROR(SEARCH("Medio",AE82)))</formula>
    </cfRule>
    <cfRule type="containsText" dxfId="537" priority="451" operator="containsText" text="Leve">
      <formula>NOT(ISERROR(SEARCH("Leve",AE82)))</formula>
    </cfRule>
    <cfRule type="containsText" dxfId="536" priority="452" operator="containsText" text="Importante">
      <formula>NOT(ISERROR(SEARCH("Importante",AE82)))</formula>
    </cfRule>
    <cfRule type="containsText" dxfId="535" priority="453" operator="containsText" text="Grave">
      <formula>NOT(ISERROR(SEARCH("Grave",AE82)))</formula>
    </cfRule>
    <cfRule type="cellIs" dxfId="534" priority="447" operator="equal">
      <formula>"Alta"</formula>
    </cfRule>
  </conditionalFormatting>
  <conditionalFormatting sqref="AE92:AE99 AG92:AG99 AI92:AI99">
    <cfRule type="containsText" dxfId="533" priority="410" operator="containsText" text="Leve">
      <formula>NOT(ISERROR(SEARCH("Leve",AE92)))</formula>
    </cfRule>
    <cfRule type="cellIs" dxfId="532" priority="403" operator="equal">
      <formula>"Alta"</formula>
    </cfRule>
    <cfRule type="cellIs" dxfId="531" priority="401" operator="equal">
      <formula>"Baja"</formula>
    </cfRule>
    <cfRule type="containsText" dxfId="530" priority="406" operator="containsText" text="Bajo">
      <formula>NOT(ISERROR(SEARCH("Bajo",AE92)))</formula>
    </cfRule>
    <cfRule type="containsText" dxfId="529" priority="405" operator="containsText" text="Medio">
      <formula>NOT(ISERROR(SEARCH("Medio",AE92)))</formula>
    </cfRule>
    <cfRule type="containsText" dxfId="528" priority="404" operator="containsText" text="Alto">
      <formula>NOT(ISERROR(SEARCH("Alto",AE92)))</formula>
    </cfRule>
    <cfRule type="cellIs" dxfId="527" priority="402" operator="equal">
      <formula>"Media"</formula>
    </cfRule>
    <cfRule type="containsText" dxfId="526" priority="411" operator="containsText" text="Importante">
      <formula>NOT(ISERROR(SEARCH("Importante",AE92)))</formula>
    </cfRule>
    <cfRule type="containsText" dxfId="525" priority="412" operator="containsText" text="Grave">
      <formula>NOT(ISERROR(SEARCH("Grave",AE92)))</formula>
    </cfRule>
  </conditionalFormatting>
  <conditionalFormatting sqref="AE101:AE112">
    <cfRule type="cellIs" dxfId="524" priority="377" operator="equal">
      <formula>"Media"</formula>
    </cfRule>
    <cfRule type="containsText" dxfId="523" priority="385" operator="containsText" text="Leve">
      <formula>NOT(ISERROR(SEARCH("Leve",AE101)))</formula>
    </cfRule>
    <cfRule type="containsText" dxfId="522" priority="381" operator="containsText" text="Bajo">
      <formula>NOT(ISERROR(SEARCH("Bajo",AE101)))</formula>
    </cfRule>
    <cfRule type="containsText" dxfId="521" priority="380" operator="containsText" text="Medio">
      <formula>NOT(ISERROR(SEARCH("Medio",AE101)))</formula>
    </cfRule>
    <cfRule type="containsText" dxfId="520" priority="379" operator="containsText" text="Alto">
      <formula>NOT(ISERROR(SEARCH("Alto",AE101)))</formula>
    </cfRule>
    <cfRule type="containsText" dxfId="519" priority="386" operator="containsText" text="Importante">
      <formula>NOT(ISERROR(SEARCH("Importante",AE101)))</formula>
    </cfRule>
    <cfRule type="containsText" dxfId="518" priority="387" operator="containsText" text="Grave">
      <formula>NOT(ISERROR(SEARCH("Grave",AE101)))</formula>
    </cfRule>
    <cfRule type="cellIs" dxfId="517" priority="378" operator="equal">
      <formula>"Alta"</formula>
    </cfRule>
    <cfRule type="cellIs" dxfId="516" priority="376" operator="equal">
      <formula>"Baja"</formula>
    </cfRule>
  </conditionalFormatting>
  <conditionalFormatting sqref="AE114:AE121 AG114:AG121 AI114:AI121">
    <cfRule type="containsText" dxfId="515" priority="348" operator="containsText" text="Leve">
      <formula>NOT(ISERROR(SEARCH("Leve",AE114)))</formula>
    </cfRule>
    <cfRule type="containsText" dxfId="514" priority="343" operator="containsText" text="Medio">
      <formula>NOT(ISERROR(SEARCH("Medio",AE114)))</formula>
    </cfRule>
    <cfRule type="cellIs" dxfId="513" priority="338" operator="equal">
      <formula>"Alta"</formula>
    </cfRule>
    <cfRule type="cellIs" dxfId="512" priority="337" operator="equal">
      <formula>"Media"</formula>
    </cfRule>
    <cfRule type="cellIs" dxfId="511" priority="336" operator="equal">
      <formula>"Baja"</formula>
    </cfRule>
    <cfRule type="containsText" dxfId="510" priority="344" operator="containsText" text="Bajo">
      <formula>NOT(ISERROR(SEARCH("Bajo",AE114)))</formula>
    </cfRule>
    <cfRule type="containsText" dxfId="509" priority="342" operator="containsText" text="Alto">
      <formula>NOT(ISERROR(SEARCH("Alto",AE114)))</formula>
    </cfRule>
    <cfRule type="containsText" dxfId="508" priority="349" operator="containsText" text="Importante">
      <formula>NOT(ISERROR(SEARCH("Importante",AE114)))</formula>
    </cfRule>
    <cfRule type="containsText" dxfId="507" priority="350" operator="containsText" text="Grave">
      <formula>NOT(ISERROR(SEARCH("Grave",AE114)))</formula>
    </cfRule>
  </conditionalFormatting>
  <conditionalFormatting sqref="AE123:AE142 AG123:AG142 AI123:AI142">
    <cfRule type="containsText" dxfId="506" priority="325" operator="containsText" text="Importante">
      <formula>NOT(ISERROR(SEARCH("Importante",AE123)))</formula>
    </cfRule>
    <cfRule type="containsText" dxfId="505" priority="324" operator="containsText" text="Leve">
      <formula>NOT(ISERROR(SEARCH("Leve",AE123)))</formula>
    </cfRule>
    <cfRule type="containsText" dxfId="504" priority="326" operator="containsText" text="Grave">
      <formula>NOT(ISERROR(SEARCH("Grave",AE123)))</formula>
    </cfRule>
    <cfRule type="containsText" dxfId="503" priority="319" operator="containsText" text="Medio">
      <formula>NOT(ISERROR(SEARCH("Medio",AE123)))</formula>
    </cfRule>
    <cfRule type="containsText" dxfId="502" priority="320" operator="containsText" text="Bajo">
      <formula>NOT(ISERROR(SEARCH("Bajo",AE123)))</formula>
    </cfRule>
    <cfRule type="containsText" dxfId="501" priority="318" operator="containsText" text="Alto">
      <formula>NOT(ISERROR(SEARCH("Alto",AE123)))</formula>
    </cfRule>
    <cfRule type="cellIs" dxfId="500" priority="312" operator="equal">
      <formula>"Baja"</formula>
    </cfRule>
    <cfRule type="cellIs" dxfId="499" priority="314" operator="equal">
      <formula>"Alta"</formula>
    </cfRule>
    <cfRule type="cellIs" dxfId="498" priority="313" operator="equal">
      <formula>"Media"</formula>
    </cfRule>
  </conditionalFormatting>
  <conditionalFormatting sqref="AE144:AE153 AG144:AG153 AI144:AI153">
    <cfRule type="containsText" dxfId="497" priority="297" operator="containsText" text="Leve">
      <formula>NOT(ISERROR(SEARCH("Leve",AE144)))</formula>
    </cfRule>
    <cfRule type="containsText" dxfId="496" priority="298" operator="containsText" text="Importante">
      <formula>NOT(ISERROR(SEARCH("Importante",AE144)))</formula>
    </cfRule>
    <cfRule type="containsText" dxfId="495" priority="299" operator="containsText" text="Grave">
      <formula>NOT(ISERROR(SEARCH("Grave",AE144)))</formula>
    </cfRule>
    <cfRule type="cellIs" dxfId="494" priority="288" operator="equal">
      <formula>"Baja"</formula>
    </cfRule>
    <cfRule type="cellIs" dxfId="493" priority="289" operator="equal">
      <formula>"Media"</formula>
    </cfRule>
    <cfRule type="cellIs" dxfId="492" priority="290" operator="equal">
      <formula>"Alta"</formula>
    </cfRule>
    <cfRule type="containsText" dxfId="491" priority="291" operator="containsText" text="Alto">
      <formula>NOT(ISERROR(SEARCH("Alto",AE144)))</formula>
    </cfRule>
    <cfRule type="containsText" dxfId="490" priority="292" operator="containsText" text="Medio">
      <formula>NOT(ISERROR(SEARCH("Medio",AE144)))</formula>
    </cfRule>
    <cfRule type="containsText" dxfId="489" priority="293" operator="containsText" text="Bajo">
      <formula>NOT(ISERROR(SEARCH("Bajo",AE144)))</formula>
    </cfRule>
  </conditionalFormatting>
  <conditionalFormatting sqref="AE155:AE172 AG155:AG172 AI155:AI172">
    <cfRule type="containsText" dxfId="488" priority="274" operator="containsText" text="Leve">
      <formula>NOT(ISERROR(SEARCH("Leve",AE155)))</formula>
    </cfRule>
    <cfRule type="containsText" dxfId="487" priority="275" operator="containsText" text="Importante">
      <formula>NOT(ISERROR(SEARCH("Importante",AE155)))</formula>
    </cfRule>
    <cfRule type="containsText" dxfId="486" priority="276" operator="containsText" text="Grave">
      <formula>NOT(ISERROR(SEARCH("Grave",AE155)))</formula>
    </cfRule>
    <cfRule type="containsText" dxfId="485" priority="269" operator="containsText" text="Medio">
      <formula>NOT(ISERROR(SEARCH("Medio",AE155)))</formula>
    </cfRule>
    <cfRule type="cellIs" dxfId="484" priority="262" operator="equal">
      <formula>"Baja"</formula>
    </cfRule>
    <cfRule type="cellIs" dxfId="483" priority="263" operator="equal">
      <formula>"Media"</formula>
    </cfRule>
    <cfRule type="cellIs" dxfId="482" priority="264" operator="equal">
      <formula>"Alta"</formula>
    </cfRule>
    <cfRule type="containsText" dxfId="481" priority="268" operator="containsText" text="Alto">
      <formula>NOT(ISERROR(SEARCH("Alto",AE155)))</formula>
    </cfRule>
    <cfRule type="containsText" dxfId="480" priority="270" operator="containsText" text="Bajo">
      <formula>NOT(ISERROR(SEARCH("Bajo",AE155)))</formula>
    </cfRule>
  </conditionalFormatting>
  <conditionalFormatting sqref="AE174:AE187 AG174:AG187 AI174:AI187">
    <cfRule type="containsText" dxfId="479" priority="251" operator="containsText" text="Grave">
      <formula>NOT(ISERROR(SEARCH("Grave",AE174)))</formula>
    </cfRule>
    <cfRule type="containsText" dxfId="478" priority="249" operator="containsText" text="Leve">
      <formula>NOT(ISERROR(SEARCH("Leve",AE174)))</formula>
    </cfRule>
    <cfRule type="containsText" dxfId="477" priority="248" operator="containsText" text="Bajo">
      <formula>NOT(ISERROR(SEARCH("Bajo",AE174)))</formula>
    </cfRule>
    <cfRule type="containsText" dxfId="476" priority="247" operator="containsText" text="Medio">
      <formula>NOT(ISERROR(SEARCH("Medio",AE174)))</formula>
    </cfRule>
    <cfRule type="containsText" dxfId="475" priority="246" operator="containsText" text="Alto">
      <formula>NOT(ISERROR(SEARCH("Alto",AE174)))</formula>
    </cfRule>
    <cfRule type="cellIs" dxfId="474" priority="244" operator="equal">
      <formula>"Media"</formula>
    </cfRule>
    <cfRule type="cellIs" dxfId="473" priority="243" operator="equal">
      <formula>"Baja"</formula>
    </cfRule>
    <cfRule type="cellIs" dxfId="472" priority="245" operator="equal">
      <formula>"Alta"</formula>
    </cfRule>
    <cfRule type="containsText" dxfId="471" priority="250" operator="containsText" text="Importante">
      <formula>NOT(ISERROR(SEARCH("Importante",AE174)))</formula>
    </cfRule>
  </conditionalFormatting>
  <conditionalFormatting sqref="AE189:AE220 AG189:AG220 AI189:AI220">
    <cfRule type="containsText" dxfId="470" priority="205" operator="containsText" text="Importante">
      <formula>NOT(ISERROR(SEARCH("Importante",AE189)))</formula>
    </cfRule>
    <cfRule type="containsText" dxfId="469" priority="206" operator="containsText" text="Grave">
      <formula>NOT(ISERROR(SEARCH("Grave",AE189)))</formula>
    </cfRule>
    <cfRule type="containsText" dxfId="468" priority="201" operator="containsText" text="Alto">
      <formula>NOT(ISERROR(SEARCH("Alto",AE189)))</formula>
    </cfRule>
    <cfRule type="containsText" dxfId="467" priority="202" operator="containsText" text="Medio">
      <formula>NOT(ISERROR(SEARCH("Medio",AE189)))</formula>
    </cfRule>
    <cfRule type="containsText" dxfId="466" priority="203" operator="containsText" text="Bajo">
      <formula>NOT(ISERROR(SEARCH("Bajo",AE189)))</formula>
    </cfRule>
    <cfRule type="containsText" dxfId="465" priority="204" operator="containsText" text="Leve">
      <formula>NOT(ISERROR(SEARCH("Leve",AE189)))</formula>
    </cfRule>
  </conditionalFormatting>
  <conditionalFormatting sqref="AE199:AE200 AE202:AE203 AE216:AE217">
    <cfRule type="containsText" dxfId="464" priority="215" operator="containsText" text="Grave">
      <formula>NOT(ISERROR(SEARCH("Grave",AE199)))</formula>
    </cfRule>
    <cfRule type="containsText" dxfId="463" priority="214" operator="containsText" text="Importante">
      <formula>NOT(ISERROR(SEARCH("Importante",AE199)))</formula>
    </cfRule>
    <cfRule type="containsText" dxfId="462" priority="212" operator="containsText" text="Bajo">
      <formula>NOT(ISERROR(SEARCH("Bajo",AE199)))</formula>
    </cfRule>
    <cfRule type="cellIs" dxfId="461" priority="207" operator="equal">
      <formula>"Baja"</formula>
    </cfRule>
    <cfRule type="cellIs" dxfId="460" priority="208" operator="equal">
      <formula>"Media"</formula>
    </cfRule>
    <cfRule type="containsText" dxfId="459" priority="210" operator="containsText" text="Alto">
      <formula>NOT(ISERROR(SEARCH("Alto",AE199)))</formula>
    </cfRule>
    <cfRule type="cellIs" dxfId="458" priority="209" operator="equal">
      <formula>"Alta"</formula>
    </cfRule>
    <cfRule type="containsText" dxfId="457" priority="213" operator="containsText" text="Leve">
      <formula>NOT(ISERROR(SEARCH("Leve",AE199)))</formula>
    </cfRule>
    <cfRule type="containsText" dxfId="456" priority="211" operator="containsText" text="Medio">
      <formula>NOT(ISERROR(SEARCH("Medio",AE199)))</formula>
    </cfRule>
  </conditionalFormatting>
  <conditionalFormatting sqref="AE222:AE224">
    <cfRule type="cellIs" dxfId="455" priority="145" operator="equal">
      <formula>"Alta"</formula>
    </cfRule>
    <cfRule type="containsText" dxfId="454" priority="153" operator="containsText" text="Importante">
      <formula>NOT(ISERROR(SEARCH("Importante",AE222)))</formula>
    </cfRule>
    <cfRule type="containsText" dxfId="453" priority="148" operator="containsText" text="Bajo">
      <formula>NOT(ISERROR(SEARCH("Bajo",AE222)))</formula>
    </cfRule>
    <cfRule type="containsText" dxfId="452" priority="147" operator="containsText" text="Medio">
      <formula>NOT(ISERROR(SEARCH("Medio",AE222)))</formula>
    </cfRule>
    <cfRule type="containsText" dxfId="451" priority="152" operator="containsText" text="Leve">
      <formula>NOT(ISERROR(SEARCH("Leve",AE222)))</formula>
    </cfRule>
    <cfRule type="cellIs" dxfId="450" priority="143" operator="equal">
      <formula>"Baja"</formula>
    </cfRule>
    <cfRule type="containsText" dxfId="449" priority="154" operator="containsText" text="Grave">
      <formula>NOT(ISERROR(SEARCH("Grave",AE222)))</formula>
    </cfRule>
    <cfRule type="cellIs" dxfId="448" priority="144" operator="equal">
      <formula>"Media"</formula>
    </cfRule>
    <cfRule type="containsText" dxfId="447" priority="146" operator="containsText" text="Alto">
      <formula>NOT(ISERROR(SEARCH("Alto",AE222)))</formula>
    </cfRule>
  </conditionalFormatting>
  <conditionalFormatting sqref="AE226:AE233">
    <cfRule type="containsText" dxfId="446" priority="91" operator="containsText" text="Grave">
      <formula>NOT(ISERROR(SEARCH("Grave",AE226)))</formula>
    </cfRule>
    <cfRule type="cellIs" dxfId="445" priority="83" operator="equal">
      <formula>"Baja"</formula>
    </cfRule>
    <cfRule type="cellIs" dxfId="444" priority="85" operator="equal">
      <formula>"Alta"</formula>
    </cfRule>
    <cfRule type="containsText" dxfId="443" priority="86" operator="containsText" text="Alto">
      <formula>NOT(ISERROR(SEARCH("Alto",AE226)))</formula>
    </cfRule>
    <cfRule type="containsText" dxfId="442" priority="87" operator="containsText" text="Medio">
      <formula>NOT(ISERROR(SEARCH("Medio",AE226)))</formula>
    </cfRule>
    <cfRule type="cellIs" dxfId="441" priority="84" operator="equal">
      <formula>"Media"</formula>
    </cfRule>
    <cfRule type="containsText" dxfId="440" priority="88" operator="containsText" text="Bajo">
      <formula>NOT(ISERROR(SEARCH("Bajo",AE226)))</formula>
    </cfRule>
    <cfRule type="containsText" dxfId="439" priority="89" operator="containsText" text="Leve">
      <formula>NOT(ISERROR(SEARCH("Leve",AE226)))</formula>
    </cfRule>
    <cfRule type="containsText" dxfId="438" priority="90" operator="containsText" text="Importante">
      <formula>NOT(ISERROR(SEARCH("Importante",AE226)))</formula>
    </cfRule>
  </conditionalFormatting>
  <conditionalFormatting sqref="AE235:AE236">
    <cfRule type="cellIs" dxfId="437" priority="48" operator="equal">
      <formula>"Baja"</formula>
    </cfRule>
    <cfRule type="containsText" dxfId="436" priority="59" operator="containsText" text="Grave">
      <formula>NOT(ISERROR(SEARCH("Grave",AE235)))</formula>
    </cfRule>
    <cfRule type="cellIs" dxfId="435" priority="49" operator="equal">
      <formula>"Media"</formula>
    </cfRule>
    <cfRule type="cellIs" dxfId="434" priority="50" operator="equal">
      <formula>"Alta"</formula>
    </cfRule>
    <cfRule type="containsText" dxfId="433" priority="51" operator="containsText" text="Alto">
      <formula>NOT(ISERROR(SEARCH("Alto",AE235)))</formula>
    </cfRule>
    <cfRule type="containsText" dxfId="432" priority="52" operator="containsText" text="Medio">
      <formula>NOT(ISERROR(SEARCH("Medio",AE235)))</formula>
    </cfRule>
    <cfRule type="containsText" dxfId="431" priority="53" operator="containsText" text="Bajo">
      <formula>NOT(ISERROR(SEARCH("Bajo",AE235)))</formula>
    </cfRule>
    <cfRule type="containsText" dxfId="430" priority="57" operator="containsText" text="Leve">
      <formula>NOT(ISERROR(SEARCH("Leve",AE235)))</formula>
    </cfRule>
    <cfRule type="containsText" dxfId="429" priority="58" operator="containsText" text="Importante">
      <formula>NOT(ISERROR(SEARCH("Importante",AE235)))</formula>
    </cfRule>
  </conditionalFormatting>
  <conditionalFormatting sqref="AE236:AE244 AG236:AG244">
    <cfRule type="containsText" dxfId="428" priority="78" operator="containsText" text="Importante">
      <formula>NOT(ISERROR(SEARCH("Importante",AE236)))</formula>
    </cfRule>
    <cfRule type="containsText" dxfId="427" priority="73" operator="containsText" text="Bajo">
      <formula>NOT(ISERROR(SEARCH("Bajo",AE236)))</formula>
    </cfRule>
    <cfRule type="containsText" dxfId="426" priority="72" operator="containsText" text="Medio">
      <formula>NOT(ISERROR(SEARCH("Medio",AE236)))</formula>
    </cfRule>
    <cfRule type="cellIs" dxfId="425" priority="70" operator="equal">
      <formula>"Alta"</formula>
    </cfRule>
    <cfRule type="cellIs" dxfId="424" priority="69" operator="equal">
      <formula>"Media"</formula>
    </cfRule>
    <cfRule type="containsText" dxfId="423" priority="79" operator="containsText" text="Grave">
      <formula>NOT(ISERROR(SEARCH("Grave",AE236)))</formula>
    </cfRule>
    <cfRule type="cellIs" dxfId="422" priority="68" operator="equal">
      <formula>"Baja"</formula>
    </cfRule>
    <cfRule type="containsText" dxfId="421" priority="71" operator="containsText" text="Alto">
      <formula>NOT(ISERROR(SEARCH("Alto",AE236)))</formula>
    </cfRule>
    <cfRule type="containsText" dxfId="420" priority="77" operator="containsText" text="Leve">
      <formula>NOT(ISERROR(SEARCH("Leve",AE236)))</formula>
    </cfRule>
  </conditionalFormatting>
  <conditionalFormatting sqref="AE246:AE251 AG246:AG251 AI246:AI251">
    <cfRule type="containsText" dxfId="419" priority="15" operator="containsText" text="Importante">
      <formula>NOT(ISERROR(SEARCH("Importante",AE246)))</formula>
    </cfRule>
    <cfRule type="containsText" dxfId="418" priority="16" operator="containsText" text="Grave">
      <formula>NOT(ISERROR(SEARCH("Grave",AE246)))</formula>
    </cfRule>
    <cfRule type="containsText" dxfId="417" priority="12" operator="containsText" text="Medio">
      <formula>NOT(ISERROR(SEARCH("Medio",AE246)))</formula>
    </cfRule>
    <cfRule type="containsText" dxfId="416" priority="11" operator="containsText" text="Alto">
      <formula>NOT(ISERROR(SEARCH("Alto",AE246)))</formula>
    </cfRule>
    <cfRule type="containsText" dxfId="415" priority="13" operator="containsText" text="Bajo">
      <formula>NOT(ISERROR(SEARCH("Bajo",AE246)))</formula>
    </cfRule>
    <cfRule type="cellIs" dxfId="414" priority="7" operator="equal">
      <formula>"Alta"</formula>
    </cfRule>
    <cfRule type="cellIs" dxfId="413" priority="6" operator="equal">
      <formula>"Media"</formula>
    </cfRule>
    <cfRule type="cellIs" dxfId="412" priority="5" operator="equal">
      <formula>"Baja"</formula>
    </cfRule>
    <cfRule type="containsText" dxfId="411" priority="14" operator="containsText" text="Leve">
      <formula>NOT(ISERROR(SEARCH("Leve",AE246)))</formula>
    </cfRule>
  </conditionalFormatting>
  <conditionalFormatting sqref="AE24:AI42">
    <cfRule type="cellIs" dxfId="410" priority="706" operator="equal">
      <formula>"Media"</formula>
    </cfRule>
    <cfRule type="cellIs" dxfId="409" priority="707" operator="equal">
      <formula>"Alta"</formula>
    </cfRule>
    <cfRule type="containsText" dxfId="408" priority="708" operator="containsText" text="Alto">
      <formula>NOT(ISERROR(SEARCH("Alto",AE24)))</formula>
    </cfRule>
    <cfRule type="containsText" dxfId="407" priority="709" operator="containsText" text="Medio">
      <formula>NOT(ISERROR(SEARCH("Medio",AE24)))</formula>
    </cfRule>
    <cfRule type="containsText" dxfId="406" priority="710" operator="containsText" text="Bajo">
      <formula>NOT(ISERROR(SEARCH("Bajo",AE24)))</formula>
    </cfRule>
    <cfRule type="containsText" dxfId="405" priority="711" operator="containsText" text="Leve">
      <formula>NOT(ISERROR(SEARCH("Leve",AE24)))</formula>
    </cfRule>
    <cfRule type="containsText" dxfId="404" priority="712" operator="containsText" text="Importante">
      <formula>NOT(ISERROR(SEARCH("Importante",AE24)))</formula>
    </cfRule>
    <cfRule type="containsText" dxfId="403" priority="713" operator="containsText" text="Grave">
      <formula>NOT(ISERROR(SEARCH("Grave",AE24)))</formula>
    </cfRule>
    <cfRule type="cellIs" dxfId="402" priority="705" operator="equal">
      <formula>"Baja"</formula>
    </cfRule>
  </conditionalFormatting>
  <conditionalFormatting sqref="AG17:AG20">
    <cfRule type="containsText" dxfId="401" priority="786" operator="containsText" text="Grave">
      <formula>NOT(ISERROR(SEARCH("Grave",AG17)))</formula>
    </cfRule>
    <cfRule type="containsText" dxfId="400" priority="783" operator="containsText" text="Bajo">
      <formula>NOT(ISERROR(SEARCH("Bajo",AG17)))</formula>
    </cfRule>
    <cfRule type="cellIs" dxfId="399" priority="778" operator="equal">
      <formula>"Baja"</formula>
    </cfRule>
    <cfRule type="containsText" dxfId="398" priority="784" operator="containsText" text="Leve">
      <formula>NOT(ISERROR(SEARCH("Leve",AG17)))</formula>
    </cfRule>
    <cfRule type="containsText" dxfId="397" priority="781" operator="containsText" text="Alto">
      <formula>NOT(ISERROR(SEARCH("Alto",AG17)))</formula>
    </cfRule>
    <cfRule type="cellIs" dxfId="396" priority="780" operator="equal">
      <formula>"Alta"</formula>
    </cfRule>
    <cfRule type="cellIs" dxfId="395" priority="779" operator="equal">
      <formula>"Media"</formula>
    </cfRule>
    <cfRule type="containsText" dxfId="394" priority="785" operator="containsText" text="Importante">
      <formula>NOT(ISERROR(SEARCH("Importante",AG17)))</formula>
    </cfRule>
    <cfRule type="containsText" dxfId="393" priority="782" operator="containsText" text="Medio">
      <formula>NOT(ISERROR(SEARCH("Medio",AG17)))</formula>
    </cfRule>
  </conditionalFormatting>
  <conditionalFormatting sqref="AG22">
    <cfRule type="containsText" dxfId="392" priority="746" operator="containsText" text="Grave">
      <formula>NOT(ISERROR(SEARCH("Grave",AG22)))</formula>
    </cfRule>
    <cfRule type="containsText" dxfId="391" priority="745" operator="containsText" text="Importante">
      <formula>NOT(ISERROR(SEARCH("Importante",AG22)))</formula>
    </cfRule>
    <cfRule type="containsText" dxfId="390" priority="744" operator="containsText" text="Leve">
      <formula>NOT(ISERROR(SEARCH("Leve",AG22)))</formula>
    </cfRule>
    <cfRule type="containsText" dxfId="389" priority="743" operator="containsText" text="Bajo">
      <formula>NOT(ISERROR(SEARCH("Bajo",AG22)))</formula>
    </cfRule>
    <cfRule type="containsText" dxfId="388" priority="742" operator="containsText" text="Medio">
      <formula>NOT(ISERROR(SEARCH("Medio",AG22)))</formula>
    </cfRule>
    <cfRule type="containsText" dxfId="387" priority="741" operator="containsText" text="Alto">
      <formula>NOT(ISERROR(SEARCH("Alto",AG22)))</formula>
    </cfRule>
    <cfRule type="cellIs" dxfId="386" priority="740" operator="equal">
      <formula>"Alta"</formula>
    </cfRule>
    <cfRule type="cellIs" dxfId="385" priority="739" operator="equal">
      <formula>"Media"</formula>
    </cfRule>
    <cfRule type="cellIs" dxfId="384" priority="738" operator="equal">
      <formula>"Baja"</formula>
    </cfRule>
  </conditionalFormatting>
  <conditionalFormatting sqref="AG44:AG48">
    <cfRule type="containsText" dxfId="383" priority="652" operator="containsText" text="Grave">
      <formula>NOT(ISERROR(SEARCH("Grave",AG44)))</formula>
    </cfRule>
    <cfRule type="cellIs" dxfId="382" priority="645" operator="equal">
      <formula>"Media"</formula>
    </cfRule>
    <cfRule type="cellIs" dxfId="381" priority="646" operator="equal">
      <formula>"Alta"</formula>
    </cfRule>
    <cfRule type="containsText" dxfId="380" priority="647" operator="containsText" text="Alto">
      <formula>NOT(ISERROR(SEARCH("Alto",AG44)))</formula>
    </cfRule>
    <cfRule type="containsText" dxfId="379" priority="648" operator="containsText" text="Medio">
      <formula>NOT(ISERROR(SEARCH("Medio",AG44)))</formula>
    </cfRule>
    <cfRule type="containsText" dxfId="378" priority="649" operator="containsText" text="Bajo">
      <formula>NOT(ISERROR(SEARCH("Bajo",AG44)))</formula>
    </cfRule>
    <cfRule type="containsText" dxfId="377" priority="650" operator="containsText" text="Leve">
      <formula>NOT(ISERROR(SEARCH("Leve",AG44)))</formula>
    </cfRule>
    <cfRule type="cellIs" dxfId="376" priority="644" operator="equal">
      <formula>"Baja"</formula>
    </cfRule>
    <cfRule type="containsText" dxfId="375" priority="651" operator="containsText" text="Importante">
      <formula>NOT(ISERROR(SEARCH("Importante",AG44)))</formula>
    </cfRule>
  </conditionalFormatting>
  <conditionalFormatting sqref="AG50:AG55">
    <cfRule type="containsText" dxfId="374" priority="608" operator="containsText" text="Importante">
      <formula>NOT(ISERROR(SEARCH("Importante",AG50)))</formula>
    </cfRule>
    <cfRule type="cellIs" dxfId="373" priority="601" operator="equal">
      <formula>"Baja"</formula>
    </cfRule>
    <cfRule type="cellIs" dxfId="372" priority="602" operator="equal">
      <formula>"Media"</formula>
    </cfRule>
    <cfRule type="cellIs" dxfId="371" priority="603" operator="equal">
      <formula>"Alta"</formula>
    </cfRule>
    <cfRule type="containsText" dxfId="370" priority="609" operator="containsText" text="Grave">
      <formula>NOT(ISERROR(SEARCH("Grave",AG50)))</formula>
    </cfRule>
    <cfRule type="containsText" dxfId="369" priority="604" operator="containsText" text="Alto">
      <formula>NOT(ISERROR(SEARCH("Alto",AG50)))</formula>
    </cfRule>
    <cfRule type="containsText" dxfId="368" priority="605" operator="containsText" text="Medio">
      <formula>NOT(ISERROR(SEARCH("Medio",AG50)))</formula>
    </cfRule>
    <cfRule type="containsText" dxfId="367" priority="606" operator="containsText" text="Bajo">
      <formula>NOT(ISERROR(SEARCH("Bajo",AG50)))</formula>
    </cfRule>
    <cfRule type="containsText" dxfId="366" priority="607" operator="containsText" text="Leve">
      <formula>NOT(ISERROR(SEARCH("Leve",AG50)))</formula>
    </cfRule>
  </conditionalFormatting>
  <conditionalFormatting sqref="AG57:AG62">
    <cfRule type="cellIs" dxfId="365" priority="555" operator="equal">
      <formula>"Baja"</formula>
    </cfRule>
    <cfRule type="containsText" dxfId="364" priority="563" operator="containsText" text="Grave">
      <formula>NOT(ISERROR(SEARCH("Grave",AG57)))</formula>
    </cfRule>
    <cfRule type="containsText" dxfId="363" priority="562" operator="containsText" text="Importante">
      <formula>NOT(ISERROR(SEARCH("Importante",AG57)))</formula>
    </cfRule>
    <cfRule type="containsText" dxfId="362" priority="561" operator="containsText" text="Leve">
      <formula>NOT(ISERROR(SEARCH("Leve",AG57)))</formula>
    </cfRule>
    <cfRule type="containsText" dxfId="361" priority="560" operator="containsText" text="Bajo">
      <formula>NOT(ISERROR(SEARCH("Bajo",AG57)))</formula>
    </cfRule>
    <cfRule type="containsText" dxfId="360" priority="559" operator="containsText" text="Medio">
      <formula>NOT(ISERROR(SEARCH("Medio",AG57)))</formula>
    </cfRule>
    <cfRule type="containsText" dxfId="359" priority="558" operator="containsText" text="Alto">
      <formula>NOT(ISERROR(SEARCH("Alto",AG57)))</formula>
    </cfRule>
    <cfRule type="cellIs" dxfId="358" priority="557" operator="equal">
      <formula>"Alta"</formula>
    </cfRule>
    <cfRule type="cellIs" dxfId="357" priority="556" operator="equal">
      <formula>"Media"</formula>
    </cfRule>
  </conditionalFormatting>
  <conditionalFormatting sqref="AG77:AG80">
    <cfRule type="cellIs" dxfId="356" priority="490" operator="equal">
      <formula>"Media"</formula>
    </cfRule>
    <cfRule type="containsText" dxfId="355" priority="492" operator="containsText" text="Alto">
      <formula>NOT(ISERROR(SEARCH("Alto",AG77)))</formula>
    </cfRule>
    <cfRule type="cellIs" dxfId="354" priority="489" operator="equal">
      <formula>"Baja"</formula>
    </cfRule>
    <cfRule type="containsText" dxfId="353" priority="493" operator="containsText" text="Medio">
      <formula>NOT(ISERROR(SEARCH("Medio",AG77)))</formula>
    </cfRule>
    <cfRule type="containsText" dxfId="352" priority="496" operator="containsText" text="Importante">
      <formula>NOT(ISERROR(SEARCH("Importante",AG77)))</formula>
    </cfRule>
    <cfRule type="containsText" dxfId="351" priority="495" operator="containsText" text="Leve">
      <formula>NOT(ISERROR(SEARCH("Leve",AG77)))</formula>
    </cfRule>
    <cfRule type="containsText" dxfId="350" priority="497" operator="containsText" text="Grave">
      <formula>NOT(ISERROR(SEARCH("Grave",AG77)))</formula>
    </cfRule>
    <cfRule type="containsText" dxfId="349" priority="494" operator="containsText" text="Bajo">
      <formula>NOT(ISERROR(SEARCH("Bajo",AG77)))</formula>
    </cfRule>
    <cfRule type="cellIs" dxfId="348" priority="491" operator="equal">
      <formula>"Alta"</formula>
    </cfRule>
  </conditionalFormatting>
  <conditionalFormatting sqref="AG82:AG90">
    <cfRule type="cellIs" dxfId="347" priority="436" operator="equal">
      <formula>"Baja"</formula>
    </cfRule>
    <cfRule type="cellIs" dxfId="346" priority="437" operator="equal">
      <formula>"Media"</formula>
    </cfRule>
    <cfRule type="containsText" dxfId="345" priority="443" operator="containsText" text="Importante">
      <formula>NOT(ISERROR(SEARCH("Importante",AG82)))</formula>
    </cfRule>
    <cfRule type="containsText" dxfId="344" priority="442" operator="containsText" text="Leve">
      <formula>NOT(ISERROR(SEARCH("Leve",AG82)))</formula>
    </cfRule>
    <cfRule type="cellIs" dxfId="343" priority="438" operator="equal">
      <formula>"Alta"</formula>
    </cfRule>
    <cfRule type="containsText" dxfId="342" priority="439" operator="containsText" text="Alto">
      <formula>NOT(ISERROR(SEARCH("Alto",AG82)))</formula>
    </cfRule>
    <cfRule type="containsText" dxfId="341" priority="440" operator="containsText" text="Medio">
      <formula>NOT(ISERROR(SEARCH("Medio",AG82)))</formula>
    </cfRule>
    <cfRule type="containsText" dxfId="340" priority="444" operator="containsText" text="Grave">
      <formula>NOT(ISERROR(SEARCH("Grave",AG82)))</formula>
    </cfRule>
    <cfRule type="containsText" dxfId="339" priority="441" operator="containsText" text="Bajo">
      <formula>NOT(ISERROR(SEARCH("Bajo",AG82)))</formula>
    </cfRule>
  </conditionalFormatting>
  <conditionalFormatting sqref="AG101:AG112">
    <cfRule type="containsText" dxfId="338" priority="372" operator="containsText" text="Bajo">
      <formula>NOT(ISERROR(SEARCH("Bajo",AG101)))</formula>
    </cfRule>
    <cfRule type="containsText" dxfId="337" priority="373" operator="containsText" text="Leve">
      <formula>NOT(ISERROR(SEARCH("Leve",AG101)))</formula>
    </cfRule>
    <cfRule type="cellIs" dxfId="336" priority="367" operator="equal">
      <formula>"Baja"</formula>
    </cfRule>
    <cfRule type="cellIs" dxfId="335" priority="368" operator="equal">
      <formula>"Media"</formula>
    </cfRule>
    <cfRule type="cellIs" dxfId="334" priority="369" operator="equal">
      <formula>"Alta"</formula>
    </cfRule>
    <cfRule type="containsText" dxfId="333" priority="370" operator="containsText" text="Alto">
      <formula>NOT(ISERROR(SEARCH("Alto",AG101)))</formula>
    </cfRule>
    <cfRule type="containsText" dxfId="332" priority="371" operator="containsText" text="Medio">
      <formula>NOT(ISERROR(SEARCH("Medio",AG101)))</formula>
    </cfRule>
    <cfRule type="containsText" dxfId="331" priority="375" operator="containsText" text="Grave">
      <formula>NOT(ISERROR(SEARCH("Grave",AG101)))</formula>
    </cfRule>
    <cfRule type="containsText" dxfId="330" priority="374" operator="containsText" text="Importante">
      <formula>NOT(ISERROR(SEARCH("Importante",AG101)))</formula>
    </cfRule>
  </conditionalFormatting>
  <conditionalFormatting sqref="AG189:AG220 AI189:AI220 AE189:AE220">
    <cfRule type="cellIs" dxfId="329" priority="200" operator="equal">
      <formula>"Alta"</formula>
    </cfRule>
    <cfRule type="cellIs" dxfId="328" priority="199" operator="equal">
      <formula>"Media"</formula>
    </cfRule>
    <cfRule type="cellIs" dxfId="327" priority="198" operator="equal">
      <formula>"Baja"</formula>
    </cfRule>
  </conditionalFormatting>
  <conditionalFormatting sqref="AG199:AG200 AG202:AG203 AG216:AG217">
    <cfRule type="cellIs" dxfId="326" priority="191" operator="equal">
      <formula>"Alta"</formula>
    </cfRule>
    <cfRule type="cellIs" dxfId="325" priority="190" operator="equal">
      <formula>"Media"</formula>
    </cfRule>
    <cfRule type="cellIs" dxfId="324" priority="189" operator="equal">
      <formula>"Baja"</formula>
    </cfRule>
    <cfRule type="containsText" dxfId="323" priority="197" operator="containsText" text="Grave">
      <formula>NOT(ISERROR(SEARCH("Grave",AG199)))</formula>
    </cfRule>
    <cfRule type="containsText" dxfId="322" priority="196" operator="containsText" text="Importante">
      <formula>NOT(ISERROR(SEARCH("Importante",AG199)))</formula>
    </cfRule>
    <cfRule type="containsText" dxfId="321" priority="195" operator="containsText" text="Leve">
      <formula>NOT(ISERROR(SEARCH("Leve",AG199)))</formula>
    </cfRule>
    <cfRule type="containsText" dxfId="320" priority="194" operator="containsText" text="Bajo">
      <formula>NOT(ISERROR(SEARCH("Bajo",AG199)))</formula>
    </cfRule>
    <cfRule type="containsText" dxfId="319" priority="193" operator="containsText" text="Medio">
      <formula>NOT(ISERROR(SEARCH("Medio",AG199)))</formula>
    </cfRule>
    <cfRule type="containsText" dxfId="318" priority="192" operator="containsText" text="Alto">
      <formula>NOT(ISERROR(SEARCH("Alto",AG199)))</formula>
    </cfRule>
  </conditionalFormatting>
  <conditionalFormatting sqref="AG222:AG224">
    <cfRule type="cellIs" dxfId="317" priority="134" operator="equal">
      <formula>"Baja"</formula>
    </cfRule>
    <cfRule type="cellIs" dxfId="316" priority="135" operator="equal">
      <formula>"Media"</formula>
    </cfRule>
    <cfRule type="cellIs" dxfId="315" priority="136" operator="equal">
      <formula>"Alta"</formula>
    </cfRule>
    <cfRule type="containsText" dxfId="314" priority="137" operator="containsText" text="Alto">
      <formula>NOT(ISERROR(SEARCH("Alto",AG222)))</formula>
    </cfRule>
    <cfRule type="containsText" dxfId="313" priority="138" operator="containsText" text="Medio">
      <formula>NOT(ISERROR(SEARCH("Medio",AG222)))</formula>
    </cfRule>
    <cfRule type="containsText" dxfId="312" priority="139" operator="containsText" text="Bajo">
      <formula>NOT(ISERROR(SEARCH("Bajo",AG222)))</formula>
    </cfRule>
    <cfRule type="containsText" dxfId="311" priority="140" operator="containsText" text="Leve">
      <formula>NOT(ISERROR(SEARCH("Leve",AG222)))</formula>
    </cfRule>
    <cfRule type="containsText" dxfId="310" priority="141" operator="containsText" text="Importante">
      <formula>NOT(ISERROR(SEARCH("Importante",AG222)))</formula>
    </cfRule>
    <cfRule type="containsText" dxfId="309" priority="142" operator="containsText" text="Grave">
      <formula>NOT(ISERROR(SEARCH("Grave",AG222)))</formula>
    </cfRule>
  </conditionalFormatting>
  <conditionalFormatting sqref="AG226:AG233">
    <cfRule type="containsText" dxfId="308" priority="108" operator="containsText" text="Medio">
      <formula>NOT(ISERROR(SEARCH("Medio",AG226)))</formula>
    </cfRule>
    <cfRule type="containsText" dxfId="307" priority="107" operator="containsText" text="Alto">
      <formula>NOT(ISERROR(SEARCH("Alto",AG226)))</formula>
    </cfRule>
    <cfRule type="cellIs" dxfId="306" priority="105" operator="equal">
      <formula>"Media"</formula>
    </cfRule>
    <cfRule type="cellIs" dxfId="305" priority="104" operator="equal">
      <formula>"Baja"</formula>
    </cfRule>
    <cfRule type="cellIs" dxfId="304" priority="106" operator="equal">
      <formula>"Alta"</formula>
    </cfRule>
    <cfRule type="containsText" dxfId="303" priority="111" operator="containsText" text="Importante">
      <formula>NOT(ISERROR(SEARCH("Importante",AG226)))</formula>
    </cfRule>
    <cfRule type="containsText" dxfId="302" priority="110" operator="containsText" text="Leve">
      <formula>NOT(ISERROR(SEARCH("Leve",AG226)))</formula>
    </cfRule>
    <cfRule type="containsText" dxfId="301" priority="109" operator="containsText" text="Bajo">
      <formula>NOT(ISERROR(SEARCH("Bajo",AG226)))</formula>
    </cfRule>
    <cfRule type="containsText" dxfId="300" priority="112" operator="containsText" text="Grave">
      <formula>NOT(ISERROR(SEARCH("Grave",AG226)))</formula>
    </cfRule>
  </conditionalFormatting>
  <conditionalFormatting sqref="AG235:AG236">
    <cfRule type="containsText" dxfId="299" priority="47" operator="containsText" text="Grave">
      <formula>NOT(ISERROR(SEARCH("Grave",AG235)))</formula>
    </cfRule>
    <cfRule type="containsText" dxfId="298" priority="46" operator="containsText" text="Importante">
      <formula>NOT(ISERROR(SEARCH("Importante",AG235)))</formula>
    </cfRule>
    <cfRule type="containsText" dxfId="297" priority="45" operator="containsText" text="Leve">
      <formula>NOT(ISERROR(SEARCH("Leve",AG235)))</formula>
    </cfRule>
    <cfRule type="containsText" dxfId="296" priority="44" operator="containsText" text="Bajo">
      <formula>NOT(ISERROR(SEARCH("Bajo",AG235)))</formula>
    </cfRule>
    <cfRule type="cellIs" dxfId="295" priority="40" operator="equal">
      <formula>"Media"</formula>
    </cfRule>
    <cfRule type="containsText" dxfId="294" priority="43" operator="containsText" text="Medio">
      <formula>NOT(ISERROR(SEARCH("Medio",AG235)))</formula>
    </cfRule>
    <cfRule type="containsText" dxfId="293" priority="42" operator="containsText" text="Alto">
      <formula>NOT(ISERROR(SEARCH("Alto",AG235)))</formula>
    </cfRule>
    <cfRule type="cellIs" dxfId="292" priority="41" operator="equal">
      <formula>"Alta"</formula>
    </cfRule>
    <cfRule type="cellIs" dxfId="291" priority="39" operator="equal">
      <formula>"Baja"</formula>
    </cfRule>
  </conditionalFormatting>
  <conditionalFormatting sqref="AI17:AI20">
    <cfRule type="cellIs" dxfId="290" priority="770" operator="equal">
      <formula>"Media"</formula>
    </cfRule>
    <cfRule type="containsText" dxfId="289" priority="777" operator="containsText" text="Grave">
      <formula>NOT(ISERROR(SEARCH("Grave",AI17)))</formula>
    </cfRule>
    <cfRule type="containsText" dxfId="288" priority="776" operator="containsText" text="Importante">
      <formula>NOT(ISERROR(SEARCH("Importante",AI17)))</formula>
    </cfRule>
    <cfRule type="containsText" dxfId="287" priority="775" operator="containsText" text="Leve">
      <formula>NOT(ISERROR(SEARCH("Leve",AI17)))</formula>
    </cfRule>
    <cfRule type="containsText" dxfId="286" priority="774" operator="containsText" text="Bajo">
      <formula>NOT(ISERROR(SEARCH("Bajo",AI17)))</formula>
    </cfRule>
    <cfRule type="containsText" dxfId="285" priority="772" operator="containsText" text="Alto">
      <formula>NOT(ISERROR(SEARCH("Alto",AI17)))</formula>
    </cfRule>
    <cfRule type="cellIs" dxfId="284" priority="771" operator="equal">
      <formula>"Alta"</formula>
    </cfRule>
    <cfRule type="containsText" dxfId="283" priority="773" operator="containsText" text="Medio">
      <formula>NOT(ISERROR(SEARCH("Medio",AI17)))</formula>
    </cfRule>
    <cfRule type="cellIs" dxfId="282" priority="769" operator="equal">
      <formula>"Baja"</formula>
    </cfRule>
  </conditionalFormatting>
  <conditionalFormatting sqref="AI22">
    <cfRule type="cellIs" dxfId="281" priority="729" operator="equal">
      <formula>"Baja"</formula>
    </cfRule>
    <cfRule type="cellIs" dxfId="280" priority="730" operator="equal">
      <formula>"Media"</formula>
    </cfRule>
    <cfRule type="cellIs" dxfId="279" priority="731" operator="equal">
      <formula>"Alta"</formula>
    </cfRule>
    <cfRule type="containsText" dxfId="278" priority="737" operator="containsText" text="Grave">
      <formula>NOT(ISERROR(SEARCH("Grave",AI22)))</formula>
    </cfRule>
    <cfRule type="containsText" dxfId="277" priority="732" operator="containsText" text="Alto">
      <formula>NOT(ISERROR(SEARCH("Alto",AI22)))</formula>
    </cfRule>
    <cfRule type="containsText" dxfId="276" priority="733" operator="containsText" text="Medio">
      <formula>NOT(ISERROR(SEARCH("Medio",AI22)))</formula>
    </cfRule>
    <cfRule type="containsText" dxfId="275" priority="734" operator="containsText" text="Bajo">
      <formula>NOT(ISERROR(SEARCH("Bajo",AI22)))</formula>
    </cfRule>
    <cfRule type="containsText" dxfId="274" priority="735" operator="containsText" text="Leve">
      <formula>NOT(ISERROR(SEARCH("Leve",AI22)))</formula>
    </cfRule>
    <cfRule type="containsText" dxfId="273" priority="736" operator="containsText" text="Importante">
      <formula>NOT(ISERROR(SEARCH("Importante",AI22)))</formula>
    </cfRule>
  </conditionalFormatting>
  <conditionalFormatting sqref="AI44:AI48">
    <cfRule type="containsText" dxfId="272" priority="639" operator="containsText" text="Medio">
      <formula>NOT(ISERROR(SEARCH("Medio",AI44)))</formula>
    </cfRule>
    <cfRule type="containsText" dxfId="271" priority="640" operator="containsText" text="Bajo">
      <formula>NOT(ISERROR(SEARCH("Bajo",AI44)))</formula>
    </cfRule>
    <cfRule type="containsText" dxfId="270" priority="641" operator="containsText" text="Leve">
      <formula>NOT(ISERROR(SEARCH("Leve",AI44)))</formula>
    </cfRule>
    <cfRule type="containsText" dxfId="269" priority="642" operator="containsText" text="Importante">
      <formula>NOT(ISERROR(SEARCH("Importante",AI44)))</formula>
    </cfRule>
    <cfRule type="containsText" dxfId="268" priority="643" operator="containsText" text="Grave">
      <formula>NOT(ISERROR(SEARCH("Grave",AI44)))</formula>
    </cfRule>
    <cfRule type="containsText" dxfId="267" priority="638" operator="containsText" text="Alto">
      <formula>NOT(ISERROR(SEARCH("Alto",AI44)))</formula>
    </cfRule>
    <cfRule type="cellIs" dxfId="266" priority="637" operator="equal">
      <formula>"Alta"</formula>
    </cfRule>
    <cfRule type="cellIs" dxfId="265" priority="636" operator="equal">
      <formula>"Media"</formula>
    </cfRule>
    <cfRule type="cellIs" dxfId="264" priority="635" operator="equal">
      <formula>"Baja"</formula>
    </cfRule>
  </conditionalFormatting>
  <conditionalFormatting sqref="AI50:AI55">
    <cfRule type="containsText" dxfId="263" priority="596" operator="containsText" text="Medio">
      <formula>NOT(ISERROR(SEARCH("Medio",AI50)))</formula>
    </cfRule>
    <cfRule type="containsText" dxfId="262" priority="600" operator="containsText" text="Grave">
      <formula>NOT(ISERROR(SEARCH("Grave",AI50)))</formula>
    </cfRule>
    <cfRule type="containsText" dxfId="261" priority="599" operator="containsText" text="Importante">
      <formula>NOT(ISERROR(SEARCH("Importante",AI50)))</formula>
    </cfRule>
    <cfRule type="containsText" dxfId="260" priority="598" operator="containsText" text="Leve">
      <formula>NOT(ISERROR(SEARCH("Leve",AI50)))</formula>
    </cfRule>
    <cfRule type="containsText" dxfId="259" priority="597" operator="containsText" text="Bajo">
      <formula>NOT(ISERROR(SEARCH("Bajo",AI50)))</formula>
    </cfRule>
    <cfRule type="containsText" dxfId="258" priority="595" operator="containsText" text="Alto">
      <formula>NOT(ISERROR(SEARCH("Alto",AI50)))</formula>
    </cfRule>
    <cfRule type="cellIs" dxfId="257" priority="593" operator="equal">
      <formula>"Media"</formula>
    </cfRule>
    <cfRule type="cellIs" dxfId="256" priority="594" operator="equal">
      <formula>"Alta"</formula>
    </cfRule>
    <cfRule type="cellIs" dxfId="255" priority="592" operator="equal">
      <formula>"Baja"</formula>
    </cfRule>
  </conditionalFormatting>
  <conditionalFormatting sqref="AI57:AI62">
    <cfRule type="containsText" dxfId="254" priority="550" operator="containsText" text="Medio">
      <formula>NOT(ISERROR(SEARCH("Medio",AI57)))</formula>
    </cfRule>
    <cfRule type="containsText" dxfId="253" priority="551" operator="containsText" text="Bajo">
      <formula>NOT(ISERROR(SEARCH("Bajo",AI57)))</formula>
    </cfRule>
    <cfRule type="containsText" dxfId="252" priority="552" operator="containsText" text="Leve">
      <formula>NOT(ISERROR(SEARCH("Leve",AI57)))</formula>
    </cfRule>
    <cfRule type="containsText" dxfId="251" priority="553" operator="containsText" text="Importante">
      <formula>NOT(ISERROR(SEARCH("Importante",AI57)))</formula>
    </cfRule>
    <cfRule type="cellIs" dxfId="250" priority="548" operator="equal">
      <formula>"Alta"</formula>
    </cfRule>
    <cfRule type="containsText" dxfId="249" priority="554" operator="containsText" text="Grave">
      <formula>NOT(ISERROR(SEARCH("Grave",AI57)))</formula>
    </cfRule>
    <cfRule type="cellIs" dxfId="248" priority="546" operator="equal">
      <formula>"Baja"</formula>
    </cfRule>
    <cfRule type="cellIs" dxfId="247" priority="547" operator="equal">
      <formula>"Media"</formula>
    </cfRule>
    <cfRule type="containsText" dxfId="246" priority="549" operator="containsText" text="Alto">
      <formula>NOT(ISERROR(SEARCH("Alto",AI57)))</formula>
    </cfRule>
  </conditionalFormatting>
  <conditionalFormatting sqref="AI77:AI80">
    <cfRule type="containsText" dxfId="245" priority="485" operator="containsText" text="Bajo">
      <formula>NOT(ISERROR(SEARCH("Bajo",AI77)))</formula>
    </cfRule>
    <cfRule type="containsText" dxfId="244" priority="486" operator="containsText" text="Leve">
      <formula>NOT(ISERROR(SEARCH("Leve",AI77)))</formula>
    </cfRule>
    <cfRule type="containsText" dxfId="243" priority="483" operator="containsText" text="Alto">
      <formula>NOT(ISERROR(SEARCH("Alto",AI77)))</formula>
    </cfRule>
    <cfRule type="containsText" dxfId="242" priority="487" operator="containsText" text="Importante">
      <formula>NOT(ISERROR(SEARCH("Importante",AI77)))</formula>
    </cfRule>
    <cfRule type="containsText" dxfId="241" priority="488" operator="containsText" text="Grave">
      <formula>NOT(ISERROR(SEARCH("Grave",AI77)))</formula>
    </cfRule>
    <cfRule type="cellIs" dxfId="240" priority="482" operator="equal">
      <formula>"Alta"</formula>
    </cfRule>
    <cfRule type="cellIs" dxfId="239" priority="481" operator="equal">
      <formula>"Media"</formula>
    </cfRule>
    <cfRule type="cellIs" dxfId="238" priority="480" operator="equal">
      <formula>"Baja"</formula>
    </cfRule>
    <cfRule type="containsText" dxfId="237" priority="484" operator="containsText" text="Medio">
      <formula>NOT(ISERROR(SEARCH("Medio",AI77)))</formula>
    </cfRule>
  </conditionalFormatting>
  <conditionalFormatting sqref="AI82:AI90">
    <cfRule type="cellIs" dxfId="236" priority="427" operator="equal">
      <formula>"Baja"</formula>
    </cfRule>
    <cfRule type="cellIs" dxfId="235" priority="428" operator="equal">
      <formula>"Media"</formula>
    </cfRule>
    <cfRule type="containsText" dxfId="234" priority="430" operator="containsText" text="Alto">
      <formula>NOT(ISERROR(SEARCH("Alto",AI82)))</formula>
    </cfRule>
    <cfRule type="containsText" dxfId="233" priority="431" operator="containsText" text="Medio">
      <formula>NOT(ISERROR(SEARCH("Medio",AI82)))</formula>
    </cfRule>
    <cfRule type="containsText" dxfId="232" priority="433" operator="containsText" text="Leve">
      <formula>NOT(ISERROR(SEARCH("Leve",AI82)))</formula>
    </cfRule>
    <cfRule type="containsText" dxfId="231" priority="434" operator="containsText" text="Importante">
      <formula>NOT(ISERROR(SEARCH("Importante",AI82)))</formula>
    </cfRule>
    <cfRule type="containsText" dxfId="230" priority="435" operator="containsText" text="Grave">
      <formula>NOT(ISERROR(SEARCH("Grave",AI82)))</formula>
    </cfRule>
    <cfRule type="containsText" dxfId="229" priority="432" operator="containsText" text="Bajo">
      <formula>NOT(ISERROR(SEARCH("Bajo",AI82)))</formula>
    </cfRule>
    <cfRule type="cellIs" dxfId="228" priority="429" operator="equal">
      <formula>"Alta"</formula>
    </cfRule>
  </conditionalFormatting>
  <conditionalFormatting sqref="AI101:AI112">
    <cfRule type="containsText" dxfId="227" priority="366" operator="containsText" text="Grave">
      <formula>NOT(ISERROR(SEARCH("Grave",AI101)))</formula>
    </cfRule>
    <cfRule type="cellIs" dxfId="226" priority="359" operator="equal">
      <formula>"Media"</formula>
    </cfRule>
    <cfRule type="cellIs" dxfId="225" priority="358" operator="equal">
      <formula>"Baja"</formula>
    </cfRule>
    <cfRule type="cellIs" dxfId="224" priority="360" operator="equal">
      <formula>"Alta"</formula>
    </cfRule>
    <cfRule type="containsText" dxfId="223" priority="362" operator="containsText" text="Medio">
      <formula>NOT(ISERROR(SEARCH("Medio",AI101)))</formula>
    </cfRule>
    <cfRule type="containsText" dxfId="222" priority="363" operator="containsText" text="Bajo">
      <formula>NOT(ISERROR(SEARCH("Bajo",AI101)))</formula>
    </cfRule>
    <cfRule type="containsText" dxfId="221" priority="364" operator="containsText" text="Leve">
      <formula>NOT(ISERROR(SEARCH("Leve",AI101)))</formula>
    </cfRule>
    <cfRule type="containsText" dxfId="220" priority="365" operator="containsText" text="Importante">
      <formula>NOT(ISERROR(SEARCH("Importante",AI101)))</formula>
    </cfRule>
    <cfRule type="containsText" dxfId="219" priority="361" operator="containsText" text="Alto">
      <formula>NOT(ISERROR(SEARCH("Alto",AI101)))</formula>
    </cfRule>
  </conditionalFormatting>
  <conditionalFormatting sqref="AI199:AI200 AI202:AI203 AI216:AI217">
    <cfRule type="cellIs" dxfId="218" priority="181" operator="equal">
      <formula>"Media"</formula>
    </cfRule>
    <cfRule type="cellIs" dxfId="217" priority="180" operator="equal">
      <formula>"Baja"</formula>
    </cfRule>
    <cfRule type="containsText" dxfId="216" priority="188" operator="containsText" text="Grave">
      <formula>NOT(ISERROR(SEARCH("Grave",AI199)))</formula>
    </cfRule>
    <cfRule type="containsText" dxfId="215" priority="187" operator="containsText" text="Importante">
      <formula>NOT(ISERROR(SEARCH("Importante",AI199)))</formula>
    </cfRule>
    <cfRule type="containsText" dxfId="214" priority="186" operator="containsText" text="Leve">
      <formula>NOT(ISERROR(SEARCH("Leve",AI199)))</formula>
    </cfRule>
    <cfRule type="containsText" dxfId="213" priority="185" operator="containsText" text="Bajo">
      <formula>NOT(ISERROR(SEARCH("Bajo",AI199)))</formula>
    </cfRule>
    <cfRule type="containsText" dxfId="212" priority="184" operator="containsText" text="Medio">
      <formula>NOT(ISERROR(SEARCH("Medio",AI199)))</formula>
    </cfRule>
    <cfRule type="containsText" dxfId="211" priority="183" operator="containsText" text="Alto">
      <formula>NOT(ISERROR(SEARCH("Alto",AI199)))</formula>
    </cfRule>
    <cfRule type="cellIs" dxfId="210" priority="182" operator="equal">
      <formula>"Alta"</formula>
    </cfRule>
  </conditionalFormatting>
  <conditionalFormatting sqref="AI222:AI224">
    <cfRule type="containsText" dxfId="209" priority="129" operator="containsText" text="Medio">
      <formula>NOT(ISERROR(SEARCH("Medio",AI222)))</formula>
    </cfRule>
    <cfRule type="cellIs" dxfId="208" priority="126" operator="equal">
      <formula>"Media"</formula>
    </cfRule>
    <cfRule type="cellIs" dxfId="207" priority="127" operator="equal">
      <formula>"Alta"</formula>
    </cfRule>
    <cfRule type="cellIs" dxfId="206" priority="125" operator="equal">
      <formula>"Baja"</formula>
    </cfRule>
    <cfRule type="containsText" dxfId="205" priority="133" operator="containsText" text="Grave">
      <formula>NOT(ISERROR(SEARCH("Grave",AI222)))</formula>
    </cfRule>
    <cfRule type="containsText" dxfId="204" priority="128" operator="containsText" text="Alto">
      <formula>NOT(ISERROR(SEARCH("Alto",AI222)))</formula>
    </cfRule>
    <cfRule type="containsText" dxfId="203" priority="132" operator="containsText" text="Importante">
      <formula>NOT(ISERROR(SEARCH("Importante",AI222)))</formula>
    </cfRule>
    <cfRule type="containsText" dxfId="202" priority="131" operator="containsText" text="Leve">
      <formula>NOT(ISERROR(SEARCH("Leve",AI222)))</formula>
    </cfRule>
    <cfRule type="containsText" dxfId="201" priority="130" operator="containsText" text="Bajo">
      <formula>NOT(ISERROR(SEARCH("Bajo",AI222)))</formula>
    </cfRule>
  </conditionalFormatting>
  <conditionalFormatting sqref="AI226:AI233">
    <cfRule type="cellIs" dxfId="200" priority="97" operator="equal">
      <formula>"Alta"</formula>
    </cfRule>
    <cfRule type="containsText" dxfId="199" priority="99" operator="containsText" text="Medio">
      <formula>NOT(ISERROR(SEARCH("Medio",AI226)))</formula>
    </cfRule>
    <cfRule type="containsText" dxfId="198" priority="103" operator="containsText" text="Grave">
      <formula>NOT(ISERROR(SEARCH("Grave",AI226)))</formula>
    </cfRule>
    <cfRule type="containsText" dxfId="197" priority="101" operator="containsText" text="Leve">
      <formula>NOT(ISERROR(SEARCH("Leve",AI226)))</formula>
    </cfRule>
    <cfRule type="containsText" dxfId="196" priority="100" operator="containsText" text="Bajo">
      <formula>NOT(ISERROR(SEARCH("Bajo",AI226)))</formula>
    </cfRule>
    <cfRule type="containsText" dxfId="195" priority="98" operator="containsText" text="Alto">
      <formula>NOT(ISERROR(SEARCH("Alto",AI226)))</formula>
    </cfRule>
    <cfRule type="containsText" dxfId="194" priority="102" operator="containsText" text="Importante">
      <formula>NOT(ISERROR(SEARCH("Importante",AI226)))</formula>
    </cfRule>
    <cfRule type="cellIs" dxfId="193" priority="96" operator="equal">
      <formula>"Media"</formula>
    </cfRule>
    <cfRule type="cellIs" dxfId="192" priority="95" operator="equal">
      <formula>"Baja"</formula>
    </cfRule>
  </conditionalFormatting>
  <conditionalFormatting sqref="AI235:AI244">
    <cfRule type="containsText" dxfId="191" priority="33" operator="containsText" text="Alto">
      <formula>NOT(ISERROR(SEARCH("Alto",AI235)))</formula>
    </cfRule>
    <cfRule type="containsText" dxfId="190" priority="34" operator="containsText" text="Medio">
      <formula>NOT(ISERROR(SEARCH("Medio",AI235)))</formula>
    </cfRule>
    <cfRule type="containsText" dxfId="189" priority="35" operator="containsText" text="Bajo">
      <formula>NOT(ISERROR(SEARCH("Bajo",AI235)))</formula>
    </cfRule>
    <cfRule type="containsText" dxfId="188" priority="36" operator="containsText" text="Leve">
      <formula>NOT(ISERROR(SEARCH("Leve",AI235)))</formula>
    </cfRule>
    <cfRule type="cellIs" dxfId="187" priority="30" operator="equal">
      <formula>"Baja"</formula>
    </cfRule>
    <cfRule type="cellIs" dxfId="186" priority="31" operator="equal">
      <formula>"Media"</formula>
    </cfRule>
    <cfRule type="cellIs" dxfId="185" priority="32" operator="equal">
      <formula>"Alta"</formula>
    </cfRule>
    <cfRule type="containsText" dxfId="184" priority="38" operator="containsText" text="Grave">
      <formula>NOT(ISERROR(SEARCH("Grave",AI235)))</formula>
    </cfRule>
    <cfRule type="containsText" dxfId="183" priority="37" operator="containsText" text="Importante">
      <formula>NOT(ISERROR(SEARCH("Importante",AI235)))</formula>
    </cfRule>
  </conditionalFormatting>
  <conditionalFormatting sqref="AL17:AL20">
    <cfRule type="containsText" dxfId="182" priority="797" operator="containsText" text="Media">
      <formula>NOT(ISERROR(SEARCH("Media",AL17)))</formula>
    </cfRule>
    <cfRule type="containsText" dxfId="181" priority="796" operator="containsText" text="Baja">
      <formula>NOT(ISERROR(SEARCH("Baja",AL17)))</formula>
    </cfRule>
    <cfRule type="containsText" dxfId="180" priority="798" operator="containsText" text="Alta">
      <formula>NOT(ISERROR(SEARCH("Alta",AL17)))</formula>
    </cfRule>
  </conditionalFormatting>
  <conditionalFormatting sqref="AL22">
    <cfRule type="containsText" dxfId="179" priority="755" operator="containsText" text="Alta">
      <formula>NOT(ISERROR(SEARCH("Alta",AL22)))</formula>
    </cfRule>
    <cfRule type="containsText" dxfId="178" priority="754" operator="containsText" text="Media">
      <formula>NOT(ISERROR(SEARCH("Media",AL22)))</formula>
    </cfRule>
    <cfRule type="containsText" dxfId="177" priority="753" operator="containsText" text="Baja">
      <formula>NOT(ISERROR(SEARCH("Baja",AL22)))</formula>
    </cfRule>
  </conditionalFormatting>
  <conditionalFormatting sqref="AL24 AL27:AL30 AL36:AL42">
    <cfRule type="containsText" dxfId="176" priority="720" operator="containsText" text="Baja">
      <formula>NOT(ISERROR(SEARCH("Baja",AL24)))</formula>
    </cfRule>
    <cfRule type="containsText" dxfId="175" priority="722" operator="containsText" text="Alta">
      <formula>NOT(ISERROR(SEARCH("Alta",AL24)))</formula>
    </cfRule>
    <cfRule type="containsText" dxfId="174" priority="721" operator="containsText" text="Media">
      <formula>NOT(ISERROR(SEARCH("Media",AL24)))</formula>
    </cfRule>
  </conditionalFormatting>
  <conditionalFormatting sqref="AL25:AL26">
    <cfRule type="cellIs" dxfId="173" priority="675" operator="equal">
      <formula>"Baja"</formula>
    </cfRule>
    <cfRule type="cellIs" dxfId="172" priority="676" operator="equal">
      <formula>"Media"</formula>
    </cfRule>
    <cfRule type="cellIs" dxfId="171" priority="677" operator="equal">
      <formula>"Alta"</formula>
    </cfRule>
    <cfRule type="containsText" dxfId="170" priority="678" operator="containsText" text="Alto">
      <formula>NOT(ISERROR(SEARCH("Alto",AL25)))</formula>
    </cfRule>
    <cfRule type="containsText" dxfId="169" priority="681" operator="containsText" text="Leve">
      <formula>NOT(ISERROR(SEARCH("Leve",AL25)))</formula>
    </cfRule>
    <cfRule type="containsText" dxfId="168" priority="682" operator="containsText" text="Importante">
      <formula>NOT(ISERROR(SEARCH("Importante",AL25)))</formula>
    </cfRule>
    <cfRule type="containsText" dxfId="167" priority="679" operator="containsText" text="Medio">
      <formula>NOT(ISERROR(SEARCH("Medio",AL25)))</formula>
    </cfRule>
    <cfRule type="containsText" dxfId="166" priority="683" operator="containsText" text="Grave">
      <formula>NOT(ISERROR(SEARCH("Grave",AL25)))</formula>
    </cfRule>
    <cfRule type="containsText" dxfId="165" priority="680" operator="containsText" text="Bajo">
      <formula>NOT(ISERROR(SEARCH("Bajo",AL25)))</formula>
    </cfRule>
  </conditionalFormatting>
  <conditionalFormatting sqref="AL31:AL35">
    <cfRule type="cellIs" dxfId="164" priority="694" operator="equal">
      <formula>"Media"</formula>
    </cfRule>
    <cfRule type="cellIs" dxfId="163" priority="695" operator="equal">
      <formula>"Alta"</formula>
    </cfRule>
    <cfRule type="containsText" dxfId="162" priority="696" operator="containsText" text="Alto">
      <formula>NOT(ISERROR(SEARCH("Alto",AL31)))</formula>
    </cfRule>
    <cfRule type="containsText" dxfId="161" priority="697" operator="containsText" text="Medio">
      <formula>NOT(ISERROR(SEARCH("Medio",AL31)))</formula>
    </cfRule>
    <cfRule type="containsText" dxfId="160" priority="698" operator="containsText" text="Bajo">
      <formula>NOT(ISERROR(SEARCH("Bajo",AL31)))</formula>
    </cfRule>
    <cfRule type="containsText" dxfId="159" priority="699" operator="containsText" text="Leve">
      <formula>NOT(ISERROR(SEARCH("Leve",AL31)))</formula>
    </cfRule>
    <cfRule type="containsText" dxfId="158" priority="700" operator="containsText" text="Importante">
      <formula>NOT(ISERROR(SEARCH("Importante",AL31)))</formula>
    </cfRule>
    <cfRule type="containsText" dxfId="157" priority="701" operator="containsText" text="Grave">
      <formula>NOT(ISERROR(SEARCH("Grave",AL31)))</formula>
    </cfRule>
    <cfRule type="cellIs" dxfId="156" priority="693" operator="equal">
      <formula>"Baja"</formula>
    </cfRule>
  </conditionalFormatting>
  <conditionalFormatting sqref="AL44:AL48">
    <cfRule type="containsText" dxfId="155" priority="660" operator="containsText" text="Media">
      <formula>NOT(ISERROR(SEARCH("Media",AL44)))</formula>
    </cfRule>
    <cfRule type="containsText" dxfId="154" priority="659" operator="containsText" text="Baja">
      <formula>NOT(ISERROR(SEARCH("Baja",AL44)))</formula>
    </cfRule>
    <cfRule type="containsText" dxfId="153" priority="661" operator="containsText" text="Alta">
      <formula>NOT(ISERROR(SEARCH("Alta",AL44)))</formula>
    </cfRule>
  </conditionalFormatting>
  <conditionalFormatting sqref="AL50:AL55">
    <cfRule type="containsText" dxfId="152" priority="621" operator="containsText" text="Alta">
      <formula>NOT(ISERROR(SEARCH("Alta",AL50)))</formula>
    </cfRule>
    <cfRule type="containsText" dxfId="151" priority="620" operator="containsText" text="Media">
      <formula>NOT(ISERROR(SEARCH("Media",AL50)))</formula>
    </cfRule>
    <cfRule type="containsText" dxfId="150" priority="619" operator="containsText" text="Baja">
      <formula>NOT(ISERROR(SEARCH("Baja",AL50)))</formula>
    </cfRule>
  </conditionalFormatting>
  <conditionalFormatting sqref="AL57:AL62">
    <cfRule type="containsText" dxfId="149" priority="573" operator="containsText" text="Baja">
      <formula>NOT(ISERROR(SEARCH("Baja",AL57)))</formula>
    </cfRule>
    <cfRule type="containsText" dxfId="148" priority="574" operator="containsText" text="Media">
      <formula>NOT(ISERROR(SEARCH("Media",AL57)))</formula>
    </cfRule>
    <cfRule type="containsText" dxfId="147" priority="575" operator="containsText" text="Alta">
      <formula>NOT(ISERROR(SEARCH("Alta",AL57)))</formula>
    </cfRule>
  </conditionalFormatting>
  <conditionalFormatting sqref="AL64:AL75 AN64:AN75">
    <cfRule type="containsText" dxfId="146" priority="534" operator="containsText" text="Media">
      <formula>NOT(ISERROR(SEARCH("Media",AL64)))</formula>
    </cfRule>
    <cfRule type="containsText" dxfId="145" priority="535" operator="containsText" text="Alta">
      <formula>NOT(ISERROR(SEARCH("Alta",AL64)))</formula>
    </cfRule>
    <cfRule type="containsText" dxfId="144" priority="533" operator="containsText" text="Baja">
      <formula>NOT(ISERROR(SEARCH("Baja",AL64)))</formula>
    </cfRule>
  </conditionalFormatting>
  <conditionalFormatting sqref="AL77:AL80">
    <cfRule type="containsText" dxfId="143" priority="504" operator="containsText" text="Baja">
      <formula>NOT(ISERROR(SEARCH("Baja",AL77)))</formula>
    </cfRule>
    <cfRule type="containsText" dxfId="142" priority="505" operator="containsText" text="Media">
      <formula>NOT(ISERROR(SEARCH("Media",AL77)))</formula>
    </cfRule>
    <cfRule type="containsText" dxfId="141" priority="506" operator="containsText" text="Alta">
      <formula>NOT(ISERROR(SEARCH("Alta",AL77)))</formula>
    </cfRule>
  </conditionalFormatting>
  <conditionalFormatting sqref="AL82:AL90">
    <cfRule type="containsText" dxfId="140" priority="469" operator="containsText" text="Media">
      <formula>NOT(ISERROR(SEARCH("Media",AL82)))</formula>
    </cfRule>
    <cfRule type="containsText" dxfId="139" priority="468" operator="containsText" text="Baja">
      <formula>NOT(ISERROR(SEARCH("Baja",AL82)))</formula>
    </cfRule>
    <cfRule type="containsText" dxfId="138" priority="470" operator="containsText" text="Alta">
      <formula>NOT(ISERROR(SEARCH("Alta",AL82)))</formula>
    </cfRule>
  </conditionalFormatting>
  <conditionalFormatting sqref="AL92:AL99 AN92:AN99">
    <cfRule type="containsText" dxfId="137" priority="408" operator="containsText" text="Media">
      <formula>NOT(ISERROR(SEARCH("Media",AL92)))</formula>
    </cfRule>
    <cfRule type="containsText" dxfId="136" priority="409" operator="containsText" text="Alta">
      <formula>NOT(ISERROR(SEARCH("Alta",AL92)))</formula>
    </cfRule>
    <cfRule type="containsText" dxfId="135" priority="407" operator="containsText" text="Baja">
      <formula>NOT(ISERROR(SEARCH("Baja",AL92)))</formula>
    </cfRule>
  </conditionalFormatting>
  <conditionalFormatting sqref="AL101:AL112">
    <cfRule type="containsText" dxfId="134" priority="382" operator="containsText" text="Baja">
      <formula>NOT(ISERROR(SEARCH("Baja",AL101)))</formula>
    </cfRule>
    <cfRule type="containsText" dxfId="133" priority="383" operator="containsText" text="Media">
      <formula>NOT(ISERROR(SEARCH("Media",AL101)))</formula>
    </cfRule>
    <cfRule type="containsText" dxfId="132" priority="384" operator="containsText" text="Alta">
      <formula>NOT(ISERROR(SEARCH("Alta",AL101)))</formula>
    </cfRule>
  </conditionalFormatting>
  <conditionalFormatting sqref="AL114:AL121 AN114:AN121">
    <cfRule type="containsText" dxfId="131" priority="347" operator="containsText" text="Alta">
      <formula>NOT(ISERROR(SEARCH("Alta",AL114)))</formula>
    </cfRule>
    <cfRule type="containsText" dxfId="130" priority="345" operator="containsText" text="Baja">
      <formula>NOT(ISERROR(SEARCH("Baja",AL114)))</formula>
    </cfRule>
    <cfRule type="containsText" dxfId="129" priority="346" operator="containsText" text="Media">
      <formula>NOT(ISERROR(SEARCH("Media",AL114)))</formula>
    </cfRule>
  </conditionalFormatting>
  <conditionalFormatting sqref="AL123:AL142 AN123:AN142">
    <cfRule type="containsText" dxfId="128" priority="323" operator="containsText" text="Alta">
      <formula>NOT(ISERROR(SEARCH("Alta",AL123)))</formula>
    </cfRule>
    <cfRule type="containsText" dxfId="127" priority="322" operator="containsText" text="Media">
      <formula>NOT(ISERROR(SEARCH("Media",AL123)))</formula>
    </cfRule>
    <cfRule type="containsText" dxfId="126" priority="321" operator="containsText" text="Baja">
      <formula>NOT(ISERROR(SEARCH("Baja",AL123)))</formula>
    </cfRule>
  </conditionalFormatting>
  <conditionalFormatting sqref="AL144:AL153 AN144:AN153">
    <cfRule type="containsText" dxfId="125" priority="296" operator="containsText" text="Alta">
      <formula>NOT(ISERROR(SEARCH("Alta",AL144)))</formula>
    </cfRule>
    <cfRule type="containsText" dxfId="124" priority="295" operator="containsText" text="Media">
      <formula>NOT(ISERROR(SEARCH("Media",AL144)))</formula>
    </cfRule>
    <cfRule type="containsText" dxfId="123" priority="294" operator="containsText" text="Baja">
      <formula>NOT(ISERROR(SEARCH("Baja",AL144)))</formula>
    </cfRule>
  </conditionalFormatting>
  <conditionalFormatting sqref="AL155:AL172 AN155:AN172">
    <cfRule type="containsText" dxfId="122" priority="272" operator="containsText" text="Media">
      <formula>NOT(ISERROR(SEARCH("Media",AL155)))</formula>
    </cfRule>
    <cfRule type="containsText" dxfId="121" priority="273" operator="containsText" text="Alta">
      <formula>NOT(ISERROR(SEARCH("Alta",AL155)))</formula>
    </cfRule>
    <cfRule type="containsText" dxfId="120" priority="271" operator="containsText" text="Baja">
      <formula>NOT(ISERROR(SEARCH("Baja",AL155)))</formula>
    </cfRule>
  </conditionalFormatting>
  <conditionalFormatting sqref="AL174:AL187 AN174:AN187">
    <cfRule type="containsText" dxfId="119" priority="257" operator="containsText" text="Alta">
      <formula>NOT(ISERROR(SEARCH("Alta",AL174)))</formula>
    </cfRule>
    <cfRule type="containsText" dxfId="118" priority="255" operator="containsText" text="Baja">
      <formula>NOT(ISERROR(SEARCH("Baja",AL174)))</formula>
    </cfRule>
    <cfRule type="containsText" dxfId="117" priority="256" operator="containsText" text="Media">
      <formula>NOT(ISERROR(SEARCH("Media",AL174)))</formula>
    </cfRule>
  </conditionalFormatting>
  <conditionalFormatting sqref="AL189:AL220 AN189:AN220">
    <cfRule type="containsText" dxfId="116" priority="173" operator="containsText" text="Baja">
      <formula>NOT(ISERROR(SEARCH("Baja",AL189)))</formula>
    </cfRule>
    <cfRule type="containsText" dxfId="115" priority="174" operator="containsText" text="Media">
      <formula>NOT(ISERROR(SEARCH("Media",AL189)))</formula>
    </cfRule>
    <cfRule type="containsText" dxfId="114" priority="175" operator="containsText" text="Alta">
      <formula>NOT(ISERROR(SEARCH("Alta",AL189)))</formula>
    </cfRule>
  </conditionalFormatting>
  <conditionalFormatting sqref="AL222:AL224">
    <cfRule type="containsText" dxfId="113" priority="149" operator="containsText" text="Baja">
      <formula>NOT(ISERROR(SEARCH("Baja",AL222)))</formula>
    </cfRule>
    <cfRule type="containsText" dxfId="112" priority="150" operator="containsText" text="Media">
      <formula>NOT(ISERROR(SEARCH("Media",AL222)))</formula>
    </cfRule>
    <cfRule type="containsText" dxfId="111" priority="151" operator="containsText" text="Alta">
      <formula>NOT(ISERROR(SEARCH("Alta",AL222)))</formula>
    </cfRule>
  </conditionalFormatting>
  <conditionalFormatting sqref="AL226:AL233">
    <cfRule type="containsText" dxfId="110" priority="82" operator="containsText" text="Alta">
      <formula>NOT(ISERROR(SEARCH("Alta",AL226)))</formula>
    </cfRule>
    <cfRule type="containsText" dxfId="109" priority="80" operator="containsText" text="Baja">
      <formula>NOT(ISERROR(SEARCH("Baja",AL226)))</formula>
    </cfRule>
    <cfRule type="containsText" dxfId="108" priority="81" operator="containsText" text="Media">
      <formula>NOT(ISERROR(SEARCH("Media",AL226)))</formula>
    </cfRule>
  </conditionalFormatting>
  <conditionalFormatting sqref="AL235:AL244">
    <cfRule type="containsText" dxfId="107" priority="55" operator="containsText" text="Media">
      <formula>NOT(ISERROR(SEARCH("Media",AL235)))</formula>
    </cfRule>
    <cfRule type="containsText" dxfId="106" priority="56" operator="containsText" text="Alta">
      <formula>NOT(ISERROR(SEARCH("Alta",AL235)))</formula>
    </cfRule>
    <cfRule type="containsText" dxfId="105" priority="54" operator="containsText" text="Baja">
      <formula>NOT(ISERROR(SEARCH("Baja",AL235)))</formula>
    </cfRule>
  </conditionalFormatting>
  <conditionalFormatting sqref="AL246:AL251 AN246:AN251">
    <cfRule type="containsText" dxfId="104" priority="2" operator="containsText" text="Media">
      <formula>NOT(ISERROR(SEARCH("Media",AL246)))</formula>
    </cfRule>
    <cfRule type="containsText" dxfId="103" priority="3" operator="containsText" text="Alta">
      <formula>NOT(ISERROR(SEARCH("Alta",AL246)))</formula>
    </cfRule>
    <cfRule type="containsText" dxfId="102" priority="1" operator="containsText" text="Baja">
      <formula>NOT(ISERROR(SEARCH("Baja",AL246)))</formula>
    </cfRule>
  </conditionalFormatting>
  <conditionalFormatting sqref="AN17:AN20">
    <cfRule type="containsText" dxfId="101" priority="811" operator="containsText" text="Alta">
      <formula>NOT(ISERROR(SEARCH("Alta",AN17)))</formula>
    </cfRule>
    <cfRule type="containsText" dxfId="100" priority="810" operator="containsText" text="Media">
      <formula>NOT(ISERROR(SEARCH("Media",AN17)))</formula>
    </cfRule>
    <cfRule type="containsText" dxfId="99" priority="809" operator="containsText" text="Baja">
      <formula>NOT(ISERROR(SEARCH("Baja",AN17)))</formula>
    </cfRule>
  </conditionalFormatting>
  <conditionalFormatting sqref="AN22">
    <cfRule type="containsText" dxfId="98" priority="761" operator="containsText" text="Alta">
      <formula>NOT(ISERROR(SEARCH("Alta",AN22)))</formula>
    </cfRule>
    <cfRule type="containsText" dxfId="97" priority="759" operator="containsText" text="Baja">
      <formula>NOT(ISERROR(SEARCH("Baja",AN22)))</formula>
    </cfRule>
    <cfRule type="containsText" dxfId="96" priority="760" operator="containsText" text="Media">
      <formula>NOT(ISERROR(SEARCH("Media",AN22)))</formula>
    </cfRule>
  </conditionalFormatting>
  <conditionalFormatting sqref="AN24:AN42">
    <cfRule type="containsText" dxfId="95" priority="723" operator="containsText" text="Baja">
      <formula>NOT(ISERROR(SEARCH("Baja",AN24)))</formula>
    </cfRule>
    <cfRule type="containsText" dxfId="94" priority="724" operator="containsText" text="Media">
      <formula>NOT(ISERROR(SEARCH("Media",AN24)))</formula>
    </cfRule>
    <cfRule type="containsText" dxfId="93" priority="725" operator="containsText" text="Alta">
      <formula>NOT(ISERROR(SEARCH("Alta",AN24)))</formula>
    </cfRule>
  </conditionalFormatting>
  <conditionalFormatting sqref="AN44:AN48">
    <cfRule type="containsText" dxfId="92" priority="667" operator="containsText" text="Alta">
      <formula>NOT(ISERROR(SEARCH("Alta",AN44)))</formula>
    </cfRule>
    <cfRule type="containsText" dxfId="91" priority="666" operator="containsText" text="Media">
      <formula>NOT(ISERROR(SEARCH("Media",AN44)))</formula>
    </cfRule>
    <cfRule type="containsText" dxfId="90" priority="665" operator="containsText" text="Baja">
      <formula>NOT(ISERROR(SEARCH("Baja",AN44)))</formula>
    </cfRule>
  </conditionalFormatting>
  <conditionalFormatting sqref="AN50:AN55">
    <cfRule type="containsText" dxfId="89" priority="628" operator="containsText" text="Baja">
      <formula>NOT(ISERROR(SEARCH("Baja",AN50)))</formula>
    </cfRule>
    <cfRule type="containsText" dxfId="88" priority="629" operator="containsText" text="Media">
      <formula>NOT(ISERROR(SEARCH("Media",AN50)))</formula>
    </cfRule>
    <cfRule type="containsText" dxfId="87" priority="630" operator="containsText" text="Alta">
      <formula>NOT(ISERROR(SEARCH("Alta",AN50)))</formula>
    </cfRule>
  </conditionalFormatting>
  <conditionalFormatting sqref="AN57:AN62">
    <cfRule type="containsText" dxfId="86" priority="582" operator="containsText" text="Baja">
      <formula>NOT(ISERROR(SEARCH("Baja",AN57)))</formula>
    </cfRule>
    <cfRule type="containsText" dxfId="85" priority="583" operator="containsText" text="Media">
      <formula>NOT(ISERROR(SEARCH("Media",AN57)))</formula>
    </cfRule>
    <cfRule type="containsText" dxfId="84" priority="584" operator="containsText" text="Alta">
      <formula>NOT(ISERROR(SEARCH("Alta",AN57)))</formula>
    </cfRule>
  </conditionalFormatting>
  <conditionalFormatting sqref="AN77:AN80">
    <cfRule type="containsText" dxfId="83" priority="510" operator="containsText" text="Baja">
      <formula>NOT(ISERROR(SEARCH("Baja",AN77)))</formula>
    </cfRule>
    <cfRule type="containsText" dxfId="82" priority="512" operator="containsText" text="Alta">
      <formula>NOT(ISERROR(SEARCH("Alta",AN77)))</formula>
    </cfRule>
    <cfRule type="containsText" dxfId="81" priority="511" operator="containsText" text="Media">
      <formula>NOT(ISERROR(SEARCH("Media",AN77)))</formula>
    </cfRule>
  </conditionalFormatting>
  <conditionalFormatting sqref="AN82:AN90">
    <cfRule type="containsText" dxfId="80" priority="474" operator="containsText" text="Baja">
      <formula>NOT(ISERROR(SEARCH("Baja",AN82)))</formula>
    </cfRule>
    <cfRule type="containsText" dxfId="79" priority="475" operator="containsText" text="Media">
      <formula>NOT(ISERROR(SEARCH("Media",AN82)))</formula>
    </cfRule>
    <cfRule type="containsText" dxfId="78" priority="476" operator="containsText" text="Alta">
      <formula>NOT(ISERROR(SEARCH("Alta",AN82)))</formula>
    </cfRule>
  </conditionalFormatting>
  <conditionalFormatting sqref="AN101:AN112">
    <cfRule type="containsText" dxfId="77" priority="396" operator="containsText" text="Alta">
      <formula>NOT(ISERROR(SEARCH("Alta",AN101)))</formula>
    </cfRule>
    <cfRule type="containsText" dxfId="76" priority="395" operator="containsText" text="Media">
      <formula>NOT(ISERROR(SEARCH("Media",AN101)))</formula>
    </cfRule>
    <cfRule type="containsText" dxfId="75" priority="394" operator="containsText" text="Baja">
      <formula>NOT(ISERROR(SEARCH("Baja",AN101)))</formula>
    </cfRule>
  </conditionalFormatting>
  <conditionalFormatting sqref="AN222:AN224">
    <cfRule type="containsText" dxfId="74" priority="157" operator="containsText" text="Alta">
      <formula>NOT(ISERROR(SEARCH("Alta",AN222)))</formula>
    </cfRule>
    <cfRule type="containsText" dxfId="73" priority="156" operator="containsText" text="Media">
      <formula>NOT(ISERROR(SEARCH("Media",AN222)))</formula>
    </cfRule>
    <cfRule type="containsText" dxfId="72" priority="155" operator="containsText" text="Baja">
      <formula>NOT(ISERROR(SEARCH("Baja",AN222)))</formula>
    </cfRule>
  </conditionalFormatting>
  <conditionalFormatting sqref="AN226:AN233">
    <cfRule type="containsText" dxfId="71" priority="119" operator="containsText" text="Baja">
      <formula>NOT(ISERROR(SEARCH("Baja",AN226)))</formula>
    </cfRule>
    <cfRule type="containsText" dxfId="70" priority="120" operator="containsText" text="Media">
      <formula>NOT(ISERROR(SEARCH("Media",AN226)))</formula>
    </cfRule>
    <cfRule type="containsText" dxfId="69" priority="121" operator="containsText" text="Alta">
      <formula>NOT(ISERROR(SEARCH("Alta",AN226)))</formula>
    </cfRule>
  </conditionalFormatting>
  <conditionalFormatting sqref="AN235:AN244">
    <cfRule type="containsText" dxfId="68" priority="75" operator="containsText" text="Media">
      <formula>NOT(ISERROR(SEARCH("Media",AN235)))</formula>
    </cfRule>
    <cfRule type="containsText" dxfId="67" priority="74" operator="containsText" text="Baja">
      <formula>NOT(ISERROR(SEARCH("Baja",AN235)))</formula>
    </cfRule>
    <cfRule type="containsText" dxfId="66" priority="76" operator="containsText" text="Alta">
      <formula>NOT(ISERROR(SEARCH("Alta",AN235)))</formula>
    </cfRule>
  </conditionalFormatting>
  <conditionalFormatting sqref="AO17:AO20">
    <cfRule type="cellIs" dxfId="65" priority="808" operator="equal">
      <formula>"ALTA"</formula>
    </cfRule>
    <cfRule type="cellIs" dxfId="64" priority="807" operator="equal">
      <formula>"MEDIA"</formula>
    </cfRule>
    <cfRule type="cellIs" dxfId="63" priority="806" operator="equal">
      <formula>"BAJA"</formula>
    </cfRule>
  </conditionalFormatting>
  <conditionalFormatting sqref="AO22">
    <cfRule type="cellIs" dxfId="62" priority="726" operator="equal">
      <formula>"BAJA"</formula>
    </cfRule>
    <cfRule type="cellIs" dxfId="61" priority="727" operator="equal">
      <formula>"MEDIA"</formula>
    </cfRule>
    <cfRule type="cellIs" dxfId="60" priority="728" operator="equal">
      <formula>"ALTA"</formula>
    </cfRule>
  </conditionalFormatting>
  <conditionalFormatting sqref="AO24:AO42">
    <cfRule type="cellIs" dxfId="59" priority="704" operator="equal">
      <formula>"ALTA"</formula>
    </cfRule>
    <cfRule type="cellIs" dxfId="58" priority="703" operator="equal">
      <formula>"MEDIA"</formula>
    </cfRule>
    <cfRule type="cellIs" dxfId="57" priority="702" operator="equal">
      <formula>"BAJA"</formula>
    </cfRule>
  </conditionalFormatting>
  <conditionalFormatting sqref="AO44:AO48">
    <cfRule type="cellIs" dxfId="56" priority="633" operator="equal">
      <formula>"MEDIA"</formula>
    </cfRule>
    <cfRule type="cellIs" dxfId="55" priority="634" operator="equal">
      <formula>"ALTA"</formula>
    </cfRule>
    <cfRule type="cellIs" dxfId="54" priority="632" operator="equal">
      <formula>"BAJA"</formula>
    </cfRule>
  </conditionalFormatting>
  <conditionalFormatting sqref="AO50:AO55">
    <cfRule type="cellIs" dxfId="53" priority="591" operator="equal">
      <formula>"ALTA"</formula>
    </cfRule>
    <cfRule type="cellIs" dxfId="52" priority="589" operator="equal">
      <formula>"BAJA"</formula>
    </cfRule>
    <cfRule type="cellIs" dxfId="51" priority="590" operator="equal">
      <formula>"MEDIA"</formula>
    </cfRule>
  </conditionalFormatting>
  <conditionalFormatting sqref="AO57:AO62">
    <cfRule type="cellIs" dxfId="50" priority="545" operator="equal">
      <formula>"ALTA"</formula>
    </cfRule>
    <cfRule type="cellIs" dxfId="49" priority="543" operator="equal">
      <formula>"BAJA"</formula>
    </cfRule>
    <cfRule type="cellIs" dxfId="48" priority="544" operator="equal">
      <formula>"MEDIA"</formula>
    </cfRule>
  </conditionalFormatting>
  <conditionalFormatting sqref="AO64:AO75">
    <cfRule type="cellIs" dxfId="47" priority="521" operator="equal">
      <formula>"BAJA"</formula>
    </cfRule>
    <cfRule type="cellIs" dxfId="46" priority="522" operator="equal">
      <formula>"MEDIA"</formula>
    </cfRule>
    <cfRule type="cellIs" dxfId="45" priority="523" operator="equal">
      <formula>"ALTA"</formula>
    </cfRule>
  </conditionalFormatting>
  <conditionalFormatting sqref="AO77:AO80">
    <cfRule type="cellIs" dxfId="44" priority="477" operator="equal">
      <formula>"BAJA"</formula>
    </cfRule>
    <cfRule type="cellIs" dxfId="43" priority="479" operator="equal">
      <formula>"ALTA"</formula>
    </cfRule>
    <cfRule type="cellIs" dxfId="42" priority="478" operator="equal">
      <formula>"MEDIA"</formula>
    </cfRule>
  </conditionalFormatting>
  <conditionalFormatting sqref="AO82:AO88">
    <cfRule type="cellIs" dxfId="41" priority="462" operator="equal">
      <formula>"BAJA"</formula>
    </cfRule>
    <cfRule type="cellIs" dxfId="40" priority="464" operator="equal">
      <formula>"ALTA"</formula>
    </cfRule>
    <cfRule type="cellIs" dxfId="39" priority="463" operator="equal">
      <formula>"MEDIA"</formula>
    </cfRule>
  </conditionalFormatting>
  <conditionalFormatting sqref="AO89:AO90">
    <cfRule type="containsText" dxfId="38" priority="425" operator="containsText" text="Media">
      <formula>NOT(ISERROR(SEARCH("Media",AO89)))</formula>
    </cfRule>
    <cfRule type="containsText" dxfId="37" priority="424" operator="containsText" text="Baja">
      <formula>NOT(ISERROR(SEARCH("Baja",AO89)))</formula>
    </cfRule>
    <cfRule type="containsText" dxfId="36" priority="426" operator="containsText" text="Alta">
      <formula>NOT(ISERROR(SEARCH("Alta",AO89)))</formula>
    </cfRule>
  </conditionalFormatting>
  <conditionalFormatting sqref="AO92:AO99">
    <cfRule type="cellIs" dxfId="35" priority="398" operator="equal">
      <formula>"BAJA"</formula>
    </cfRule>
    <cfRule type="cellIs" dxfId="34" priority="400" operator="equal">
      <formula>"ALTA"</formula>
    </cfRule>
    <cfRule type="cellIs" dxfId="33" priority="399" operator="equal">
      <formula>"MEDIA"</formula>
    </cfRule>
  </conditionalFormatting>
  <conditionalFormatting sqref="AO101:AO112">
    <cfRule type="cellIs" dxfId="32" priority="355" operator="equal">
      <formula>"BAJA"</formula>
    </cfRule>
    <cfRule type="cellIs" dxfId="31" priority="356" operator="equal">
      <formula>"MEDIA"</formula>
    </cfRule>
    <cfRule type="cellIs" dxfId="30" priority="357" operator="equal">
      <formula>"ALTA"</formula>
    </cfRule>
  </conditionalFormatting>
  <conditionalFormatting sqref="AO114:AO121">
    <cfRule type="cellIs" dxfId="29" priority="335" operator="equal">
      <formula>"ALTA"</formula>
    </cfRule>
    <cfRule type="cellIs" dxfId="28" priority="334" operator="equal">
      <formula>"MEDIA"</formula>
    </cfRule>
    <cfRule type="cellIs" dxfId="27" priority="333" operator="equal">
      <formula>"BAJA"</formula>
    </cfRule>
  </conditionalFormatting>
  <conditionalFormatting sqref="AO123:AO142">
    <cfRule type="cellIs" dxfId="26" priority="310" operator="equal">
      <formula>"MEDIA"</formula>
    </cfRule>
    <cfRule type="cellIs" dxfId="25" priority="311" operator="equal">
      <formula>"ALTA"</formula>
    </cfRule>
    <cfRule type="cellIs" dxfId="24" priority="309" operator="equal">
      <formula>"BAJA"</formula>
    </cfRule>
  </conditionalFormatting>
  <conditionalFormatting sqref="AO144:AO153">
    <cfRule type="cellIs" dxfId="23" priority="285" operator="equal">
      <formula>"BAJA"</formula>
    </cfRule>
    <cfRule type="cellIs" dxfId="22" priority="287" operator="equal">
      <formula>"ALTA"</formula>
    </cfRule>
    <cfRule type="cellIs" dxfId="21" priority="286" operator="equal">
      <formula>"MEDIA"</formula>
    </cfRule>
  </conditionalFormatting>
  <conditionalFormatting sqref="AO155:AO172">
    <cfRule type="cellIs" dxfId="20" priority="280" operator="equal">
      <formula>"BAJA"</formula>
    </cfRule>
    <cfRule type="cellIs" dxfId="19" priority="281" operator="equal">
      <formula>"MEDIA"</formula>
    </cfRule>
    <cfRule type="cellIs" dxfId="18" priority="282" operator="equal">
      <formula>"ALTA"</formula>
    </cfRule>
  </conditionalFormatting>
  <conditionalFormatting sqref="AO174:AO187">
    <cfRule type="cellIs" dxfId="17" priority="240" operator="equal">
      <formula>"BAJA"</formula>
    </cfRule>
    <cfRule type="cellIs" dxfId="16" priority="241" operator="equal">
      <formula>"MEDIA"</formula>
    </cfRule>
    <cfRule type="cellIs" dxfId="15" priority="242" operator="equal">
      <formula>"ALTA"</formula>
    </cfRule>
  </conditionalFormatting>
  <conditionalFormatting sqref="AO189:AO220">
    <cfRule type="cellIs" dxfId="14" priority="167" operator="equal">
      <formula>"BAJA"</formula>
    </cfRule>
    <cfRule type="cellIs" dxfId="13" priority="168" operator="equal">
      <formula>"MEDIA"</formula>
    </cfRule>
    <cfRule type="cellIs" dxfId="12" priority="169" operator="equal">
      <formula>"ALTA"</formula>
    </cfRule>
  </conditionalFormatting>
  <conditionalFormatting sqref="AO222:AO224">
    <cfRule type="cellIs" dxfId="11" priority="124" operator="equal">
      <formula>"ALTA"</formula>
    </cfRule>
    <cfRule type="cellIs" dxfId="10" priority="122" operator="equal">
      <formula>"BAJA"</formula>
    </cfRule>
    <cfRule type="cellIs" dxfId="9" priority="123" operator="equal">
      <formula>"MEDIA"</formula>
    </cfRule>
  </conditionalFormatting>
  <conditionalFormatting sqref="AO226:AO233">
    <cfRule type="cellIs" dxfId="8" priority="92" operator="equal">
      <formula>"BAJA"</formula>
    </cfRule>
    <cfRule type="cellIs" dxfId="7" priority="93" operator="equal">
      <formula>"MEDIA"</formula>
    </cfRule>
    <cfRule type="cellIs" dxfId="6" priority="94" operator="equal">
      <formula>"ALTA"</formula>
    </cfRule>
  </conditionalFormatting>
  <conditionalFormatting sqref="AO235:AO244">
    <cfRule type="cellIs" dxfId="5" priority="29" operator="equal">
      <formula>"ALTA"</formula>
    </cfRule>
    <cfRule type="cellIs" dxfId="4" priority="28" operator="equal">
      <formula>"MEDIA"</formula>
    </cfRule>
    <cfRule type="cellIs" dxfId="3" priority="27" operator="equal">
      <formula>"BAJA"</formula>
    </cfRule>
  </conditionalFormatting>
  <conditionalFormatting sqref="AO246:AO251">
    <cfRule type="cellIs" dxfId="2" priority="23" operator="equal">
      <formula>"ALTA"</formula>
    </cfRule>
    <cfRule type="cellIs" dxfId="1" priority="22" operator="equal">
      <formula>"MEDIA"</formula>
    </cfRule>
    <cfRule type="cellIs" dxfId="0" priority="21" operator="equal">
      <formula>"BAJA"</formula>
    </cfRule>
  </conditionalFormatting>
  <dataValidations disablePrompts="1" count="9">
    <dataValidation type="list" allowBlank="1" showInputMessage="1" showErrorMessage="1" sqref="O17:O20 O22 O24:O42 O44:O48 O50:O55 O57:O62 O64:O75 O77:O80 O82:O90 O92:O99 O101:O112 O123:O142 O144:O153 O155:O172 O174:O187 O189:O219 O222:O224 O235:O244 O246:O251" xr:uid="{00000000-0002-0000-0000-000000000000}">
      <formula1>"Disponible, Publicada, Disponible y Publicada"</formula1>
    </dataValidation>
    <dataValidation type="list" allowBlank="1" showInputMessage="1" showErrorMessage="1" sqref="H17:J20 H22:J22 H24:J42 H44:J48 H50:J55 H57:J62 H64:J75 H77:J80 H82:J90 H92:J99 H101:J112 H123:J142 H144:J153 H155:J172 H174:J187 I189:J219 H189:H220 H222:J224 H235:J244 H246:J251" xr:uid="{00000000-0002-0000-0000-000001000000}">
      <formula1>"X"</formula1>
    </dataValidation>
    <dataValidation type="list" allowBlank="1" showInputMessage="1" showErrorMessage="1" sqref="G17:G20 G24:G42 G44:G48 G50:G55 G57:G62 G64:G75 G77:G80 G82:G90 G92:G99 G101:G112 G123:G142 G144:G153 G155:G172 G174:G187 G189:G219 G222:G224 G235:G244 G246:G251" xr:uid="{00000000-0002-0000-0000-000002000000}">
      <formula1>"Español, Inglés, Frances, Portugues, Aleman, Italiano, chino, Ruso"</formula1>
    </dataValidation>
    <dataValidation type="list" allowBlank="1" showInputMessage="1" showErrorMessage="1" sqref="S17:U20 S22:U22 S24:U42 S44:U48 S50:U55 S57:U62 S64:U75 S77:U80 S82:U90 S92:U99 S101:U112 S123:U142 S144:U153 S155:U172 S174:U187 S189:U219 S222:U224 S235:U244 S246:U251" xr:uid="{00000000-0002-0000-0000-000003000000}">
      <formula1>"SI, NO"</formula1>
    </dataValidation>
    <dataValidation type="list" allowBlank="1" showInputMessage="1" showErrorMessage="1" sqref="Z17:Z20 Z22 Z24:Z42 Z44:Z48 Z50:Z55 Z57:Z62 Z64:Z75 Z77:Z80 Z85:Z90 Z82:Z83 Z92:Z99 Z101:Z112 Z114:Z115 Z117:Z121 Z123:Z124 Z129:Z142 Z144:Z153 Z155:Z172 Z174:Z187 AA183 Z189:Z198 Z201 Z204:Z218 Z220 Z222:Z224 Z235:Z244 Z246 Z248:Z251" xr:uid="{00000000-0002-0000-0000-000005000000}">
      <formula1>"Parcial, Total"</formula1>
    </dataValidation>
    <dataValidation type="list" allowBlank="1" showInputMessage="1" showErrorMessage="1" sqref="AI17:AI20 AG17:AG20 AE17:AE20 AI22 AG22 AE22 AE24:AE42 AI24:AI42 AG24:AG42 AL31:AL35 AC24:AC26 AL25:AL26 AI44:AI48 AG44:AG48 AE44:AE48 AG50:AG55 AE50:AE55 AI50:AI55 AE57:AE62 AI57:AI62 AG57:AG62 AG64:AG75 AI64:AI75 AE64:AE75 AI77:AI80 AG77:AG80 AE77:AE80 AI82:AI90 AG82:AG90 AE82:AE90 AE92:AE99 AG92:AG99 AI92:AI99 AI101:AI112 AG101:AG112 AE101:AE112 AE114:AE121 AG114:AG121 AI114:AI121 AI123:AI142 AG123:AG142 AE123:AE142 AE144:AE153 AG144:AG153 AI144:AI153 AI155:AI172 AE155:AE172 AG155:AG172 AG174:AG187 AE174:AE187 AI174:AI187 AG189:AG220 AE189:AE220 AI189:AI220 AI222:AI224 AG222:AG224 AE222:AE224 AI226:AI233 AG226:AG233 AE226:AE233 AE235:AE244 AG235:AG244 AI235:AI244 AE246:AE251 AG246:AG251 AI246:AI251" xr:uid="{00000000-0002-0000-0000-000006000000}">
      <formula1>"Alta, Media, Baja,"</formula1>
    </dataValidation>
    <dataValidation type="list" allowBlank="1" showInputMessage="1" showErrorMessage="1" sqref="C17:C20 C22 C24:C42 C44:C48 C50:C55 C57:C62 C64:C67 C69:C75 C77:C80 C82:C90 C92 C94:C99 C101:C112 C123:C142 C144:C153 C155:C172 C174:C187 C189:C219 C222:C224 C235:C244 C246:C251" xr:uid="{00000000-0002-0000-0000-000007000000}">
      <formula1>INDIRECT(SUBSTITUTE(B17," ","_"))</formula1>
    </dataValidation>
    <dataValidation type="list" allowBlank="1" showInputMessage="1" showErrorMessage="1" sqref="M17:M20 M22 M24:M42 M44:M48 M50:M55 M57:M62 M64:M75 M82:M90 M123:M142 M152:M153 M184:M187" xr:uid="{7E68C00E-8DE1-4B44-BB9D-35AC21F5AA05}">
      <formula1>"Interno, Externo, Interno,Externo"</formula1>
    </dataValidation>
    <dataValidation type="list" allowBlank="1" showInputMessage="1" showErrorMessage="1" sqref="M77:M80 M92:M99 M101:M112 M144:M151 M155:M172 M174:M183 M189:M219 M222:M224 M235:M244 M246:M251" xr:uid="{9EE77801-8732-48F5-B224-36EC25A1C970}">
      <formula1>"Interno, Externo"</formula1>
    </dataValidation>
  </dataValidations>
  <hyperlinks>
    <hyperlink ref="Q18" r:id="rId1" xr:uid="{85C041ED-EF42-4AD4-8767-AD955902E87E}"/>
    <hyperlink ref="P39" r:id="rId2" xr:uid="{92E1484A-7633-4636-963B-C309D6EB8571}"/>
    <hyperlink ref="P25" r:id="rId3" xr:uid="{1104AD65-D98B-4912-B48D-DDA6F1A9B550}"/>
    <hyperlink ref="P29" r:id="rId4" xr:uid="{B6EC7CC2-BFA8-4E02-8906-70E0BEC7126C}"/>
    <hyperlink ref="P32" r:id="rId5" xr:uid="{A26ABA83-2E9E-4995-BB1D-18B54D18BF07}"/>
    <hyperlink ref="P27" r:id="rId6" xr:uid="{7309277D-E8D9-43FC-9F39-EFC5E9E30A23}"/>
    <hyperlink ref="P26" r:id="rId7" display="\\10.35.116.242\Fileserver\OAP" xr:uid="{61F9AF7B-94DB-4597-A081-A718885C43A0}"/>
    <hyperlink ref="Q46" r:id="rId8" xr:uid="{BD18E844-F00C-403C-AB63-318CCC74467A}"/>
    <hyperlink ref="Q48" r:id="rId9" xr:uid="{49D02C71-6BD6-4510-A9CA-4601686C9724}"/>
    <hyperlink ref="Q109" r:id="rId10" xr:uid="{ADB5CE30-83C3-407F-A4E5-C2493FDE6925}"/>
    <hyperlink ref="P114" r:id="rId11" xr:uid="{73F7331B-8089-4133-A444-C5344C966B8A}"/>
    <hyperlink ref="P125" r:id="rId12" xr:uid="{F83BE6B1-1E62-4289-A3EB-6E3F958A12E0}"/>
    <hyperlink ref="P127" r:id="rId13" xr:uid="{C2365A89-FF5A-4AD3-A612-803F08DF91AC}"/>
    <hyperlink ref="P126" r:id="rId14" xr:uid="{B04A011E-8048-4D2A-A026-4A3400214BA6}"/>
    <hyperlink ref="P129" r:id="rId15" display="https://catastrobogotacol.sharepoint.com/sites/GerenciaTecnologa-GOBIERNODIGITAL/Shared Documents/Forms/AllItems.aspx?FolderCTID=0x012000ACB235DA450CEE49B9144ABDB139115A&amp;viewid=4533fa81%2D00d2%2D4782%2Db5ee%2D9dc013c09bad&amp;id=%2Fsites%2FGerenciaTecnologa%2DGOBIERNODIGITAL%2FShared%20Documents%2FGOBIERNO%20DIGITAL%2FGobierno%20Digital%2F3%2E%20SegInf%2F3%2E3%20Doc%5FOper" xr:uid="{904593C7-3F4F-45F5-9E14-EB07627B4FC7}"/>
    <hyperlink ref="Q128" r:id="rId16" xr:uid="{95449D3E-159F-4037-9E18-DADE25C97D48}"/>
    <hyperlink ref="Q129" r:id="rId17" xr:uid="{8DF06C3C-E946-45EC-88AA-64881F9656BA}"/>
    <hyperlink ref="Q130" r:id="rId18" xr:uid="{8236B96C-BB5B-448F-AB98-4EC9C1946A36}"/>
    <hyperlink ref="P133" r:id="rId19" xr:uid="{8059F0E3-BB26-48E2-B2E4-343CA345368A}"/>
    <hyperlink ref="P134" r:id="rId20" xr:uid="{EDE1E7EF-D56A-42E6-91D7-71FCCDA64BCD}"/>
    <hyperlink ref="P136" r:id="rId21" display="../../../../../../../../../SubgerenciaIngenieriaSoftware/Shared Documents/Forms/AllItems.aspx?id=%2Fsites%2FSubgerenciaIngenieriaSoftware%2FShared%20Documents%2FGeneral%2FSistemas%5FInformacion" xr:uid="{F830BDDD-14F2-42E6-8039-10CC11ADA5A8}"/>
    <hyperlink ref="P137" r:id="rId22" xr:uid="{29AEECEA-4DCA-4628-80F0-CC759CA87D1E}"/>
    <hyperlink ref="Q177" r:id="rId23" xr:uid="{9547E8D6-95F9-4AF5-8DED-D972F18FA01B}"/>
    <hyperlink ref="P230" r:id="rId24" xr:uid="{990B4C08-CD54-4D0E-AF8B-723E0C908412}"/>
    <hyperlink ref="Q230" r:id="rId25" xr:uid="{2402FD41-E1B0-4F37-8C28-4E57C071F8D5}"/>
    <hyperlink ref="P231" r:id="rId26" xr:uid="{C8C638D7-E6A6-4324-BBCB-B6B9C2667B36}"/>
  </hyperlinks>
  <pageMargins left="0.70866141732283472" right="0.70866141732283472" top="0.74803149606299213" bottom="0.74803149606299213" header="0.31496062992125984" footer="0.31496062992125984"/>
  <pageSetup scale="18" fitToHeight="0" orientation="landscape" r:id="rId27"/>
  <headerFooter>
    <oddHeader xml:space="preserve">&amp;R&amp;28Anexo No. 1 </oddHeader>
    <oddFooter>&amp;C&amp;G
02-02-FR-02
V.5</oddFooter>
  </headerFooter>
  <drawing r:id="rId28"/>
  <legacyDrawing r:id="rId29"/>
  <legacyDrawingHF r:id="rId3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FE792-0443-463D-90CA-279D3B0FAF06}">
  <dimension ref="A1:I24"/>
  <sheetViews>
    <sheetView topLeftCell="B1" workbookViewId="0">
      <selection activeCell="C15" sqref="C15"/>
    </sheetView>
  </sheetViews>
  <sheetFormatPr baseColWidth="10" defaultColWidth="11.5703125" defaultRowHeight="15"/>
  <cols>
    <col min="1" max="1" width="23.42578125" style="31" customWidth="1"/>
    <col min="2" max="2" width="14.85546875" style="31" bestFit="1" customWidth="1"/>
    <col min="3" max="3" width="53.85546875" style="31" bestFit="1" customWidth="1"/>
    <col min="4" max="4" width="53.85546875" style="31" customWidth="1"/>
    <col min="5" max="6" width="11.5703125" style="31"/>
    <col min="7" max="7" width="17" style="31" bestFit="1" customWidth="1"/>
    <col min="8" max="8" width="14.85546875" style="31" bestFit="1" customWidth="1"/>
    <col min="9" max="9" width="27.140625" style="31" bestFit="1" customWidth="1"/>
    <col min="10" max="16384" width="11.5703125" style="31"/>
  </cols>
  <sheetData>
    <row r="1" spans="1:9">
      <c r="A1" s="30" t="s">
        <v>22</v>
      </c>
      <c r="B1" s="30" t="s">
        <v>67</v>
      </c>
      <c r="C1" s="30" t="s">
        <v>23</v>
      </c>
      <c r="D1" s="30" t="s">
        <v>68</v>
      </c>
      <c r="G1" s="30" t="s">
        <v>22</v>
      </c>
      <c r="H1" s="30" t="s">
        <v>69</v>
      </c>
      <c r="I1" s="30" t="s">
        <v>70</v>
      </c>
    </row>
    <row r="2" spans="1:9">
      <c r="A2" s="32" t="s">
        <v>71</v>
      </c>
      <c r="B2" s="32" t="s">
        <v>72</v>
      </c>
      <c r="C2" s="32" t="s">
        <v>73</v>
      </c>
      <c r="D2" s="32" t="s">
        <v>74</v>
      </c>
      <c r="G2" s="31" t="s">
        <v>71</v>
      </c>
      <c r="H2" s="31" t="s">
        <v>75</v>
      </c>
      <c r="I2" s="33" t="s">
        <v>76</v>
      </c>
    </row>
    <row r="3" spans="1:9">
      <c r="A3" s="32" t="s">
        <v>71</v>
      </c>
      <c r="B3" s="32" t="s">
        <v>77</v>
      </c>
      <c r="C3" s="32" t="s">
        <v>78</v>
      </c>
      <c r="D3" s="32" t="s">
        <v>65</v>
      </c>
      <c r="G3" s="31" t="s">
        <v>63</v>
      </c>
      <c r="H3" s="31" t="s">
        <v>79</v>
      </c>
      <c r="I3" s="33" t="s">
        <v>80</v>
      </c>
    </row>
    <row r="4" spans="1:9" ht="30">
      <c r="A4" s="32" t="s">
        <v>71</v>
      </c>
      <c r="B4" s="32" t="s">
        <v>81</v>
      </c>
      <c r="C4" s="32" t="s">
        <v>82</v>
      </c>
      <c r="D4" s="34" t="s">
        <v>83</v>
      </c>
      <c r="G4" s="31" t="s">
        <v>84</v>
      </c>
      <c r="H4" s="31" t="s">
        <v>85</v>
      </c>
      <c r="I4" s="33" t="s">
        <v>66</v>
      </c>
    </row>
    <row r="5" spans="1:9">
      <c r="A5" s="32" t="s">
        <v>63</v>
      </c>
      <c r="B5" s="32" t="s">
        <v>86</v>
      </c>
      <c r="C5" s="32" t="s">
        <v>87</v>
      </c>
      <c r="D5" s="32" t="s">
        <v>88</v>
      </c>
      <c r="G5" s="31" t="s">
        <v>89</v>
      </c>
      <c r="H5" s="31" t="s">
        <v>90</v>
      </c>
    </row>
    <row r="6" spans="1:9">
      <c r="A6" s="32" t="s">
        <v>63</v>
      </c>
      <c r="B6" s="32" t="s">
        <v>91</v>
      </c>
      <c r="C6" s="32" t="s">
        <v>64</v>
      </c>
      <c r="D6" s="32" t="s">
        <v>92</v>
      </c>
      <c r="G6" s="31" t="s">
        <v>93</v>
      </c>
      <c r="H6" s="31" t="s">
        <v>94</v>
      </c>
    </row>
    <row r="7" spans="1:9">
      <c r="A7" s="32" t="s">
        <v>63</v>
      </c>
      <c r="B7" s="32" t="s">
        <v>95</v>
      </c>
      <c r="C7" s="32" t="s">
        <v>96</v>
      </c>
      <c r="D7" s="32" t="s">
        <v>97</v>
      </c>
      <c r="H7" s="31" t="s">
        <v>98</v>
      </c>
    </row>
    <row r="8" spans="1:9">
      <c r="A8" s="32" t="s">
        <v>63</v>
      </c>
      <c r="B8" s="32" t="s">
        <v>99</v>
      </c>
      <c r="C8" s="32" t="s">
        <v>100</v>
      </c>
      <c r="D8" s="32" t="s">
        <v>101</v>
      </c>
    </row>
    <row r="9" spans="1:9">
      <c r="A9" s="32" t="s">
        <v>63</v>
      </c>
      <c r="B9" s="32" t="s">
        <v>102</v>
      </c>
      <c r="C9" s="32" t="s">
        <v>103</v>
      </c>
      <c r="D9" s="32" t="s">
        <v>104</v>
      </c>
    </row>
    <row r="10" spans="1:9">
      <c r="A10" s="32" t="s">
        <v>84</v>
      </c>
      <c r="B10" s="32" t="s">
        <v>105</v>
      </c>
      <c r="C10" s="32" t="s">
        <v>106</v>
      </c>
      <c r="D10" s="32" t="s">
        <v>107</v>
      </c>
    </row>
    <row r="11" spans="1:9">
      <c r="A11" s="32" t="s">
        <v>84</v>
      </c>
      <c r="B11" s="32" t="s">
        <v>108</v>
      </c>
      <c r="C11" s="32" t="s">
        <v>133</v>
      </c>
      <c r="D11" s="32" t="s">
        <v>109</v>
      </c>
    </row>
    <row r="12" spans="1:9">
      <c r="A12" s="32" t="s">
        <v>84</v>
      </c>
      <c r="B12" s="32" t="s">
        <v>110</v>
      </c>
      <c r="C12" s="32" t="s">
        <v>111</v>
      </c>
      <c r="D12" s="32" t="s">
        <v>112</v>
      </c>
    </row>
    <row r="13" spans="1:9">
      <c r="A13" s="32" t="s">
        <v>84</v>
      </c>
      <c r="B13" s="32" t="s">
        <v>113</v>
      </c>
      <c r="C13" s="32" t="s">
        <v>114</v>
      </c>
      <c r="D13" s="32" t="s">
        <v>115</v>
      </c>
    </row>
    <row r="14" spans="1:9">
      <c r="A14" s="32" t="s">
        <v>84</v>
      </c>
      <c r="B14" s="32" t="s">
        <v>116</v>
      </c>
      <c r="C14" s="32" t="s">
        <v>117</v>
      </c>
      <c r="D14" s="32" t="s">
        <v>118</v>
      </c>
    </row>
    <row r="15" spans="1:9">
      <c r="A15" s="32" t="s">
        <v>84</v>
      </c>
      <c r="B15" s="32" t="s">
        <v>135</v>
      </c>
      <c r="C15" s="31" t="s">
        <v>134</v>
      </c>
      <c r="D15" s="32" t="s">
        <v>122</v>
      </c>
    </row>
    <row r="16" spans="1:9">
      <c r="A16" s="32" t="s">
        <v>119</v>
      </c>
      <c r="B16" s="32" t="s">
        <v>120</v>
      </c>
      <c r="C16" s="32" t="s">
        <v>121</v>
      </c>
      <c r="D16" s="32" t="s">
        <v>124</v>
      </c>
    </row>
    <row r="17" spans="1:4">
      <c r="A17" s="32"/>
      <c r="C17" s="32" t="s">
        <v>123</v>
      </c>
      <c r="D17" s="32" t="s">
        <v>125</v>
      </c>
    </row>
    <row r="18" spans="1:4">
      <c r="A18" s="32"/>
      <c r="B18" s="32"/>
      <c r="D18" s="32" t="s">
        <v>126</v>
      </c>
    </row>
    <row r="19" spans="1:4">
      <c r="A19" s="32"/>
      <c r="B19" s="32"/>
      <c r="C19" s="32"/>
      <c r="D19" s="32" t="s">
        <v>127</v>
      </c>
    </row>
    <row r="20" spans="1:4">
      <c r="A20" s="32"/>
      <c r="B20" s="32"/>
      <c r="C20" s="32"/>
      <c r="D20" s="32" t="s">
        <v>128</v>
      </c>
    </row>
    <row r="21" spans="1:4">
      <c r="A21" s="32"/>
      <c r="B21" s="32"/>
      <c r="C21" s="32"/>
      <c r="D21" s="32" t="s">
        <v>129</v>
      </c>
    </row>
    <row r="22" spans="1:4">
      <c r="A22" s="32"/>
      <c r="B22" s="32"/>
      <c r="C22" s="32"/>
      <c r="D22" s="32" t="s">
        <v>130</v>
      </c>
    </row>
    <row r="23" spans="1:4">
      <c r="A23" s="32"/>
      <c r="B23" s="32"/>
      <c r="C23" s="32"/>
      <c r="D23" s="32" t="s">
        <v>131</v>
      </c>
    </row>
    <row r="24" spans="1:4">
      <c r="A24" s="32"/>
      <c r="B24" s="32"/>
      <c r="C24" s="32"/>
      <c r="D24" s="32" t="s">
        <v>132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2f25a8a8-45b7-41bd-8691-1f4bb16f7423" xsi:nil="true"/>
    <lcf76f155ced4ddcb4097134ff3c332f xmlns="6ab0c25d-58da-4176-91f8-ece4bf43e2d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63CA2C8702F1945A77646467F833BFB" ma:contentTypeVersion="16" ma:contentTypeDescription="Create a new document." ma:contentTypeScope="" ma:versionID="c89530adaf48cc55272aefc67f96e2e4">
  <xsd:schema xmlns:xsd="http://www.w3.org/2001/XMLSchema" xmlns:xs="http://www.w3.org/2001/XMLSchema" xmlns:p="http://schemas.microsoft.com/office/2006/metadata/properties" xmlns:ns1="http://schemas.microsoft.com/sharepoint/v3" xmlns:ns2="6ab0c25d-58da-4176-91f8-ece4bf43e2d4" xmlns:ns3="2f25a8a8-45b7-41bd-8691-1f4bb16f7423" targetNamespace="http://schemas.microsoft.com/office/2006/metadata/properties" ma:root="true" ma:fieldsID="ec18e90c6b15b445227019cba76cb629" ns1:_="" ns2:_="" ns3:_="">
    <xsd:import namespace="http://schemas.microsoft.com/sharepoint/v3"/>
    <xsd:import namespace="6ab0c25d-58da-4176-91f8-ece4bf43e2d4"/>
    <xsd:import namespace="2f25a8a8-45b7-41bd-8691-1f4bb16f74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1:_ip_UnifiedCompliancePolicyProperties" minOccurs="0"/>
                <xsd:element ref="ns1:_ip_UnifiedCompliancePolicyUIActio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ab0c25d-58da-4176-91f8-ece4bf43e2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ef926b76-9d1f-480f-92a1-cdea3dc81db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f25a8a8-45b7-41bd-8691-1f4bb16f742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24f16236-c35c-4be3-a1f4-5cb509732b26}" ma:internalName="TaxCatchAll" ma:showField="CatchAllData" ma:web="2f25a8a8-45b7-41bd-8691-1f4bb16f74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EF9F448-04EA-44B9-80F1-E3730BF7E26B}">
  <ds:schemaRefs>
    <ds:schemaRef ds:uri="http://schemas.microsoft.com/office/2006/documentManagement/types"/>
    <ds:schemaRef ds:uri="http://purl.org/dc/dcmitype/"/>
    <ds:schemaRef ds:uri="http://www.w3.org/XML/1998/namespace"/>
    <ds:schemaRef ds:uri="http://schemas.microsoft.com/office/infopath/2007/PartnerControls"/>
    <ds:schemaRef ds:uri="http://schemas.microsoft.com/office/2006/metadata/properties"/>
    <ds:schemaRef ds:uri="http://schemas.openxmlformats.org/package/2006/metadata/core-properties"/>
    <ds:schemaRef ds:uri="http://purl.org/dc/terms/"/>
    <ds:schemaRef ds:uri="http://purl.org/dc/elements/1.1/"/>
    <ds:schemaRef ds:uri="2f25a8a8-45b7-41bd-8691-1f4bb16f7423"/>
    <ds:schemaRef ds:uri="6ab0c25d-58da-4176-91f8-ece4bf43e2d4"/>
    <ds:schemaRef ds:uri="http://schemas.microsoft.com/sharepoint/v3"/>
  </ds:schemaRefs>
</ds:datastoreItem>
</file>

<file path=customXml/itemProps2.xml><?xml version="1.0" encoding="utf-8"?>
<ds:datastoreItem xmlns:ds="http://schemas.openxmlformats.org/officeDocument/2006/customXml" ds:itemID="{BD3AF971-BAFF-493C-8953-7504F27D15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ab0c25d-58da-4176-91f8-ece4bf43e2d4"/>
    <ds:schemaRef ds:uri="2f25a8a8-45b7-41bd-8691-1f4bb16f74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6E0BCEF-2F78-4551-9371-5386FA7DAA0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5</vt:i4>
      </vt:variant>
    </vt:vector>
  </HeadingPairs>
  <TitlesOfParts>
    <vt:vector size="7" baseType="lpstr">
      <vt:lpstr>Activos</vt:lpstr>
      <vt:lpstr>Lista</vt:lpstr>
      <vt:lpstr>Apoyo</vt:lpstr>
      <vt:lpstr>Estratégico</vt:lpstr>
      <vt:lpstr>Evaluación_y_Control</vt:lpstr>
      <vt:lpstr>Misional</vt:lpstr>
      <vt:lpstr>Transversal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Lourdes Maria Acuña Acuña</dc:creator>
  <cp:keywords/>
  <dc:description/>
  <cp:lastModifiedBy>Sandra Patricia Garcia Caceres</cp:lastModifiedBy>
  <cp:revision/>
  <cp:lastPrinted>2023-09-21T14:03:19Z</cp:lastPrinted>
  <dcterms:created xsi:type="dcterms:W3CDTF">2020-04-13T22:23:31Z</dcterms:created>
  <dcterms:modified xsi:type="dcterms:W3CDTF">2023-10-31T14:20:50Z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0x010100C63CA2C8702F1945A77646467F833BFB</vt:lpwstr>
  </property>
  <property fmtid="{D5CDD505-2E9C-101B-9397-08002B2CF9AE}" pid="3" name="MediaServiceImageTags">
    <vt:lpwstr/>
  </property>
</Properties>
</file>