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ntenedor\Users\sgarcia\Documents\Solicitudes publicación Web\"/>
    </mc:Choice>
  </mc:AlternateContent>
  <xr:revisionPtr revIDLastSave="0" documentId="8_{C7D8300D-3DF7-424D-A14A-575B97E56379}" xr6:coauthVersionLast="36" xr6:coauthVersionMax="36" xr10:uidLastSave="{00000000-0000-0000-0000-000000000000}"/>
  <bookViews>
    <workbookView xWindow="0" yWindow="0" windowWidth="28800" windowHeight="12225" xr2:uid="{7DF96FE9-AEA9-42C0-9578-76E9592EB673}"/>
  </bookViews>
  <sheets>
    <sheet name="E S_FINANCIERA" sheetId="1" r:id="rId1"/>
    <sheet name="E RESULTADOS" sheetId="2" r:id="rId2"/>
    <sheet name="ESTCAMBIOS" sheetId="3" r:id="rId3"/>
  </sheets>
  <externalReferences>
    <externalReference r:id="rId4"/>
  </externalReferences>
  <definedNames>
    <definedName name="_xlnm._FilterDatabase" localSheetId="1" hidden="1">'E RESULTADOS'!$A$2:$J$63</definedName>
    <definedName name="ACREEDORES">#REF!</definedName>
    <definedName name="ACTIVO">#REF!</definedName>
    <definedName name="ACTIVOS_ADQUIRIDOS_DE_INSTITUCIONES_INSCRITAS">#REF!</definedName>
    <definedName name="AGOTAMIENTO">#REF!</definedName>
    <definedName name="AGOTAMIENTO_ACUMULADO_DE_RECURSOS_NO_RENOVABLES__CR___1684_AGOTAMIENTO_ACUMULADO">#REF!</definedName>
    <definedName name="AJUSTE_DE_EJERCICIOS_ANTERIORES">#REF!</definedName>
    <definedName name="AJUSTES_POR_INFLACION">#REF!</definedName>
    <definedName name="AMORTIZACION_ACUMULADA_DE_BIENES_ENTREGADOS_A_TERCEROS_CR">#REF!</definedName>
    <definedName name="AMORTIZACION_ACUMULADA_DE_INTANGIBLES__CR">#REF!</definedName>
    <definedName name="AMORTIZACION_ACUMULADA_DE_INVERSIONES_DE_RECURSOS_NO_RENOVABLES__CR">#REF!</definedName>
    <definedName name="AMORTIZACION_ACUMULADA_DE_RECURSOS_RENOVABLES__CR">#REF!</definedName>
    <definedName name="APORTES_POR_COBRAR_A_ENTIDADES_AFILIADAS">#REF!</definedName>
    <definedName name="APORTES_POR_PAGAR_A_AFILIADOS">#REF!</definedName>
    <definedName name="_xlnm.Print_Area" localSheetId="1">'E RESULTADOS'!$A$1:$H$72</definedName>
    <definedName name="_xlnm.Print_Area" localSheetId="0">'E S_FINANCIERA'!$A$1:$Q$65</definedName>
    <definedName name="_xlnm.Print_Area" localSheetId="2">ESTCAMBIOS!$A$1:$J$54</definedName>
    <definedName name="AVANCES_Y_ANTICIPOS_ENTREGADOS">#REF!</definedName>
    <definedName name="AVANCES_Y_ANTICIPOS_RECIBIDOS">#REF!</definedName>
    <definedName name="BANCOS_Y_CORPORACIONES">#REF!</definedName>
    <definedName name="BIENES_COMERCIALIZADOS">#REF!</definedName>
    <definedName name="BIENES_DE_ARTE_Y_CULTURA">#REF!</definedName>
    <definedName name="BIENES_DE_BENEFICIO_Y_USO_PUBLICO_EN_CONSTRUCCION">#REF!</definedName>
    <definedName name="BIENES_DE_USO_PUBLICO">#REF!</definedName>
    <definedName name="BIENES_ENTREGADOS_A_TERCEROS">#REF!</definedName>
    <definedName name="BIENES_ENTREGADOS_EN_CUSTODIA">#REF!</definedName>
    <definedName name="BIENES_HISTORICOS_Y_CULTURALES">#REF!</definedName>
    <definedName name="BIENES_MUEBLES_EN_BODEGA">#REF!</definedName>
    <definedName name="BIENES_PRODUCIDOS">#REF!</definedName>
    <definedName name="BIENES_RECIBIDOS_EN_ARRENDAMIENTO_FINANCIERO">#REF!</definedName>
    <definedName name="BIENES_RECIBIDOS_EN_CUSTODIA">#REF!</definedName>
    <definedName name="BIENES_RECIBIDOS_EN_DACION_DE_PAGO">#REF!</definedName>
    <definedName name="BONOS">#REF!</definedName>
    <definedName name="BONOS_Y_TITULOS_PENSIONALES">#REF!</definedName>
    <definedName name="CAJA">#REF!</definedName>
    <definedName name="CAPITAL_AUTORIZADO_Y_PAGADO">#REF!</definedName>
    <definedName name="CAPITAL_FISCAL">#REF!</definedName>
    <definedName name="CAPITAL_GARANTIA_EMITIDO">#REF!</definedName>
    <definedName name="CAPITAL_GARANTIA_OTORGADO">#REF!</definedName>
    <definedName name="CARGOS_DIFERIDOS">#REF!</definedName>
    <definedName name="CIERRE_DE_INGRESOS__GASTOS_Y_COSTOS">#REF!</definedName>
    <definedName name="CONSTRUCCIONES_EN_CURSO">#REF!</definedName>
    <definedName name="CONTRATISTAS">#REF!</definedName>
    <definedName name="CONTRATOS_DE_ARRENDAMIENTO_FINANCIERO">#REF!</definedName>
    <definedName name="CORRECCION_MONETARIA">#REF!</definedName>
    <definedName name="COSTOS_DE_SERVICIOS">#REF!</definedName>
    <definedName name="CREDITOS_DIFERIDOS">#REF!</definedName>
    <definedName name="CREDITOS_JUDICIALES">#REF!</definedName>
    <definedName name="CUENTAS_DE_ORDEN_ACREEDORAS_FIDUCIARIAS">#REF!</definedName>
    <definedName name="CUENTAS_DE_ORDEN_DEUDORAS_FIDUCIARIAS">#REF!</definedName>
    <definedName name="CUENTAS_POR_COBRAR">#REF!</definedName>
    <definedName name="DD">#REF!</definedName>
    <definedName name="DE_RENTA_FIJA">#REF!</definedName>
    <definedName name="DE_RENTA_VARIABLE">#REF!</definedName>
    <definedName name="DEPOSITOS_ENTREGADOS">#REF!</definedName>
    <definedName name="DEPOSITOS_RECIBIDOS_DE_TERCEROS">#REF!</definedName>
    <definedName name="DEPRECIACION">#REF!</definedName>
    <definedName name="DEPRECIACION_ACUMULADA__CR">#REF!</definedName>
    <definedName name="DEPRECIACION_DIFERIDA">#REF!</definedName>
    <definedName name="DERECHOS_CONTINGENTES_POR_CONTRA__CR">#REF!</definedName>
    <definedName name="DEUDORAS_DE_CONTROL_POR_CONTRA__CR">#REF!</definedName>
    <definedName name="DEUDORAS_FIDUCIARIAS_POR_CONTRA__CR">#REF!</definedName>
    <definedName name="DEUDORAS_FISCALES_POR_CONTRA__CR">#REF!</definedName>
    <definedName name="DEVOLUCIONES__REBAJAS_Y_DESCUENTOS_EN_VENTA_DE__SERVICIOS__DB">#REF!</definedName>
    <definedName name="DEVOLUCIONES__REBAJAS_Y_DESCUENTOS_EN_VENTA_DE_BIENES__DB">#REF!</definedName>
    <definedName name="DIVIDENDOS_Y_PARTICIPACIONES_DECRETADOS">#REF!</definedName>
    <definedName name="EDIFICACIONES">#REF!</definedName>
    <definedName name="EE">#REF!</definedName>
    <definedName name="EN_PODER_DE_TERCEROS">#REF!</definedName>
    <definedName name="EN_TRANSITO">#REF!</definedName>
    <definedName name="EQUIPO_CIENTIFICO">#REF!</definedName>
    <definedName name="EQUIPO_DE_TRANSPORTE__TRACCION_Y_ELEVACION">#REF!</definedName>
    <definedName name="EQUIPOS_DE_COMUNICACION_Y_COMPUTACION">#REF!</definedName>
    <definedName name="EQUIPOS_Y_MATERIALES_EN_DEPOSITO">#REF!</definedName>
    <definedName name="EXTERNA">#REF!</definedName>
    <definedName name="EXTRAORDINARIOS">#REF!</definedName>
    <definedName name="FG">#REF!</definedName>
    <definedName name="FINANCIEROS">#REF!</definedName>
    <definedName name="FONDOS_INTERBANCARIOS_COMPRADOS_Y_PACTOS_DE_RECOMPRA">#REF!</definedName>
    <definedName name="GASTOS_FINANCIEROS_POR_PAGAR">#REF!</definedName>
    <definedName name="GASTOS_PAGADOS_POR_ANTICIPADO">#REF!</definedName>
    <definedName name="GENERALES">#REF!</definedName>
    <definedName name="HECTOR">#REF!</definedName>
    <definedName name="II">#REF!</definedName>
    <definedName name="IMPUESTOS__CONTRIBUCIONES_Y_TASAS_POR_PAGAR">#REF!</definedName>
    <definedName name="IMPUESTOS_AL_VALOR_AGREGADO_IVA">#REF!</definedName>
    <definedName name="INGRESOS">#REF!</definedName>
    <definedName name="INGRESOS_RECIBIDOS_POR_ANTICIPADO">#REF!</definedName>
    <definedName name="INTANGIBLES">#REF!</definedName>
    <definedName name="INTERNA">#REF!</definedName>
    <definedName name="INVERSIONES_EN_EXPLOTACION_DE_RECURSOS_NO_RENOVABLES">#REF!</definedName>
    <definedName name="jorge" localSheetId="0">#REF!</definedName>
    <definedName name="jorge">#REF!</definedName>
    <definedName name="JUDI" localSheetId="0">#REF!</definedName>
    <definedName name="JUDI">#REF!</definedName>
    <definedName name="JUDITH">#REF!</definedName>
    <definedName name="JUDY" localSheetId="1">#REF!</definedName>
    <definedName name="JUDY" localSheetId="0">#REF!</definedName>
    <definedName name="JUDY">#REF!</definedName>
    <definedName name="JUEGOS_DE_SUERTE_Y_AZAR">#REF!</definedName>
    <definedName name="KJ">#REF!</definedName>
    <definedName name="MAQUINARIA__PLANTA_Y_EQUIPO_EN_MONTAJE">#REF!</definedName>
    <definedName name="MAQUINARIA__PLANTA_Y_EQUIPO_EN_TRANSITO">#REF!</definedName>
    <definedName name="MAQUINARIA_Y_EQUIPO">#REF!</definedName>
    <definedName name="MERCANCIAS_EN_EXISTENCIA">#REF!</definedName>
    <definedName name="MERCANCIAS_PROCESADAS">#REF!</definedName>
    <definedName name="MUEBLES__ENSERES_Y_EQUIPOS_DE_OFICINA">#REF!</definedName>
    <definedName name="NN">#REF!</definedName>
    <definedName name="NO_TRIBUTARIOS">#REF!</definedName>
    <definedName name="OBRAS_Y_MEJORAS_EN_PROPIEDAD_AJENA">#REF!</definedName>
    <definedName name="OPERACIONES_DE_BANCA_CENTRAL">#REF!</definedName>
    <definedName name="OPERACIONES_DE_CAPTACION_Y_SERVICIOS_FINANCIEROS">#REF!</definedName>
    <definedName name="OTRAS_CUENTAS_ACREEDORAS_DE_CONTROL">#REF!</definedName>
    <definedName name="OTRAS_CUENTAS_DEUDORAS_DE_CONTROL">#REF!</definedName>
    <definedName name="OTRAS_CUENTAS_POR_PAGAR">#REF!</definedName>
    <definedName name="OTRAS_RESPONSABILIDADES_CONTINGENTES">#REF!</definedName>
    <definedName name="OTRAS_TRANSFERENCIAS_GIRADAS">#REF!</definedName>
    <definedName name="OTRAS_TRANSFERENCIAS_RECIBIDAS">#REF!</definedName>
    <definedName name="OTROS_BONOS_Y_TITULOS_EMITIDOS">#REF!</definedName>
    <definedName name="OTROS_DERECHOS_CONTINGENTES">#REF!</definedName>
    <definedName name="OTROS_DEUDORES">#REF!</definedName>
    <definedName name="OTROS_SERVICIOS">#REF!</definedName>
    <definedName name="PASIVO">#REF!</definedName>
    <definedName name="PATRIMONIO_O_BIENES_FIDEICOMITIDOS">#REF!</definedName>
    <definedName name="PATRIMONIO_PUBLICO_INCORPORADO">#REF!</definedName>
    <definedName name="PENSIONES_DE_JUBILACION">#REF!</definedName>
    <definedName name="PENSIONES_POR_PAGAR">#REF!</definedName>
    <definedName name="pino" localSheetId="0">#REF!</definedName>
    <definedName name="pino">#REF!</definedName>
    <definedName name="PLANTAS_Y_DUCTOS">#REF!</definedName>
    <definedName name="PO">#REF!</definedName>
    <definedName name="PP">#REF!</definedName>
    <definedName name="PRESTAMOS_CONCEDIDOS">#REF!</definedName>
    <definedName name="PRIMA_EN_COLOCACION_DE_ACCIONES__CUOTAS_O_PARTES_DE_INTERES_SOCIAL">#REF!</definedName>
    <definedName name="PRINCIPAL_Y_SUBALTERNA">#REF!</definedName>
    <definedName name="PRODUCTOS_EN_PROCESO">#REF!</definedName>
    <definedName name="PROVEEDORES">#REF!</definedName>
    <definedName name="PROVISION__PARA_BIENES_RECIBIDOS_EN_PAGO__CR">#REF!</definedName>
    <definedName name="PROVISION_BIENES_DE_ARTE_Y_CULTURA__CR">#REF!</definedName>
    <definedName name="PROVISION_PARA_CONTINGENCIAS">#REF!</definedName>
    <definedName name="PROVISION_PARA_DEUDORES__CR">#REF!</definedName>
    <definedName name="PROVISION_PARA_OBLIGACIONES_FISCALES">#REF!</definedName>
    <definedName name="PROVISION_PARA_PRESTACIONES_SOCIALES">#REF!</definedName>
    <definedName name="PROVISION_PARA_PROTECCION_DE_INVENTARIOS__CR">#REF!</definedName>
    <definedName name="PROVISION_PARA_PROTECCION_DE_INVERSIONES__CR">#REF!</definedName>
    <definedName name="PROVISION_PARA_RENTAS_POR_COBRAR__CR">#REF!</definedName>
    <definedName name="PROVISION_PARA_SEGUROS">#REF!</definedName>
    <definedName name="PROVISIONES">#REF!</definedName>
    <definedName name="PROVISIONES__CR">#REF!</definedName>
    <definedName name="PROVISIONES_DIVERSAS">#REF!</definedName>
    <definedName name="RECAUDOS_A_FAVOR_DE_TERCEROS">#REF!</definedName>
    <definedName name="RECURSOS_NO_RENOVABLES">#REF!</definedName>
    <definedName name="RECURSOS_RENOVABLES">#REF!</definedName>
    <definedName name="REDES__LINEAS_Y_CABLES">#REF!</definedName>
    <definedName name="RENTAS_PARAFISCALES">#REF!</definedName>
    <definedName name="RESERVAS">#REF!</definedName>
    <definedName name="RESPONSABILIDADES">#REF!</definedName>
    <definedName name="RESULTADO_DEL_EJERCICIO">#REF!</definedName>
    <definedName name="RESULTADOS_DEL_EJERCICIO">#REF!</definedName>
    <definedName name="REVALORIZACION_DEL_PATRIMONIO">#REF!</definedName>
    <definedName name="REVALORIZACION_HACIENDA_PUBLICA">#REF!</definedName>
    <definedName name="RR">#REF!</definedName>
    <definedName name="SALARIOS_Y_PRESTACIONES_SOCIALES">#REF!</definedName>
    <definedName name="SEMOVIENTES">#REF!</definedName>
    <definedName name="SERVICIOS_DE_ACUEDUCTO__ALCANTARILLADO_Y_ASEO">#REF!</definedName>
    <definedName name="SERVICIOS_DE_ENERGIA">#REF!</definedName>
    <definedName name="SERVICIOS_DE_GAS">#REF!</definedName>
    <definedName name="SERVICIOS_DE_SALUD_Y_DE_PREVISION_SOCIAL">#REF!</definedName>
    <definedName name="SERVICIOS_DE_SEGUROS_Y_REASEGUROS">#REF!</definedName>
    <definedName name="SERVICIOS_DE_TELECOMUNICACIONES">#REF!</definedName>
    <definedName name="SERVICIOS_DE_TRANSITO_Y_TRANSPORTE">#REF!</definedName>
    <definedName name="SERVICIOS_EDUCATIVOS">#REF!</definedName>
    <definedName name="SERVICIOS_FINANCIEROS">#REF!</definedName>
    <definedName name="SERVICIOS_HOTELEROS">#REF!</definedName>
    <definedName name="SERVICIOS_PERSONALES">#REF!</definedName>
    <definedName name="SUPERAVIT_POR_DONACION">#REF!</definedName>
    <definedName name="SUPERAVIT_POR_VALORIZACION">#REF!</definedName>
    <definedName name="TERRENOS">#REF!</definedName>
    <definedName name="_xlnm.Print_Titles" localSheetId="1">'E RESULTADOS'!$1:$9</definedName>
    <definedName name="_xlnm.Print_Titles" localSheetId="0">'E S_FINANCIERA'!$1:$7</definedName>
    <definedName name="TITULOS_DE_REGULACION_MONETARIA_Y_CAMBIARIA">#REF!</definedName>
    <definedName name="TITULOS_EMITIDOS_POR_EL_TESORO_NACIONAL">#REF!</definedName>
    <definedName name="TRANSFERENCIAS_AL_EXTERIOR">#REF!</definedName>
    <definedName name="TRANSFERENCIAS_INTERGUBERNAMENTALES_GIRADAS">#REF!</definedName>
    <definedName name="TRANSFERENCIAS_INTERGUBERNAMENTALES_RECIBIDAS">#REF!</definedName>
    <definedName name="TRIBUTARIOS">#REF!</definedName>
    <definedName name="UJ">#REF!</definedName>
    <definedName name="UTILIDAD_O_PERDIDA_DE_EJERCICIOS_ANTERIORES">#REF!</definedName>
    <definedName name="VALORIZACIONES">#REF!</definedName>
    <definedName name="VIGENCIA_ANTERIOR">#REF!</definedName>
    <definedName name="Y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44" i="3" l="1"/>
  <c r="H12" i="3"/>
  <c r="H37" i="3"/>
  <c r="G61" i="2"/>
  <c r="H61" i="2" s="1"/>
  <c r="G60" i="2"/>
  <c r="H60" i="2" s="1"/>
  <c r="D57" i="2"/>
  <c r="F57" i="2"/>
  <c r="G54" i="2"/>
  <c r="H54" i="2" s="1"/>
  <c r="G53" i="2"/>
  <c r="H53" i="2" s="1"/>
  <c r="G52" i="2"/>
  <c r="H52" i="2" s="1"/>
  <c r="F50" i="2"/>
  <c r="G44" i="2"/>
  <c r="H44" i="2" s="1"/>
  <c r="G43" i="2"/>
  <c r="H43" i="2" s="1"/>
  <c r="G42" i="2"/>
  <c r="H42" i="2" s="1"/>
  <c r="F40" i="2"/>
  <c r="G38" i="2"/>
  <c r="H38" i="2" s="1"/>
  <c r="G36" i="2"/>
  <c r="H36" i="2" s="1"/>
  <c r="G35" i="2"/>
  <c r="H35" i="2" s="1"/>
  <c r="G34" i="2"/>
  <c r="H34" i="2" s="1"/>
  <c r="G33" i="2"/>
  <c r="H33" i="2" s="1"/>
  <c r="G32" i="2"/>
  <c r="H32" i="2" s="1"/>
  <c r="F30" i="2"/>
  <c r="F28" i="2" s="1"/>
  <c r="G22" i="2"/>
  <c r="H22" i="2" s="1"/>
  <c r="D19" i="2"/>
  <c r="F19" i="2"/>
  <c r="F17" i="2" s="1"/>
  <c r="G15" i="2"/>
  <c r="H15" i="2" s="1"/>
  <c r="G14" i="2"/>
  <c r="H14" i="2" s="1"/>
  <c r="G13" i="2"/>
  <c r="H13" i="2" s="1"/>
  <c r="D10" i="2"/>
  <c r="F10" i="2"/>
  <c r="E2083" i="1"/>
  <c r="E1535" i="1"/>
  <c r="E1528" i="1"/>
  <c r="G57" i="1"/>
  <c r="H57" i="1" s="1"/>
  <c r="P56" i="1"/>
  <c r="Q56" i="1" s="1"/>
  <c r="G56" i="1"/>
  <c r="H56" i="1" s="1"/>
  <c r="P55" i="1"/>
  <c r="D54" i="1"/>
  <c r="P54" i="1"/>
  <c r="Q54" i="1" s="1"/>
  <c r="F54" i="1"/>
  <c r="O53" i="1"/>
  <c r="G49" i="1"/>
  <c r="H49" i="1" s="1"/>
  <c r="D46" i="1"/>
  <c r="O43" i="1"/>
  <c r="O49" i="1" s="1"/>
  <c r="P47" i="1"/>
  <c r="Q47" i="1" s="1"/>
  <c r="M43" i="1"/>
  <c r="F46" i="1"/>
  <c r="P45" i="1"/>
  <c r="Q45" i="1" s="1"/>
  <c r="G44" i="1"/>
  <c r="H44" i="1" s="1"/>
  <c r="G43" i="1"/>
  <c r="H43" i="1" s="1"/>
  <c r="G42" i="1"/>
  <c r="H42" i="1" s="1"/>
  <c r="G41" i="1"/>
  <c r="H41" i="1" s="1"/>
  <c r="G40" i="1"/>
  <c r="H40" i="1" s="1"/>
  <c r="G39" i="1"/>
  <c r="H39" i="1" s="1"/>
  <c r="G38" i="1"/>
  <c r="H38" i="1" s="1"/>
  <c r="G37" i="1"/>
  <c r="H37" i="1" s="1"/>
  <c r="P35" i="1"/>
  <c r="Q35" i="1" s="1"/>
  <c r="F35" i="1"/>
  <c r="P33" i="1"/>
  <c r="Q33" i="1" s="1"/>
  <c r="D29" i="1"/>
  <c r="G29" i="1" s="1"/>
  <c r="H29" i="1" s="1"/>
  <c r="G31" i="1"/>
  <c r="H31" i="1" s="1"/>
  <c r="O30" i="1"/>
  <c r="F29" i="1"/>
  <c r="P27" i="1"/>
  <c r="G27" i="1"/>
  <c r="P26" i="1"/>
  <c r="Q26" i="1" s="1"/>
  <c r="G25" i="1"/>
  <c r="H25" i="1" s="1"/>
  <c r="O24" i="1"/>
  <c r="M24" i="1"/>
  <c r="G24" i="1"/>
  <c r="H24" i="1" s="1"/>
  <c r="G23" i="1"/>
  <c r="H23" i="1" s="1"/>
  <c r="P22" i="1"/>
  <c r="Q22" i="1" s="1"/>
  <c r="F21" i="1"/>
  <c r="F10" i="1" s="1"/>
  <c r="P20" i="1"/>
  <c r="P19" i="1"/>
  <c r="Q19" i="1" s="1"/>
  <c r="G19" i="1"/>
  <c r="P18" i="1"/>
  <c r="Q18" i="1" s="1"/>
  <c r="P17" i="1"/>
  <c r="Q17" i="1" s="1"/>
  <c r="F17" i="1"/>
  <c r="D17" i="1"/>
  <c r="G17" i="1" s="1"/>
  <c r="P16" i="1"/>
  <c r="Q16" i="1" s="1"/>
  <c r="P15" i="1"/>
  <c r="Q15" i="1" s="1"/>
  <c r="G15" i="1"/>
  <c r="H15" i="1" s="1"/>
  <c r="G14" i="1"/>
  <c r="O12" i="1"/>
  <c r="F12" i="1"/>
  <c r="D12" i="1"/>
  <c r="G12" i="1" s="1"/>
  <c r="H12" i="1" s="1"/>
  <c r="H26" i="3" l="1"/>
  <c r="H33" i="3"/>
  <c r="H25" i="3"/>
  <c r="G57" i="2"/>
  <c r="H57" i="2" s="1"/>
  <c r="D30" i="2"/>
  <c r="G46" i="2"/>
  <c r="H46" i="2" s="1"/>
  <c r="D40" i="2"/>
  <c r="G40" i="2" s="1"/>
  <c r="H40" i="2" s="1"/>
  <c r="F24" i="2"/>
  <c r="G30" i="2"/>
  <c r="H30" i="2" s="1"/>
  <c r="G10" i="2"/>
  <c r="H10" i="2" s="1"/>
  <c r="G19" i="2"/>
  <c r="H19" i="2" s="1"/>
  <c r="D17" i="2"/>
  <c r="G17" i="2" s="1"/>
  <c r="H17" i="2" s="1"/>
  <c r="G37" i="2"/>
  <c r="H37" i="2" s="1"/>
  <c r="D50" i="2"/>
  <c r="G50" i="2" s="1"/>
  <c r="H50" i="2" s="1"/>
  <c r="G21" i="2"/>
  <c r="H21" i="2" s="1"/>
  <c r="G26" i="2"/>
  <c r="H26" i="2" s="1"/>
  <c r="G41" i="2"/>
  <c r="H41" i="2" s="1"/>
  <c r="G59" i="2"/>
  <c r="H59" i="2" s="1"/>
  <c r="G12" i="2"/>
  <c r="H12" i="2" s="1"/>
  <c r="P24" i="1"/>
  <c r="Q24" i="1" s="1"/>
  <c r="O10" i="1"/>
  <c r="O39" i="1" s="1"/>
  <c r="O51" i="1" s="1"/>
  <c r="F34" i="1"/>
  <c r="G46" i="1"/>
  <c r="H46" i="1" s="1"/>
  <c r="F52" i="1"/>
  <c r="M49" i="1"/>
  <c r="P49" i="1" s="1"/>
  <c r="Q49" i="1" s="1"/>
  <c r="P43" i="1"/>
  <c r="Q43" i="1" s="1"/>
  <c r="M30" i="1"/>
  <c r="P30" i="1" s="1"/>
  <c r="Q30" i="1" s="1"/>
  <c r="G32" i="1"/>
  <c r="H32" i="1" s="1"/>
  <c r="G48" i="1"/>
  <c r="H48" i="1" s="1"/>
  <c r="P46" i="1"/>
  <c r="Q46" i="1" s="1"/>
  <c r="M53" i="1"/>
  <c r="G55" i="1"/>
  <c r="H55" i="1" s="1"/>
  <c r="D35" i="1"/>
  <c r="D21" i="1"/>
  <c r="M12" i="1"/>
  <c r="H28" i="3" l="1"/>
  <c r="D28" i="2"/>
  <c r="G28" i="2"/>
  <c r="H28" i="2" s="1"/>
  <c r="F48" i="2"/>
  <c r="F63" i="2" s="1"/>
  <c r="D24" i="2"/>
  <c r="D34" i="1"/>
  <c r="G34" i="1" s="1"/>
  <c r="H34" i="1" s="1"/>
  <c r="G35" i="1"/>
  <c r="H35" i="1" s="1"/>
  <c r="P12" i="1"/>
  <c r="Q12" i="1" s="1"/>
  <c r="M10" i="1"/>
  <c r="G21" i="1"/>
  <c r="H21" i="1" s="1"/>
  <c r="D10" i="1"/>
  <c r="D48" i="2" l="1"/>
  <c r="G24" i="2"/>
  <c r="H24" i="2" s="1"/>
  <c r="P10" i="1"/>
  <c r="Q10" i="1" s="1"/>
  <c r="M39" i="1"/>
  <c r="D52" i="1"/>
  <c r="G52" i="1" s="1"/>
  <c r="H52" i="1" s="1"/>
  <c r="G10" i="1"/>
  <c r="H10" i="1" s="1"/>
  <c r="G48" i="2" l="1"/>
  <c r="H48" i="2" s="1"/>
  <c r="D63" i="2"/>
  <c r="G63" i="2" s="1"/>
  <c r="H63" i="2" s="1"/>
  <c r="P39" i="1"/>
  <c r="Q39" i="1" s="1"/>
  <c r="M51" i="1"/>
  <c r="P51" i="1" s="1"/>
  <c r="Q51" i="1" s="1"/>
</calcChain>
</file>

<file path=xl/sharedStrings.xml><?xml version="1.0" encoding="utf-8"?>
<sst xmlns="http://schemas.openxmlformats.org/spreadsheetml/2006/main" count="190" uniqueCount="149">
  <si>
    <t>BOGOTA DISTRITO CAPITAL</t>
  </si>
  <si>
    <t>UNIDAD ADMINISTRATIVA ESPECIAL DE CATASTRO DISTRITAL</t>
  </si>
  <si>
    <t>ESTADO DE SITUACIÓN FINANCIERA</t>
  </si>
  <si>
    <t>A 31 DE DICIEMBRE 2023</t>
  </si>
  <si>
    <t>(Cifras en Pesos)</t>
  </si>
  <si>
    <t>NOTA</t>
  </si>
  <si>
    <t>Variación</t>
  </si>
  <si>
    <t>Var %</t>
  </si>
  <si>
    <t>ACTIVO</t>
  </si>
  <si>
    <t>PASIVO</t>
  </si>
  <si>
    <t>ACTIVO CORRIENTE</t>
  </si>
  <si>
    <t>PASIVO CORRIENTE</t>
  </si>
  <si>
    <t>EQUIVALENTES AL EFECTIVO</t>
  </si>
  <si>
    <t>5</t>
  </si>
  <si>
    <t>CUENTAS POR PAGAR</t>
  </si>
  <si>
    <t>21</t>
  </si>
  <si>
    <t>CAJA MENOR</t>
  </si>
  <si>
    <t>DEPÓSITOS EN INSTITUCIONES FINANCIERAS</t>
  </si>
  <si>
    <t>ADQUISICIÓN DE BIENES Y SERVICIOS NACIONALES</t>
  </si>
  <si>
    <t>RECURSOS A FAVOR DE TERCEROS</t>
  </si>
  <si>
    <t>INVERSIONES E INSTRUMENTOS DERIVADOS</t>
  </si>
  <si>
    <t>6</t>
  </si>
  <si>
    <t>DESCUENTOS DE NOMINA</t>
  </si>
  <si>
    <t>RETENCIÓN EN LA FUENTE E IMPUESTO DE TIMBRE</t>
  </si>
  <si>
    <t>ACCIONES ORDINARIAS</t>
  </si>
  <si>
    <t>IMPUESTO AL VALOR AGREGADO - IVA</t>
  </si>
  <si>
    <t>OTRAS CUENTAS POR PAGAR</t>
  </si>
  <si>
    <t>CUENTAS POR COBRAR</t>
  </si>
  <si>
    <t>7</t>
  </si>
  <si>
    <t>BENEFICIOS A EMPLEADOS A C-P</t>
  </si>
  <si>
    <t>22</t>
  </si>
  <si>
    <t>PRESTACIÓN DE SERVICIOS</t>
  </si>
  <si>
    <t>OTRAS CUENTAS POR COBRAR</t>
  </si>
  <si>
    <t>OTROS PASIVOS</t>
  </si>
  <si>
    <t>24</t>
  </si>
  <si>
    <t>DETERIORO ACUMULADO DE CUENTAS POR COBRAR (CR)</t>
  </si>
  <si>
    <t>RECURSOS RECIBIDOS EN ADMINISTRACIÓN</t>
  </si>
  <si>
    <t>INVENTARIOS</t>
  </si>
  <si>
    <t>9</t>
  </si>
  <si>
    <t>INGRESOS RECIBIDOS POR ANTICIPADO</t>
  </si>
  <si>
    <t>OTROS ACTIVOS</t>
  </si>
  <si>
    <t>16</t>
  </si>
  <si>
    <t>PASIVO NO CORRIENTE</t>
  </si>
  <si>
    <t xml:space="preserve">BIENES Y SERVICIOS PAGADOS POR ANTICIPADO </t>
  </si>
  <si>
    <t>RECURSOS ENTREGADOS EN ADMINISTRACIÓN</t>
  </si>
  <si>
    <t>BENEFICIOS A EMPLEADOS L - P</t>
  </si>
  <si>
    <t>ACTIVO NO CORRIENTE</t>
  </si>
  <si>
    <t>PROPIEDADES, PLANTA Y EQUIPO</t>
  </si>
  <si>
    <t>10</t>
  </si>
  <si>
    <t>PROVISIONES LITIGIOS Y DEMANDAS</t>
  </si>
  <si>
    <t>23</t>
  </si>
  <si>
    <t>BIENES MUEBLES EN BODEGA</t>
  </si>
  <si>
    <t>PROPIEDADES, PLANTA Y EQUIPO NO EXPLOTADOS</t>
  </si>
  <si>
    <t>MAQUINARIA Y EQUIPO</t>
  </si>
  <si>
    <t>TOTAL PASIVO</t>
  </si>
  <si>
    <t>EQUIPO MÉDICO Y CIENTÍFICO</t>
  </si>
  <si>
    <t>MUEBLES, ENSERES Y EQUIPO DE OFICINA</t>
  </si>
  <si>
    <t>PATRIMONIO</t>
  </si>
  <si>
    <t>27</t>
  </si>
  <si>
    <t>EQUIPOS DE COMUNICACIÓN Y COMPUTACIÓN</t>
  </si>
  <si>
    <t>EQUIPOS DE TRANSPORTE, TRACCIÓN Y ELEVACIÓN</t>
  </si>
  <si>
    <t xml:space="preserve">PATRIMONIO INSTITUCIONAL </t>
  </si>
  <si>
    <t>DEPRECIACIÓN ACUMULADA (CR)</t>
  </si>
  <si>
    <t>CAPITAL FISCAL</t>
  </si>
  <si>
    <t>14</t>
  </si>
  <si>
    <t>RESULTADOS DE EJERCICIOS ANTERIORES</t>
  </si>
  <si>
    <t>RESULTADOS DEL EJERCICIO</t>
  </si>
  <si>
    <t>INTANGIBLES</t>
  </si>
  <si>
    <t>AMORTIZACIÓN ACUMULADA DE INTANGIBLES (CR)</t>
  </si>
  <si>
    <t>TOTAL  PATRIMONIO</t>
  </si>
  <si>
    <t>TOTAL PASIVO + PATRIMONIO</t>
  </si>
  <si>
    <t>TOTAL ACTIVO</t>
  </si>
  <si>
    <t>CUENTAS DE ORDEN ACREEDORAS</t>
  </si>
  <si>
    <t>26</t>
  </si>
  <si>
    <t>CUENTAS DE ORDEN DEUDORAS</t>
  </si>
  <si>
    <t>RESPONSABILIDADES CONTINGENTES</t>
  </si>
  <si>
    <t>DERECHOS CONTINGENTES</t>
  </si>
  <si>
    <t>ACREEDORAS DE CONTROL</t>
  </si>
  <si>
    <t>DEUDORAS DE CONTROL</t>
  </si>
  <si>
    <t>ACREEDORAS POR CONTRA (DB)</t>
  </si>
  <si>
    <t>DEUDORAS POR CONTRA (CR)</t>
  </si>
  <si>
    <t>OLGA LUCÍA LÓPEZ MORALES</t>
  </si>
  <si>
    <t>FRANCISCO ESPITIA LÓPEZ</t>
  </si>
  <si>
    <t>VICTOR ALONSO TORRES POVEDA</t>
  </si>
  <si>
    <t>CC 52056716</t>
  </si>
  <si>
    <t>CC, 79289130</t>
  </si>
  <si>
    <t>CC 79545771</t>
  </si>
  <si>
    <t>Directora</t>
  </si>
  <si>
    <t>Contador de la UAECD TP 44786 T</t>
  </si>
  <si>
    <t>Subgerente Administrativo y Financiero</t>
  </si>
  <si>
    <t>BOGOTA  DISTRITO  CAPITAL</t>
  </si>
  <si>
    <t>ESTADO DE RESULTADOS</t>
  </si>
  <si>
    <t>DEL 01 DE ENERO AL 31 DE DICIEMBRE 2023</t>
  </si>
  <si>
    <t>INGRESOS OPERACIONALES
VENTA DE SERVICIOS</t>
  </si>
  <si>
    <t>28</t>
  </si>
  <si>
    <t>OTROS SERVICIOS - SERVICIOS INFORMATIVOS BOGOTA</t>
  </si>
  <si>
    <t>SERVICIOS CATASTRO MULTIPROPOSITO</t>
  </si>
  <si>
    <t>DEVOL. REBAJAS Y DESC. EN VENTA DE SERVICIOS BOGOTA</t>
  </si>
  <si>
    <t>ANULACIONES VENTAS CATASTRO MULTIPROPOSITO</t>
  </si>
  <si>
    <t>COSTO DE VENTAS</t>
  </si>
  <si>
    <t>30</t>
  </si>
  <si>
    <t>COSTO DE VENTAS DE  SERVICIOS</t>
  </si>
  <si>
    <t>SERVICIOS INFORMATIVOS BOGOTA</t>
  </si>
  <si>
    <t>UTILIDAD EN VENTAS</t>
  </si>
  <si>
    <t>TRANSFERENCIAS DISTRITO Y
OPERACIONES INTERINSTITUCIONALES</t>
  </si>
  <si>
    <t>GASTOS OPERACIONALES</t>
  </si>
  <si>
    <t>29</t>
  </si>
  <si>
    <t>ADMINISTRACION</t>
  </si>
  <si>
    <t>SUELDOS Y SALARIOS</t>
  </si>
  <si>
    <t>CONTRIBUCIONES EFECTIVAS</t>
  </si>
  <si>
    <t>APORTES SOBRE LA NÓMINA</t>
  </si>
  <si>
    <t>PRESTACIONES SOCIALES</t>
  </si>
  <si>
    <t>GASTOS DE PERSONAL DIVERSOS</t>
  </si>
  <si>
    <t>GASTOS GENERALES</t>
  </si>
  <si>
    <t>IMPUESTOS, CONTRIBUCIONES Y TASAS</t>
  </si>
  <si>
    <t>DETERIORO, PROVISIONES, AGOTAMIENTO,  DEPRECIACIONES Y AMORTIZACIONES</t>
  </si>
  <si>
    <t>DETERIORO DE CARTERA</t>
  </si>
  <si>
    <t>DEPRECIACIÓN DE PROPIEDADES, PLANTA Y EQUIPO</t>
  </si>
  <si>
    <t>AMORTIZACIÓN DE ACTIVOS INTANGIBLES</t>
  </si>
  <si>
    <t>PROVISIÓN LITIGIOS Y DEMANDAS</t>
  </si>
  <si>
    <t>OPERACIONES INTERINSTITUCIONALES</t>
  </si>
  <si>
    <t>RESULTADO OPERACIONAL</t>
  </si>
  <si>
    <t>OTROS INGRESOS</t>
  </si>
  <si>
    <t>BIENES RECIBIDOS SIN CONTRA´PRESTACIÓN</t>
  </si>
  <si>
    <t>FINANCIEROS</t>
  </si>
  <si>
    <t>INGRESOS DIVERSOS</t>
  </si>
  <si>
    <t>4830, 31</t>
  </si>
  <si>
    <t>REVERSIÓN PERDIDAS VIGENCIA ANTERIOR</t>
  </si>
  <si>
    <t>OTROS GASTOS</t>
  </si>
  <si>
    <t>COMISIONES</t>
  </si>
  <si>
    <t>RESULTADO DEL EJERCICIO</t>
  </si>
  <si>
    <t>CC 79289130</t>
  </si>
  <si>
    <t>Contador - T.P. 44786-T</t>
  </si>
  <si>
    <t>ESTADO DE CAMBIOS EN EL PATRIMONIO</t>
  </si>
  <si>
    <t>A 31 DE DICIEMBRE DE 2023</t>
  </si>
  <si>
    <t>Saldo del patrimonio a 31 de diciembre de 2022</t>
  </si>
  <si>
    <t>Variaciones patrimoniales durante el periodo</t>
  </si>
  <si>
    <t>Saldo del patrimonio a 31 de diciembre de 2023</t>
  </si>
  <si>
    <t>DETALLE DE LAS VARIACIONES PATRIMONIALES</t>
  </si>
  <si>
    <t>Nota</t>
  </si>
  <si>
    <t>VARIACION</t>
  </si>
  <si>
    <t>FACTORES DE INCREMENTO PATRIMONIAL</t>
  </si>
  <si>
    <t>FACTORES DE DISMINUCIÓN PATRIMONIAL</t>
  </si>
  <si>
    <t>TOTAL DISMINUCIONES</t>
  </si>
  <si>
    <t>FACTORES SIN VARIACION PATRIMONIAL</t>
  </si>
  <si>
    <t>TOTAL SIN VARIACION</t>
  </si>
  <si>
    <t>OLGA LUCIA LÓPEZ MORALES</t>
  </si>
  <si>
    <t>Contador</t>
  </si>
  <si>
    <t>T.P. 44786-T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</si>
</sst>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C0A]d\-mmm\-yyyy;@"/>
    <numFmt numFmtId="165" formatCode="[$$-240A]\ #,##0"/>
    <numFmt numFmtId="166" formatCode="0.0%"/>
    <numFmt numFmtId="167" formatCode="&quot;Saldo del patrimonio a&quot;\ mmmm\ &quot;de&quot;\ d\ &quot;de&quot;\ yyyy"/>
    <numFmt numFmtId="168" formatCode="#,##0_ ;\-#,##0\ "/>
  </numFmts>
  <fonts count="68" x14ac:knownFonts="1">
    <font>
      <sz val="10"/>
      <name val="Arial"/>
      <family val="2"/>
    </font>
    <font>
      <sz val="10"/>
      <name val="Arial"/>
      <family val="2"/>
    </font>
    <font>
      <b/>
      <i/>
      <sz val="20"/>
      <name val="Arial"/>
      <family val="2"/>
    </font>
    <font>
      <sz val="20"/>
      <name val="Arial"/>
      <family val="2"/>
    </font>
    <font>
      <sz val="20"/>
      <color theme="0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20"/>
      <color theme="0"/>
      <name val="Arial"/>
      <family val="2"/>
    </font>
    <font>
      <sz val="16"/>
      <name val="Arial"/>
      <family val="2"/>
    </font>
    <font>
      <b/>
      <sz val="16"/>
      <color theme="0"/>
      <name val="Arial"/>
      <family val="2"/>
    </font>
    <font>
      <sz val="16"/>
      <color theme="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8"/>
      <name val="Arial"/>
      <family val="2"/>
    </font>
    <font>
      <sz val="12"/>
      <name val="Arial"/>
      <family val="2"/>
    </font>
    <font>
      <sz val="18"/>
      <color theme="0"/>
      <name val="Arial"/>
      <family val="2"/>
    </font>
    <font>
      <sz val="18"/>
      <color indexed="39"/>
      <name val="Arial"/>
      <family val="2"/>
    </font>
    <font>
      <sz val="18"/>
      <color indexed="10"/>
      <name val="Arial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sz val="22"/>
      <name val="Arial"/>
      <family val="2"/>
    </font>
    <font>
      <sz val="22"/>
      <color theme="1"/>
      <name val="Arial"/>
      <family val="2"/>
    </font>
    <font>
      <b/>
      <sz val="14"/>
      <color indexed="39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sz val="14"/>
      <color theme="0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4"/>
      <color indexed="10"/>
      <name val="Arial"/>
      <family val="2"/>
    </font>
    <font>
      <b/>
      <u/>
      <sz val="14"/>
      <name val="Arial"/>
      <family val="2"/>
    </font>
    <font>
      <sz val="11"/>
      <name val="Arial"/>
      <family val="2"/>
    </font>
    <font>
      <b/>
      <sz val="12"/>
      <color theme="0"/>
      <name val="Arial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b/>
      <sz val="14"/>
      <color indexed="10"/>
      <name val="Arial"/>
      <family val="2"/>
    </font>
    <font>
      <sz val="12"/>
      <color theme="0"/>
      <name val="Arial"/>
      <family val="2"/>
    </font>
    <font>
      <b/>
      <u val="double"/>
      <sz val="14"/>
      <name val="Arial"/>
      <family val="2"/>
    </font>
    <font>
      <sz val="13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0"/>
      <color indexed="1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i/>
      <sz val="16"/>
      <name val="Arial"/>
      <family val="2"/>
    </font>
    <font>
      <b/>
      <sz val="16"/>
      <color theme="1"/>
      <name val="Arial"/>
      <family val="2"/>
    </font>
    <font>
      <b/>
      <sz val="16"/>
      <name val="Arial Narrow"/>
      <family val="2"/>
    </font>
    <font>
      <b/>
      <sz val="16"/>
      <color theme="1"/>
      <name val="Arial Narrow"/>
      <family val="2"/>
    </font>
    <font>
      <b/>
      <sz val="12"/>
      <name val="Arial Narrow"/>
      <family val="2"/>
    </font>
    <font>
      <b/>
      <sz val="14"/>
      <name val="Arial Narrow"/>
      <family val="2"/>
    </font>
    <font>
      <b/>
      <sz val="16"/>
      <color indexed="8"/>
      <name val="Arial"/>
      <family val="2"/>
    </font>
    <font>
      <sz val="16"/>
      <name val="Arial Narrow"/>
      <family val="2"/>
    </font>
    <font>
      <sz val="12"/>
      <name val="Arial Narrow"/>
      <family val="2"/>
    </font>
    <font>
      <sz val="16"/>
      <color indexed="18"/>
      <name val="Arial Narrow"/>
      <family val="2"/>
    </font>
    <font>
      <sz val="12"/>
      <color indexed="18"/>
      <name val="Arial Narrow"/>
      <family val="2"/>
    </font>
    <font>
      <b/>
      <sz val="10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1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313">
    <xf numFmtId="0" fontId="0" fillId="0" borderId="0" xfId="0"/>
    <xf numFmtId="0" fontId="5" fillId="4" borderId="0" xfId="0" applyFont="1" applyFill="1" applyBorder="1" applyAlignment="1" applyProtection="1">
      <alignment horizontal="center"/>
    </xf>
    <xf numFmtId="164" fontId="7" fillId="4" borderId="0" xfId="0" applyNumberFormat="1" applyFont="1" applyFill="1" applyBorder="1" applyAlignment="1" applyProtection="1">
      <alignment horizontal="center"/>
    </xf>
    <xf numFmtId="164" fontId="5" fillId="4" borderId="0" xfId="0" applyNumberFormat="1" applyFont="1" applyFill="1" applyBorder="1" applyAlignment="1" applyProtection="1">
      <alignment horizontal="center"/>
    </xf>
    <xf numFmtId="3" fontId="3" fillId="4" borderId="0" xfId="0" applyNumberFormat="1" applyFont="1" applyFill="1" applyBorder="1" applyAlignment="1" applyProtection="1">
      <alignment horizontal="right"/>
    </xf>
    <xf numFmtId="0" fontId="3" fillId="3" borderId="0" xfId="0" applyFont="1" applyFill="1" applyBorder="1" applyProtection="1"/>
    <xf numFmtId="165" fontId="5" fillId="4" borderId="0" xfId="0" applyNumberFormat="1" applyFont="1" applyFill="1" applyBorder="1" applyProtection="1"/>
    <xf numFmtId="3" fontId="5" fillId="4" borderId="0" xfId="0" applyNumberFormat="1" applyFont="1" applyFill="1" applyBorder="1" applyProtection="1"/>
    <xf numFmtId="3" fontId="3" fillId="4" borderId="0" xfId="0" applyNumberFormat="1" applyFont="1" applyFill="1" applyBorder="1" applyProtection="1"/>
    <xf numFmtId="3" fontId="3" fillId="4" borderId="9" xfId="0" applyNumberFormat="1" applyFont="1" applyFill="1" applyBorder="1" applyProtection="1"/>
    <xf numFmtId="3" fontId="3" fillId="7" borderId="0" xfId="0" applyNumberFormat="1" applyFont="1" applyFill="1" applyBorder="1" applyProtection="1"/>
    <xf numFmtId="3" fontId="3" fillId="7" borderId="9" xfId="0" applyNumberFormat="1" applyFont="1" applyFill="1" applyBorder="1" applyProtection="1"/>
    <xf numFmtId="165" fontId="5" fillId="4" borderId="11" xfId="0" applyNumberFormat="1" applyFont="1" applyFill="1" applyBorder="1" applyProtection="1"/>
    <xf numFmtId="0" fontId="14" fillId="3" borderId="0" xfId="0" applyFont="1" applyFill="1" applyBorder="1" applyProtection="1"/>
    <xf numFmtId="3" fontId="14" fillId="4" borderId="0" xfId="0" applyNumberFormat="1" applyFont="1" applyFill="1" applyBorder="1" applyProtection="1"/>
    <xf numFmtId="3" fontId="6" fillId="4" borderId="0" xfId="0" applyNumberFormat="1" applyFont="1" applyFill="1" applyBorder="1" applyProtection="1"/>
    <xf numFmtId="3" fontId="16" fillId="4" borderId="0" xfId="0" applyNumberFormat="1" applyFont="1" applyFill="1" applyBorder="1" applyProtection="1"/>
    <xf numFmtId="0" fontId="0" fillId="3" borderId="0" xfId="0" applyFill="1" applyBorder="1" applyProtection="1"/>
    <xf numFmtId="0" fontId="0" fillId="6" borderId="0" xfId="0" applyFill="1" applyBorder="1" applyProtection="1"/>
    <xf numFmtId="0" fontId="32" fillId="2" borderId="6" xfId="0" applyFont="1" applyFill="1" applyBorder="1" applyAlignment="1" applyProtection="1"/>
    <xf numFmtId="0" fontId="32" fillId="2" borderId="7" xfId="0" applyFont="1" applyFill="1" applyBorder="1" applyAlignment="1" applyProtection="1"/>
    <xf numFmtId="49" fontId="34" fillId="4" borderId="0" xfId="0" applyNumberFormat="1" applyFont="1" applyFill="1" applyBorder="1" applyAlignment="1" applyProtection="1">
      <alignment horizontal="center"/>
    </xf>
    <xf numFmtId="164" fontId="33" fillId="4" borderId="0" xfId="0" applyNumberFormat="1" applyFont="1" applyFill="1" applyBorder="1" applyAlignment="1" applyProtection="1">
      <alignment horizontal="center"/>
    </xf>
    <xf numFmtId="165" fontId="36" fillId="4" borderId="0" xfId="0" applyNumberFormat="1" applyFont="1" applyFill="1" applyBorder="1" applyAlignment="1" applyProtection="1">
      <alignment vertical="center"/>
    </xf>
    <xf numFmtId="3" fontId="37" fillId="4" borderId="0" xfId="0" applyNumberFormat="1" applyFont="1" applyFill="1" applyBorder="1" applyAlignment="1" applyProtection="1">
      <alignment vertical="center"/>
    </xf>
    <xf numFmtId="166" fontId="1" fillId="4" borderId="0" xfId="1" applyNumberFormat="1" applyFont="1" applyFill="1" applyBorder="1" applyAlignment="1" applyProtection="1">
      <alignment vertical="center"/>
    </xf>
    <xf numFmtId="3" fontId="38" fillId="6" borderId="0" xfId="0" applyNumberFormat="1" applyFont="1" applyFill="1" applyAlignment="1" applyProtection="1">
      <alignment vertical="center"/>
    </xf>
    <xf numFmtId="3" fontId="26" fillId="4" borderId="0" xfId="0" applyNumberFormat="1" applyFont="1" applyFill="1" applyBorder="1" applyProtection="1"/>
    <xf numFmtId="3" fontId="37" fillId="4" borderId="0" xfId="0" applyNumberFormat="1" applyFont="1" applyFill="1" applyBorder="1" applyProtection="1"/>
    <xf numFmtId="3" fontId="26" fillId="4" borderId="0" xfId="0" applyNumberFormat="1" applyFont="1" applyFill="1" applyBorder="1" applyAlignment="1" applyProtection="1">
      <alignment vertical="center"/>
    </xf>
    <xf numFmtId="3" fontId="37" fillId="3" borderId="0" xfId="0" applyNumberFormat="1" applyFont="1" applyFill="1" applyBorder="1" applyProtection="1"/>
    <xf numFmtId="3" fontId="34" fillId="4" borderId="0" xfId="0" applyNumberFormat="1" applyFont="1" applyFill="1" applyBorder="1" applyAlignment="1" applyProtection="1">
      <alignment vertical="center"/>
    </xf>
    <xf numFmtId="3" fontId="37" fillId="4" borderId="9" xfId="0" applyNumberFormat="1" applyFont="1" applyFill="1" applyBorder="1" applyAlignment="1" applyProtection="1">
      <alignment vertical="center"/>
    </xf>
    <xf numFmtId="3" fontId="26" fillId="4" borderId="9" xfId="0" applyNumberFormat="1" applyFont="1" applyFill="1" applyBorder="1" applyAlignment="1" applyProtection="1">
      <alignment vertical="center"/>
    </xf>
    <xf numFmtId="3" fontId="42" fillId="6" borderId="0" xfId="0" applyNumberFormat="1" applyFont="1" applyFill="1" applyAlignment="1" applyProtection="1">
      <alignment vertical="center"/>
    </xf>
    <xf numFmtId="165" fontId="43" fillId="4" borderId="0" xfId="0" applyNumberFormat="1" applyFont="1" applyFill="1" applyBorder="1" applyAlignment="1" applyProtection="1">
      <alignment vertical="center"/>
    </xf>
    <xf numFmtId="0" fontId="40" fillId="3" borderId="0" xfId="0" applyFont="1" applyFill="1" applyBorder="1" applyProtection="1"/>
    <xf numFmtId="0" fontId="53" fillId="3" borderId="0" xfId="0" applyFont="1" applyFill="1" applyBorder="1" applyProtection="1"/>
    <xf numFmtId="0" fontId="56" fillId="2" borderId="1" xfId="2" applyFont="1" applyFill="1" applyBorder="1" applyAlignment="1" applyProtection="1">
      <alignment horizontal="center"/>
    </xf>
    <xf numFmtId="0" fontId="9" fillId="6" borderId="0" xfId="2" applyFont="1" applyFill="1" applyBorder="1" applyProtection="1"/>
    <xf numFmtId="0" fontId="9" fillId="3" borderId="0" xfId="2" applyFont="1" applyFill="1" applyBorder="1" applyProtection="1"/>
    <xf numFmtId="0" fontId="1" fillId="0" borderId="0" xfId="2" applyAlignment="1"/>
    <xf numFmtId="0" fontId="56" fillId="2" borderId="6" xfId="2" applyFont="1" applyFill="1" applyBorder="1" applyAlignment="1" applyProtection="1">
      <alignment horizontal="center"/>
    </xf>
    <xf numFmtId="0" fontId="1" fillId="6" borderId="0" xfId="2" applyFont="1" applyFill="1" applyProtection="1"/>
    <xf numFmtId="0" fontId="13" fillId="6" borderId="0" xfId="2" applyFont="1" applyFill="1" applyAlignment="1" applyProtection="1">
      <alignment horizontal="left"/>
    </xf>
    <xf numFmtId="0" fontId="1" fillId="6" borderId="0" xfId="2" applyFont="1" applyFill="1" applyAlignment="1" applyProtection="1">
      <alignment horizontal="center"/>
    </xf>
    <xf numFmtId="0" fontId="13" fillId="6" borderId="0" xfId="2" applyFont="1" applyFill="1" applyAlignment="1" applyProtection="1">
      <alignment horizontal="right"/>
    </xf>
    <xf numFmtId="0" fontId="1" fillId="6" borderId="0" xfId="2" applyFont="1" applyFill="1" applyAlignment="1" applyProtection="1">
      <alignment horizontal="right"/>
    </xf>
    <xf numFmtId="0" fontId="1" fillId="0" borderId="0" xfId="2" applyProtection="1"/>
    <xf numFmtId="0" fontId="1" fillId="0" borderId="0" xfId="2" applyAlignment="1" applyProtection="1">
      <alignment horizontal="center"/>
    </xf>
    <xf numFmtId="0" fontId="1" fillId="0" borderId="0" xfId="2" applyAlignment="1" applyProtection="1">
      <alignment horizontal="right"/>
    </xf>
    <xf numFmtId="0" fontId="15" fillId="6" borderId="0" xfId="2" applyFont="1" applyFill="1" applyAlignment="1" applyProtection="1">
      <alignment horizontal="center"/>
    </xf>
    <xf numFmtId="167" fontId="57" fillId="6" borderId="0" xfId="2" applyNumberFormat="1" applyFont="1" applyFill="1" applyAlignment="1" applyProtection="1">
      <alignment horizontal="left"/>
    </xf>
    <xf numFmtId="167" fontId="7" fillId="6" borderId="0" xfId="2" applyNumberFormat="1" applyFont="1" applyFill="1" applyAlignment="1" applyProtection="1">
      <alignment horizontal="center"/>
    </xf>
    <xf numFmtId="167" fontId="7" fillId="6" borderId="0" xfId="2" applyNumberFormat="1" applyFont="1" applyFill="1" applyAlignment="1" applyProtection="1">
      <alignment horizontal="right"/>
    </xf>
    <xf numFmtId="0" fontId="9" fillId="6" borderId="0" xfId="2" applyFont="1" applyFill="1" applyProtection="1"/>
    <xf numFmtId="38" fontId="58" fillId="6" borderId="0" xfId="2" applyNumberFormat="1" applyFont="1" applyFill="1" applyProtection="1"/>
    <xf numFmtId="0" fontId="9" fillId="6" borderId="0" xfId="2" applyFont="1" applyFill="1" applyAlignment="1" applyProtection="1">
      <alignment horizontal="center"/>
    </xf>
    <xf numFmtId="0" fontId="15" fillId="0" borderId="0" xfId="2" applyFont="1" applyProtection="1"/>
    <xf numFmtId="0" fontId="9" fillId="6" borderId="0" xfId="2" applyFont="1" applyFill="1" applyAlignment="1" applyProtection="1">
      <alignment horizontal="right"/>
    </xf>
    <xf numFmtId="0" fontId="7" fillId="6" borderId="0" xfId="2" applyFont="1" applyFill="1" applyAlignment="1" applyProtection="1">
      <alignment horizontal="left"/>
    </xf>
    <xf numFmtId="0" fontId="7" fillId="6" borderId="0" xfId="2" applyFont="1" applyFill="1" applyAlignment="1" applyProtection="1">
      <alignment horizontal="center"/>
    </xf>
    <xf numFmtId="0" fontId="7" fillId="6" borderId="0" xfId="2" applyFont="1" applyFill="1" applyAlignment="1" applyProtection="1">
      <alignment horizontal="right"/>
    </xf>
    <xf numFmtId="37" fontId="59" fillId="8" borderId="0" xfId="2" applyNumberFormat="1" applyFont="1" applyFill="1" applyProtection="1"/>
    <xf numFmtId="0" fontId="15" fillId="6" borderId="0" xfId="2" applyFont="1" applyFill="1" applyProtection="1"/>
    <xf numFmtId="167" fontId="7" fillId="6" borderId="0" xfId="2" applyNumberFormat="1" applyFont="1" applyFill="1" applyAlignment="1" applyProtection="1">
      <alignment horizontal="left"/>
    </xf>
    <xf numFmtId="37" fontId="58" fillId="6" borderId="11" xfId="2" applyNumberFormat="1" applyFont="1" applyFill="1" applyBorder="1" applyProtection="1"/>
    <xf numFmtId="38" fontId="15" fillId="0" borderId="0" xfId="2" applyNumberFormat="1" applyFont="1" applyProtection="1"/>
    <xf numFmtId="0" fontId="12" fillId="6" borderId="0" xfId="2" applyFont="1" applyFill="1" applyProtection="1"/>
    <xf numFmtId="0" fontId="12" fillId="6" borderId="0" xfId="2" applyFont="1" applyFill="1" applyAlignment="1" applyProtection="1">
      <alignment horizontal="center"/>
    </xf>
    <xf numFmtId="0" fontId="12" fillId="6" borderId="0" xfId="2" applyFont="1" applyFill="1" applyAlignment="1" applyProtection="1">
      <alignment horizontal="right"/>
    </xf>
    <xf numFmtId="38" fontId="61" fillId="6" borderId="0" xfId="2" applyNumberFormat="1" applyFont="1" applyFill="1" applyProtection="1"/>
    <xf numFmtId="0" fontId="42" fillId="6" borderId="0" xfId="2" applyFont="1" applyFill="1" applyAlignment="1" applyProtection="1">
      <alignment horizontal="center"/>
    </xf>
    <xf numFmtId="0" fontId="15" fillId="6" borderId="0" xfId="2" applyFont="1" applyFill="1" applyAlignment="1" applyProtection="1">
      <alignment horizontal="right"/>
    </xf>
    <xf numFmtId="0" fontId="7" fillId="6" borderId="0" xfId="2" applyFont="1" applyFill="1" applyProtection="1"/>
    <xf numFmtId="15" fontId="7" fillId="6" borderId="0" xfId="2" applyNumberFormat="1" applyFont="1" applyFill="1" applyAlignment="1" applyProtection="1">
      <alignment horizontal="center"/>
    </xf>
    <xf numFmtId="0" fontId="7" fillId="6" borderId="0" xfId="2" applyFont="1" applyFill="1" applyAlignment="1" applyProtection="1"/>
    <xf numFmtId="0" fontId="10" fillId="6" borderId="0" xfId="2" applyFont="1" applyFill="1" applyAlignment="1" applyProtection="1">
      <alignment horizontal="center"/>
    </xf>
    <xf numFmtId="0" fontId="62" fillId="6" borderId="0" xfId="2" applyFont="1" applyFill="1" applyProtection="1"/>
    <xf numFmtId="49" fontId="10" fillId="6" borderId="0" xfId="2" applyNumberFormat="1" applyFont="1" applyFill="1" applyAlignment="1" applyProtection="1">
      <alignment horizontal="center"/>
    </xf>
    <xf numFmtId="0" fontId="62" fillId="6" borderId="0" xfId="2" applyFont="1" applyFill="1" applyAlignment="1" applyProtection="1">
      <alignment horizontal="right"/>
    </xf>
    <xf numFmtId="0" fontId="63" fillId="6" borderId="0" xfId="2" applyFont="1" applyFill="1" applyProtection="1"/>
    <xf numFmtId="0" fontId="9" fillId="0" borderId="0" xfId="2" applyFont="1" applyAlignment="1" applyProtection="1">
      <alignment horizontal="right"/>
    </xf>
    <xf numFmtId="38" fontId="63" fillId="6" borderId="0" xfId="2" applyNumberFormat="1" applyFont="1" applyFill="1" applyProtection="1"/>
    <xf numFmtId="0" fontId="63" fillId="6" borderId="0" xfId="2" applyFont="1" applyFill="1" applyAlignment="1" applyProtection="1">
      <alignment horizontal="left"/>
    </xf>
    <xf numFmtId="0" fontId="60" fillId="6" borderId="0" xfId="2" applyFont="1" applyFill="1" applyAlignment="1" applyProtection="1">
      <alignment horizontal="center"/>
    </xf>
    <xf numFmtId="3" fontId="63" fillId="6" borderId="0" xfId="2" applyNumberFormat="1" applyFont="1" applyFill="1" applyAlignment="1" applyProtection="1">
      <alignment horizontal="right"/>
    </xf>
    <xf numFmtId="3" fontId="64" fillId="6" borderId="0" xfId="2" applyNumberFormat="1" applyFont="1" applyFill="1" applyAlignment="1" applyProtection="1">
      <alignment horizontal="right"/>
    </xf>
    <xf numFmtId="0" fontId="65" fillId="6" borderId="0" xfId="2" applyFont="1" applyFill="1" applyProtection="1"/>
    <xf numFmtId="0" fontId="66" fillId="6" borderId="0" xfId="2" applyFont="1" applyFill="1" applyProtection="1"/>
    <xf numFmtId="0" fontId="38" fillId="6" borderId="0" xfId="2" applyFont="1" applyFill="1" applyAlignment="1" applyProtection="1">
      <alignment horizontal="center"/>
    </xf>
    <xf numFmtId="0" fontId="64" fillId="6" borderId="0" xfId="2" applyFont="1" applyFill="1" applyAlignment="1" applyProtection="1">
      <alignment horizontal="left"/>
    </xf>
    <xf numFmtId="49" fontId="7" fillId="6" borderId="0" xfId="2" applyNumberFormat="1" applyFont="1" applyFill="1" applyAlignment="1" applyProtection="1">
      <alignment horizontal="center"/>
    </xf>
    <xf numFmtId="168" fontId="63" fillId="6" borderId="0" xfId="2" applyNumberFormat="1" applyFont="1" applyFill="1" applyProtection="1"/>
    <xf numFmtId="3" fontId="58" fillId="6" borderId="9" xfId="2" applyNumberFormat="1" applyFont="1" applyFill="1" applyBorder="1" applyProtection="1"/>
    <xf numFmtId="0" fontId="67" fillId="6" borderId="0" xfId="2" applyFont="1" applyFill="1" applyAlignment="1" applyProtection="1">
      <alignment horizontal="center"/>
    </xf>
    <xf numFmtId="3" fontId="7" fillId="6" borderId="0" xfId="2" applyNumberFormat="1" applyFont="1" applyFill="1" applyBorder="1" applyAlignment="1" applyProtection="1">
      <alignment horizontal="centerContinuous"/>
    </xf>
    <xf numFmtId="0" fontId="7" fillId="3" borderId="0" xfId="2" applyFont="1" applyFill="1" applyAlignment="1" applyProtection="1">
      <alignment horizontal="centerContinuous"/>
    </xf>
    <xf numFmtId="0" fontId="10" fillId="6" borderId="0" xfId="2" applyFont="1" applyFill="1" applyAlignment="1" applyProtection="1">
      <alignment horizontal="right"/>
    </xf>
    <xf numFmtId="0" fontId="63" fillId="6" borderId="0" xfId="2" applyFont="1" applyFill="1" applyAlignment="1" applyProtection="1">
      <alignment horizontal="right"/>
    </xf>
    <xf numFmtId="0" fontId="34" fillId="0" borderId="0" xfId="2" applyFont="1" applyProtection="1"/>
    <xf numFmtId="3" fontId="34" fillId="6" borderId="0" xfId="2" applyNumberFormat="1" applyFont="1" applyFill="1" applyBorder="1" applyAlignment="1" applyProtection="1">
      <alignment horizontal="centerContinuous"/>
    </xf>
    <xf numFmtId="0" fontId="11" fillId="6" borderId="0" xfId="2" applyFont="1" applyFill="1" applyAlignment="1" applyProtection="1">
      <alignment horizontal="right"/>
    </xf>
    <xf numFmtId="0" fontId="9" fillId="0" borderId="0" xfId="2" applyFont="1" applyAlignment="1" applyProtection="1">
      <alignment horizontal="center"/>
    </xf>
    <xf numFmtId="0" fontId="12" fillId="0" borderId="0" xfId="2" applyFont="1" applyProtection="1"/>
    <xf numFmtId="0" fontId="0" fillId="0" borderId="0" xfId="0" applyProtection="1"/>
    <xf numFmtId="0" fontId="2" fillId="4" borderId="0" xfId="0" applyFont="1" applyFill="1" applyAlignment="1" applyProtection="1">
      <alignment horizontal="left"/>
    </xf>
    <xf numFmtId="0" fontId="3" fillId="4" borderId="0" xfId="0" applyFont="1" applyFill="1" applyProtection="1"/>
    <xf numFmtId="49" fontId="4" fillId="4" borderId="0" xfId="0" applyNumberFormat="1" applyFont="1" applyFill="1" applyAlignment="1" applyProtection="1">
      <alignment horizontal="center"/>
    </xf>
    <xf numFmtId="0" fontId="3" fillId="4" borderId="0" xfId="0" applyFont="1" applyFill="1" applyBorder="1" applyProtection="1"/>
    <xf numFmtId="49" fontId="4" fillId="4" borderId="0" xfId="0" applyNumberFormat="1" applyFont="1" applyFill="1" applyBorder="1" applyAlignment="1" applyProtection="1">
      <alignment horizontal="center"/>
    </xf>
    <xf numFmtId="49" fontId="6" fillId="4" borderId="0" xfId="0" applyNumberFormat="1" applyFont="1" applyFill="1" applyAlignment="1" applyProtection="1">
      <alignment horizontal="center"/>
    </xf>
    <xf numFmtId="1" fontId="5" fillId="4" borderId="0" xfId="0" applyNumberFormat="1" applyFont="1" applyFill="1" applyBorder="1" applyAlignment="1" applyProtection="1">
      <alignment horizontal="left"/>
    </xf>
    <xf numFmtId="0" fontId="5" fillId="4" borderId="0" xfId="0" applyFont="1" applyFill="1" applyBorder="1" applyAlignment="1" applyProtection="1">
      <alignment horizontal="left"/>
    </xf>
    <xf numFmtId="49" fontId="8" fillId="4" borderId="0" xfId="0" applyNumberFormat="1" applyFont="1" applyFill="1" applyBorder="1" applyAlignment="1" applyProtection="1">
      <alignment horizontal="center"/>
    </xf>
    <xf numFmtId="0" fontId="3" fillId="4" borderId="0" xfId="0" applyFont="1" applyFill="1" applyBorder="1" applyAlignment="1" applyProtection="1">
      <alignment horizontal="right"/>
    </xf>
    <xf numFmtId="49" fontId="7" fillId="0" borderId="0" xfId="0" applyNumberFormat="1" applyFont="1" applyFill="1" applyBorder="1" applyAlignment="1" applyProtection="1">
      <alignment horizontal="center"/>
    </xf>
    <xf numFmtId="0" fontId="3" fillId="5" borderId="0" xfId="0" applyFont="1" applyFill="1" applyBorder="1" applyAlignment="1" applyProtection="1">
      <alignment horizontal="right"/>
    </xf>
    <xf numFmtId="0" fontId="9" fillId="5" borderId="0" xfId="0" applyFont="1" applyFill="1" applyBorder="1" applyAlignment="1" applyProtection="1">
      <alignment horizontal="right"/>
    </xf>
    <xf numFmtId="1" fontId="3" fillId="4" borderId="0" xfId="0" applyNumberFormat="1" applyFont="1" applyFill="1" applyBorder="1" applyAlignment="1" applyProtection="1">
      <alignment horizontal="left"/>
    </xf>
    <xf numFmtId="0" fontId="9" fillId="4" borderId="0" xfId="0" applyFont="1" applyFill="1" applyBorder="1" applyAlignment="1" applyProtection="1">
      <alignment horizontal="right"/>
    </xf>
    <xf numFmtId="9" fontId="9" fillId="4" borderId="0" xfId="1" applyFont="1" applyFill="1" applyBorder="1" applyAlignment="1" applyProtection="1">
      <alignment horizontal="right"/>
    </xf>
    <xf numFmtId="3" fontId="5" fillId="4" borderId="0" xfId="0" applyNumberFormat="1" applyFont="1" applyFill="1" applyBorder="1" applyAlignment="1" applyProtection="1">
      <alignment horizontal="right"/>
    </xf>
    <xf numFmtId="9" fontId="9" fillId="3" borderId="0" xfId="1" applyNumberFormat="1" applyFont="1" applyFill="1" applyBorder="1" applyProtection="1"/>
    <xf numFmtId="0" fontId="5" fillId="5" borderId="0" xfId="0" applyFont="1" applyFill="1" applyBorder="1" applyAlignment="1" applyProtection="1">
      <alignment horizontal="right"/>
    </xf>
    <xf numFmtId="3" fontId="7" fillId="4" borderId="0" xfId="0" applyNumberFormat="1" applyFont="1" applyFill="1" applyBorder="1" applyAlignment="1" applyProtection="1">
      <alignment horizontal="right"/>
    </xf>
    <xf numFmtId="0" fontId="0" fillId="5" borderId="0" xfId="0" applyFill="1" applyBorder="1" applyAlignment="1" applyProtection="1">
      <alignment horizontal="right"/>
    </xf>
    <xf numFmtId="49" fontId="7" fillId="4" borderId="0" xfId="0" applyNumberFormat="1" applyFont="1" applyFill="1" applyBorder="1" applyAlignment="1" applyProtection="1">
      <alignment horizontal="center"/>
    </xf>
    <xf numFmtId="0" fontId="9" fillId="3" borderId="0" xfId="0" applyFont="1" applyFill="1" applyBorder="1" applyProtection="1"/>
    <xf numFmtId="49" fontId="10" fillId="4" borderId="0" xfId="0" applyNumberFormat="1" applyFont="1" applyFill="1" applyBorder="1" applyAlignment="1" applyProtection="1">
      <alignment horizontal="center"/>
    </xf>
    <xf numFmtId="0" fontId="3" fillId="4" borderId="0" xfId="0" applyFont="1" applyFill="1" applyBorder="1" applyAlignment="1" applyProtection="1">
      <alignment horizontal="left"/>
    </xf>
    <xf numFmtId="49" fontId="11" fillId="4" borderId="0" xfId="0" applyNumberFormat="1" applyFont="1" applyFill="1" applyBorder="1" applyAlignment="1" applyProtection="1">
      <alignment horizontal="center"/>
    </xf>
    <xf numFmtId="165" fontId="3" fillId="0" borderId="0" xfId="0" applyNumberFormat="1" applyFont="1" applyProtection="1"/>
    <xf numFmtId="0" fontId="7" fillId="4" borderId="0" xfId="0" applyFont="1" applyFill="1" applyBorder="1" applyAlignment="1" applyProtection="1">
      <alignment horizontal="left"/>
    </xf>
    <xf numFmtId="0" fontId="3" fillId="0" borderId="0" xfId="0" applyFont="1" applyProtection="1"/>
    <xf numFmtId="9" fontId="12" fillId="4" borderId="0" xfId="1" applyFont="1" applyFill="1" applyBorder="1" applyAlignment="1" applyProtection="1">
      <alignment horizontal="right"/>
    </xf>
    <xf numFmtId="3" fontId="3" fillId="6" borderId="0" xfId="0" applyNumberFormat="1" applyFont="1" applyFill="1" applyBorder="1" applyProtection="1"/>
    <xf numFmtId="0" fontId="6" fillId="4" borderId="0" xfId="0" applyFont="1" applyFill="1" applyBorder="1" applyAlignment="1" applyProtection="1">
      <alignment horizontal="left"/>
    </xf>
    <xf numFmtId="0" fontId="7" fillId="3" borderId="0" xfId="0" applyFont="1" applyFill="1" applyBorder="1" applyProtection="1"/>
    <xf numFmtId="0" fontId="13" fillId="3" borderId="0" xfId="0" applyFont="1" applyFill="1" applyBorder="1" applyProtection="1"/>
    <xf numFmtId="0" fontId="14" fillId="4" borderId="0" xfId="0" applyFont="1" applyFill="1" applyBorder="1" applyAlignment="1" applyProtection="1">
      <alignment horizontal="left"/>
    </xf>
    <xf numFmtId="49" fontId="9" fillId="0" borderId="0" xfId="0" applyNumberFormat="1" applyFont="1" applyFill="1" applyBorder="1" applyAlignment="1" applyProtection="1">
      <alignment horizontal="center"/>
    </xf>
    <xf numFmtId="0" fontId="12" fillId="3" borderId="0" xfId="0" applyFont="1" applyFill="1" applyBorder="1" applyProtection="1"/>
    <xf numFmtId="0" fontId="5" fillId="4" borderId="0" xfId="0" applyFont="1" applyFill="1" applyProtection="1"/>
    <xf numFmtId="0" fontId="5" fillId="4" borderId="0" xfId="0" applyFont="1" applyFill="1" applyBorder="1" applyAlignment="1" applyProtection="1">
      <alignment horizontal="left" vertical="center"/>
    </xf>
    <xf numFmtId="0" fontId="5" fillId="4" borderId="0" xfId="0" applyFont="1" applyFill="1" applyBorder="1" applyAlignment="1" applyProtection="1">
      <alignment horizontal="left" vertical="center" wrapText="1"/>
    </xf>
    <xf numFmtId="0" fontId="6" fillId="4" borderId="0" xfId="0" applyFont="1" applyFill="1" applyBorder="1" applyAlignment="1" applyProtection="1">
      <alignment horizontal="left" vertical="center"/>
    </xf>
    <xf numFmtId="49" fontId="7" fillId="0" borderId="0" xfId="0" applyNumberFormat="1" applyFont="1" applyFill="1" applyBorder="1" applyAlignment="1" applyProtection="1">
      <alignment horizontal="center" vertical="center"/>
    </xf>
    <xf numFmtId="3" fontId="5" fillId="4" borderId="9" xfId="0" applyNumberFormat="1" applyFont="1" applyFill="1" applyBorder="1" applyProtection="1"/>
    <xf numFmtId="49" fontId="11" fillId="0" borderId="0" xfId="0" applyNumberFormat="1" applyFont="1" applyAlignment="1" applyProtection="1">
      <alignment horizontal="center"/>
    </xf>
    <xf numFmtId="49" fontId="7" fillId="0" borderId="0" xfId="0" applyNumberFormat="1" applyFont="1" applyFill="1" applyAlignment="1" applyProtection="1">
      <alignment horizontal="center"/>
    </xf>
    <xf numFmtId="0" fontId="3" fillId="0" borderId="0" xfId="0" applyFont="1" applyBorder="1" applyProtection="1"/>
    <xf numFmtId="165" fontId="5" fillId="4" borderId="10" xfId="0" applyNumberFormat="1" applyFont="1" applyFill="1" applyBorder="1" applyProtection="1"/>
    <xf numFmtId="10" fontId="15" fillId="3" borderId="0" xfId="1" applyNumberFormat="1" applyFont="1" applyFill="1" applyBorder="1" applyProtection="1"/>
    <xf numFmtId="0" fontId="9" fillId="4" borderId="0" xfId="0" applyFont="1" applyFill="1" applyBorder="1" applyAlignment="1" applyProtection="1">
      <alignment horizontal="left"/>
    </xf>
    <xf numFmtId="49" fontId="4" fillId="0" borderId="0" xfId="0" applyNumberFormat="1" applyFont="1" applyAlignment="1" applyProtection="1">
      <alignment horizontal="center"/>
    </xf>
    <xf numFmtId="0" fontId="5" fillId="4" borderId="0" xfId="0" applyFont="1" applyFill="1" applyBorder="1" applyProtection="1"/>
    <xf numFmtId="166" fontId="9" fillId="4" borderId="0" xfId="1" applyNumberFormat="1" applyFont="1" applyFill="1" applyBorder="1" applyAlignment="1" applyProtection="1">
      <alignment horizontal="right"/>
    </xf>
    <xf numFmtId="0" fontId="3" fillId="3" borderId="0" xfId="0" applyFont="1" applyFill="1" applyAlignment="1" applyProtection="1">
      <alignment horizontal="left"/>
    </xf>
    <xf numFmtId="0" fontId="14" fillId="0" borderId="0" xfId="0" applyFont="1" applyProtection="1"/>
    <xf numFmtId="0" fontId="14" fillId="0" borderId="0" xfId="0" applyFont="1" applyBorder="1" applyProtection="1"/>
    <xf numFmtId="165" fontId="12" fillId="3" borderId="0" xfId="0" applyNumberFormat="1" applyFont="1" applyFill="1" applyBorder="1" applyProtection="1"/>
    <xf numFmtId="49" fontId="16" fillId="0" borderId="0" xfId="0" applyNumberFormat="1" applyFont="1" applyAlignment="1" applyProtection="1">
      <alignment horizontal="center"/>
    </xf>
    <xf numFmtId="3" fontId="6" fillId="4" borderId="0" xfId="0" applyNumberFormat="1" applyFont="1" applyFill="1" applyBorder="1" applyAlignment="1" applyProtection="1">
      <alignment horizontal="right"/>
    </xf>
    <xf numFmtId="49" fontId="6" fillId="4" borderId="0" xfId="0" applyNumberFormat="1" applyFont="1" applyFill="1" applyBorder="1" applyAlignment="1" applyProtection="1">
      <alignment horizontal="center"/>
    </xf>
    <xf numFmtId="49" fontId="16" fillId="4" borderId="0" xfId="0" applyNumberFormat="1" applyFont="1" applyFill="1" applyBorder="1" applyAlignment="1" applyProtection="1">
      <alignment horizontal="center"/>
    </xf>
    <xf numFmtId="3" fontId="14" fillId="4" borderId="9" xfId="0" applyNumberFormat="1" applyFont="1" applyFill="1" applyBorder="1" applyProtection="1"/>
    <xf numFmtId="165" fontId="1" fillId="3" borderId="0" xfId="0" applyNumberFormat="1" applyFont="1" applyFill="1" applyBorder="1" applyProtection="1"/>
    <xf numFmtId="3" fontId="17" fillId="4" borderId="0" xfId="0" applyNumberFormat="1" applyFont="1" applyFill="1" applyBorder="1" applyProtection="1"/>
    <xf numFmtId="49" fontId="14" fillId="0" borderId="0" xfId="0" applyNumberFormat="1" applyFont="1" applyAlignment="1" applyProtection="1">
      <alignment horizontal="center"/>
    </xf>
    <xf numFmtId="3" fontId="18" fillId="4" borderId="0" xfId="0" applyNumberFormat="1" applyFont="1" applyFill="1" applyBorder="1" applyProtection="1"/>
    <xf numFmtId="9" fontId="14" fillId="3" borderId="0" xfId="1" applyNumberFormat="1" applyFont="1" applyFill="1" applyBorder="1" applyProtection="1"/>
    <xf numFmtId="49" fontId="14" fillId="3" borderId="0" xfId="0" applyNumberFormat="1" applyFont="1" applyFill="1" applyBorder="1" applyAlignment="1" applyProtection="1">
      <alignment horizontal="center"/>
    </xf>
    <xf numFmtId="49" fontId="16" fillId="0" borderId="0" xfId="0" applyNumberFormat="1" applyFont="1" applyFill="1" applyAlignment="1" applyProtection="1">
      <alignment horizontal="center"/>
    </xf>
    <xf numFmtId="49" fontId="6" fillId="6" borderId="0" xfId="0" applyNumberFormat="1" applyFont="1" applyFill="1" applyBorder="1" applyAlignment="1" applyProtection="1"/>
    <xf numFmtId="0" fontId="18" fillId="4" borderId="0" xfId="0" applyFont="1" applyFill="1" applyBorder="1" applyAlignment="1" applyProtection="1">
      <alignment horizontal="left"/>
    </xf>
    <xf numFmtId="49" fontId="19" fillId="4" borderId="0" xfId="0" applyNumberFormat="1" applyFont="1" applyFill="1" applyBorder="1" applyAlignment="1" applyProtection="1">
      <alignment horizontal="center"/>
    </xf>
    <xf numFmtId="49" fontId="20" fillId="6" borderId="0" xfId="0" applyNumberFormat="1" applyFont="1" applyFill="1" applyBorder="1" applyAlignment="1" applyProtection="1"/>
    <xf numFmtId="0" fontId="5" fillId="6" borderId="0" xfId="0" applyFont="1" applyFill="1" applyBorder="1" applyAlignment="1" applyProtection="1">
      <alignment horizontal="center"/>
    </xf>
    <xf numFmtId="0" fontId="3" fillId="6" borderId="0" xfId="0" applyFont="1" applyFill="1" applyBorder="1" applyAlignment="1" applyProtection="1"/>
    <xf numFmtId="0" fontId="23" fillId="6" borderId="0" xfId="0" applyFont="1" applyFill="1" applyBorder="1" applyAlignment="1" applyProtection="1">
      <alignment horizontal="centerContinuous"/>
    </xf>
    <xf numFmtId="49" fontId="24" fillId="6" borderId="0" xfId="0" applyNumberFormat="1" applyFont="1" applyFill="1" applyBorder="1" applyAlignment="1" applyProtection="1">
      <alignment horizontal="center"/>
    </xf>
    <xf numFmtId="4" fontId="25" fillId="3" borderId="0" xfId="0" applyNumberFormat="1" applyFont="1" applyFill="1" applyBorder="1" applyProtection="1"/>
    <xf numFmtId="0" fontId="1" fillId="3" borderId="0" xfId="0" applyFont="1" applyFill="1" applyBorder="1" applyProtection="1"/>
    <xf numFmtId="3" fontId="5" fillId="6" borderId="0" xfId="0" applyNumberFormat="1" applyFont="1" applyFill="1" applyBorder="1" applyAlignment="1" applyProtection="1">
      <alignment horizontal="right"/>
    </xf>
    <xf numFmtId="49" fontId="21" fillId="6" borderId="0" xfId="0" applyNumberFormat="1" applyFont="1" applyFill="1" applyBorder="1" applyAlignment="1" applyProtection="1">
      <alignment horizontal="center"/>
    </xf>
    <xf numFmtId="0" fontId="26" fillId="6" borderId="0" xfId="0" quotePrefix="1" applyFont="1" applyFill="1" applyBorder="1" applyAlignment="1" applyProtection="1">
      <alignment horizontal="left"/>
    </xf>
    <xf numFmtId="49" fontId="27" fillId="6" borderId="0" xfId="0" quotePrefix="1" applyNumberFormat="1" applyFont="1" applyFill="1" applyBorder="1" applyAlignment="1" applyProtection="1">
      <alignment horizontal="center"/>
    </xf>
    <xf numFmtId="0" fontId="28" fillId="6" borderId="0" xfId="0" applyFont="1" applyFill="1" applyBorder="1" applyAlignment="1" applyProtection="1">
      <alignment horizontal="center"/>
    </xf>
    <xf numFmtId="4" fontId="25" fillId="6" borderId="0" xfId="0" applyNumberFormat="1" applyFont="1" applyFill="1" applyBorder="1" applyProtection="1"/>
    <xf numFmtId="49" fontId="29" fillId="3" borderId="0" xfId="0" applyNumberFormat="1" applyFont="1" applyFill="1" applyBorder="1" applyAlignment="1" applyProtection="1">
      <alignment horizontal="center"/>
    </xf>
    <xf numFmtId="0" fontId="12" fillId="6" borderId="0" xfId="0" applyFont="1" applyFill="1" applyBorder="1" applyProtection="1"/>
    <xf numFmtId="0" fontId="23" fillId="6" borderId="0" xfId="0" applyFont="1" applyFill="1" applyBorder="1" applyAlignment="1" applyProtection="1">
      <alignment horizontal="center"/>
    </xf>
    <xf numFmtId="49" fontId="30" fillId="3" borderId="0" xfId="0" applyNumberFormat="1" applyFont="1" applyFill="1" applyBorder="1" applyAlignment="1" applyProtection="1">
      <alignment horizontal="center"/>
    </xf>
    <xf numFmtId="0" fontId="0" fillId="3" borderId="0" xfId="0" applyFill="1" applyAlignment="1" applyProtection="1">
      <alignment horizontal="left"/>
    </xf>
    <xf numFmtId="0" fontId="0" fillId="3" borderId="0" xfId="0" applyFill="1" applyProtection="1"/>
    <xf numFmtId="49" fontId="30" fillId="3" borderId="0" xfId="0" applyNumberFormat="1" applyFont="1" applyFill="1" applyAlignment="1" applyProtection="1">
      <alignment horizontal="center"/>
    </xf>
    <xf numFmtId="0" fontId="0" fillId="0" borderId="0" xfId="0" applyBorder="1" applyProtection="1"/>
    <xf numFmtId="49" fontId="30" fillId="0" borderId="0" xfId="0" applyNumberFormat="1" applyFont="1" applyAlignment="1" applyProtection="1">
      <alignment horizontal="center"/>
    </xf>
    <xf numFmtId="0" fontId="1" fillId="0" borderId="0" xfId="0" applyFont="1" applyProtection="1"/>
    <xf numFmtId="0" fontId="31" fillId="3" borderId="0" xfId="0" applyFont="1" applyFill="1" applyBorder="1" applyProtection="1"/>
    <xf numFmtId="0" fontId="12" fillId="3" borderId="7" xfId="0" applyFont="1" applyFill="1" applyBorder="1" applyProtection="1"/>
    <xf numFmtId="0" fontId="12" fillId="3" borderId="8" xfId="0" applyFont="1" applyFill="1" applyBorder="1" applyProtection="1"/>
    <xf numFmtId="0" fontId="12" fillId="3" borderId="0" xfId="0" applyFont="1" applyFill="1" applyBorder="1" applyAlignment="1" applyProtection="1">
      <alignment horizontal="left"/>
    </xf>
    <xf numFmtId="0" fontId="33" fillId="3" borderId="0" xfId="0" applyFont="1" applyFill="1" applyBorder="1" applyAlignment="1" applyProtection="1">
      <alignment horizontal="left"/>
    </xf>
    <xf numFmtId="0" fontId="35" fillId="3" borderId="0" xfId="0" applyFont="1" applyFill="1" applyBorder="1" applyProtection="1"/>
    <xf numFmtId="49" fontId="33" fillId="3" borderId="0" xfId="0" applyNumberFormat="1" applyFont="1" applyFill="1" applyBorder="1" applyAlignment="1" applyProtection="1">
      <alignment horizontal="center"/>
    </xf>
    <xf numFmtId="0" fontId="33" fillId="3" borderId="0" xfId="0" applyFont="1" applyFill="1" applyBorder="1" applyAlignment="1" applyProtection="1">
      <alignment horizontal="left" vertical="center"/>
    </xf>
    <xf numFmtId="0" fontId="33" fillId="3" borderId="0" xfId="0" applyFont="1" applyFill="1" applyBorder="1" applyAlignment="1" applyProtection="1">
      <alignment horizontal="left" vertical="center" wrapText="1"/>
    </xf>
    <xf numFmtId="49" fontId="34" fillId="3" borderId="0" xfId="0" applyNumberFormat="1" applyFont="1" applyFill="1" applyBorder="1" applyAlignment="1" applyProtection="1">
      <alignment horizontal="center" vertical="center"/>
    </xf>
    <xf numFmtId="0" fontId="12" fillId="3" borderId="0" xfId="0" applyFont="1" applyFill="1" applyBorder="1" applyAlignment="1" applyProtection="1">
      <alignment vertical="center"/>
    </xf>
    <xf numFmtId="0" fontId="39" fillId="3" borderId="0" xfId="0" applyFont="1" applyFill="1" applyBorder="1" applyProtection="1"/>
    <xf numFmtId="9" fontId="39" fillId="3" borderId="0" xfId="1" applyNumberFormat="1" applyFont="1" applyFill="1" applyBorder="1" applyProtection="1"/>
    <xf numFmtId="3" fontId="39" fillId="3" borderId="0" xfId="0" applyNumberFormat="1" applyFont="1" applyFill="1" applyBorder="1" applyProtection="1"/>
    <xf numFmtId="0" fontId="26" fillId="3" borderId="0" xfId="0" applyFont="1" applyFill="1" applyBorder="1" applyAlignment="1" applyProtection="1">
      <alignment horizontal="left"/>
    </xf>
    <xf numFmtId="49" fontId="34" fillId="3" borderId="0" xfId="0" applyNumberFormat="1" applyFont="1" applyFill="1" applyBorder="1" applyAlignment="1" applyProtection="1">
      <alignment horizontal="center"/>
    </xf>
    <xf numFmtId="0" fontId="37" fillId="3" borderId="0" xfId="0" applyFont="1" applyFill="1" applyBorder="1" applyProtection="1"/>
    <xf numFmtId="0" fontId="37" fillId="4" borderId="0" xfId="0" applyFont="1" applyFill="1" applyBorder="1" applyAlignment="1" applyProtection="1">
      <alignment horizontal="left"/>
    </xf>
    <xf numFmtId="49" fontId="15" fillId="4" borderId="0" xfId="0" applyNumberFormat="1" applyFont="1" applyFill="1" applyBorder="1" applyAlignment="1" applyProtection="1">
      <alignment horizontal="center"/>
    </xf>
    <xf numFmtId="0" fontId="37" fillId="3" borderId="0" xfId="0" applyFont="1" applyFill="1" applyBorder="1" applyAlignment="1" applyProtection="1">
      <alignment vertical="center"/>
    </xf>
    <xf numFmtId="0" fontId="33" fillId="3" borderId="0" xfId="0" applyFont="1" applyFill="1" applyProtection="1"/>
    <xf numFmtId="9" fontId="41" fillId="3" borderId="0" xfId="1" applyNumberFormat="1" applyFont="1" applyFill="1" applyBorder="1" applyProtection="1"/>
    <xf numFmtId="3" fontId="33" fillId="3" borderId="0" xfId="0" applyNumberFormat="1" applyFont="1" applyFill="1" applyProtection="1"/>
    <xf numFmtId="3" fontId="41" fillId="3" borderId="0" xfId="0" applyNumberFormat="1" applyFont="1" applyFill="1" applyBorder="1" applyProtection="1"/>
    <xf numFmtId="0" fontId="26" fillId="4" borderId="0" xfId="0" applyFont="1" applyFill="1" applyBorder="1" applyAlignment="1" applyProtection="1">
      <alignment horizontal="left"/>
    </xf>
    <xf numFmtId="0" fontId="12" fillId="4" borderId="0" xfId="0" applyFont="1" applyFill="1" applyBorder="1" applyAlignment="1" applyProtection="1">
      <alignment horizontal="left" vertical="center"/>
    </xf>
    <xf numFmtId="49" fontId="15" fillId="4" borderId="0" xfId="0" applyNumberFormat="1" applyFont="1" applyFill="1" applyBorder="1" applyAlignment="1" applyProtection="1">
      <alignment horizontal="center" vertical="center"/>
    </xf>
    <xf numFmtId="0" fontId="33" fillId="4" borderId="0" xfId="0" applyFont="1" applyFill="1" applyBorder="1" applyAlignment="1" applyProtection="1">
      <alignment horizontal="left" vertical="center"/>
    </xf>
    <xf numFmtId="0" fontId="34" fillId="3" borderId="0" xfId="0" applyFont="1" applyFill="1" applyBorder="1" applyAlignment="1" applyProtection="1">
      <alignment horizontal="left" vertical="center" wrapText="1"/>
    </xf>
    <xf numFmtId="166" fontId="39" fillId="3" borderId="0" xfId="1" applyNumberFormat="1" applyFont="1" applyFill="1" applyBorder="1" applyProtection="1"/>
    <xf numFmtId="0" fontId="37" fillId="3" borderId="0" xfId="0" applyFont="1" applyFill="1" applyBorder="1" applyAlignment="1" applyProtection="1">
      <alignment horizontal="left"/>
    </xf>
    <xf numFmtId="49" fontId="15" fillId="3" borderId="0" xfId="0" applyNumberFormat="1" applyFont="1" applyFill="1" applyBorder="1" applyAlignment="1" applyProtection="1">
      <alignment horizontal="center"/>
    </xf>
    <xf numFmtId="0" fontId="34" fillId="4" borderId="0" xfId="0" applyFont="1" applyFill="1" applyBorder="1" applyAlignment="1" applyProtection="1">
      <alignment horizontal="left"/>
    </xf>
    <xf numFmtId="0" fontId="34" fillId="4" borderId="0" xfId="0" applyFont="1" applyFill="1" applyBorder="1" applyAlignment="1" applyProtection="1">
      <alignment horizontal="left" vertical="center"/>
    </xf>
    <xf numFmtId="0" fontId="34" fillId="4" borderId="0" xfId="0" applyFont="1" applyFill="1" applyBorder="1" applyAlignment="1" applyProtection="1">
      <alignment horizontal="left" vertical="center" wrapText="1"/>
    </xf>
    <xf numFmtId="0" fontId="37" fillId="4" borderId="0" xfId="0" applyFont="1" applyFill="1" applyBorder="1" applyAlignment="1" applyProtection="1">
      <alignment horizontal="left" vertical="center"/>
    </xf>
    <xf numFmtId="0" fontId="37" fillId="3" borderId="0" xfId="0" applyFont="1" applyFill="1" applyProtection="1"/>
    <xf numFmtId="49" fontId="34" fillId="4" borderId="0" xfId="0" applyNumberFormat="1" applyFont="1" applyFill="1" applyBorder="1" applyAlignment="1" applyProtection="1">
      <alignment horizontal="center" vertical="center"/>
    </xf>
    <xf numFmtId="0" fontId="44" fillId="3" borderId="0" xfId="0" applyFont="1" applyFill="1" applyProtection="1"/>
    <xf numFmtId="3" fontId="44" fillId="3" borderId="0" xfId="0" applyNumberFormat="1" applyFont="1" applyFill="1" applyProtection="1"/>
    <xf numFmtId="0" fontId="37" fillId="3" borderId="0" xfId="0" applyFont="1" applyFill="1" applyAlignment="1" applyProtection="1">
      <alignment horizontal="centerContinuous"/>
    </xf>
    <xf numFmtId="49" fontId="45" fillId="3" borderId="0" xfId="0" applyNumberFormat="1" applyFont="1" applyFill="1" applyAlignment="1" applyProtection="1">
      <alignment horizontal="center"/>
    </xf>
    <xf numFmtId="0" fontId="37" fillId="3" borderId="0" xfId="0" applyFont="1" applyFill="1" applyBorder="1" applyAlignment="1" applyProtection="1">
      <alignment horizontal="center"/>
    </xf>
    <xf numFmtId="0" fontId="45" fillId="3" borderId="0" xfId="0" applyFont="1" applyFill="1" applyProtection="1"/>
    <xf numFmtId="0" fontId="37" fillId="3" borderId="0" xfId="0" applyFont="1" applyFill="1" applyAlignment="1" applyProtection="1">
      <alignment horizontal="left"/>
    </xf>
    <xf numFmtId="0" fontId="26" fillId="6" borderId="0" xfId="0" applyFont="1" applyFill="1" applyBorder="1" applyAlignment="1" applyProtection="1">
      <alignment horizontal="center"/>
    </xf>
    <xf numFmtId="49" fontId="46" fillId="6" borderId="0" xfId="0" applyNumberFormat="1" applyFont="1" applyFill="1" applyBorder="1" applyAlignment="1" applyProtection="1">
      <alignment horizontal="center"/>
    </xf>
    <xf numFmtId="49" fontId="47" fillId="6" borderId="0" xfId="0" applyNumberFormat="1" applyFont="1" applyFill="1" applyBorder="1" applyAlignment="1" applyProtection="1"/>
    <xf numFmtId="0" fontId="42" fillId="3" borderId="0" xfId="0" applyFont="1" applyFill="1" applyBorder="1" applyProtection="1"/>
    <xf numFmtId="0" fontId="15" fillId="3" borderId="0" xfId="0" applyFont="1" applyFill="1" applyBorder="1" applyProtection="1"/>
    <xf numFmtId="0" fontId="15" fillId="0" borderId="0" xfId="0" applyFont="1" applyProtection="1"/>
    <xf numFmtId="49" fontId="48" fillId="6" borderId="0" xfId="0" applyNumberFormat="1" applyFont="1" applyFill="1" applyBorder="1" applyAlignment="1" applyProtection="1"/>
    <xf numFmtId="0" fontId="37" fillId="6" borderId="0" xfId="0" applyFont="1" applyFill="1" applyBorder="1" applyAlignment="1" applyProtection="1">
      <alignment horizontal="centerContinuous"/>
    </xf>
    <xf numFmtId="49" fontId="49" fillId="6" borderId="0" xfId="0" applyNumberFormat="1" applyFont="1" applyFill="1" applyBorder="1" applyAlignment="1" applyProtection="1">
      <alignment horizontal="center"/>
    </xf>
    <xf numFmtId="0" fontId="45" fillId="3" borderId="0" xfId="0" applyFont="1" applyFill="1" applyBorder="1" applyProtection="1"/>
    <xf numFmtId="49" fontId="49" fillId="3" borderId="0" xfId="0" applyNumberFormat="1" applyFont="1" applyFill="1" applyAlignment="1" applyProtection="1">
      <alignment horizontal="center"/>
    </xf>
    <xf numFmtId="0" fontId="50" fillId="3" borderId="0" xfId="0" quotePrefix="1" applyFont="1" applyFill="1" applyBorder="1" applyAlignment="1" applyProtection="1">
      <alignment horizontal="left"/>
    </xf>
    <xf numFmtId="0" fontId="51" fillId="3" borderId="0" xfId="0" applyFont="1" applyFill="1" applyBorder="1" applyProtection="1"/>
    <xf numFmtId="49" fontId="52" fillId="3" borderId="0" xfId="0" applyNumberFormat="1" applyFont="1" applyFill="1" applyBorder="1" applyAlignment="1" applyProtection="1">
      <alignment horizontal="center"/>
    </xf>
    <xf numFmtId="0" fontId="40" fillId="3" borderId="0" xfId="0" applyFont="1" applyFill="1" applyBorder="1" applyAlignment="1" applyProtection="1">
      <alignment horizontal="left"/>
    </xf>
    <xf numFmtId="49" fontId="49" fillId="3" borderId="0" xfId="0" applyNumberFormat="1" applyFont="1" applyFill="1" applyBorder="1" applyAlignment="1" applyProtection="1">
      <alignment horizontal="center"/>
    </xf>
    <xf numFmtId="0" fontId="26" fillId="3" borderId="0" xfId="0" applyFont="1" applyFill="1" applyBorder="1" applyAlignment="1" applyProtection="1">
      <alignment horizontal="centerContinuous"/>
    </xf>
    <xf numFmtId="49" fontId="27" fillId="3" borderId="0" xfId="0" applyNumberFormat="1" applyFont="1" applyFill="1" applyBorder="1" applyAlignment="1" applyProtection="1">
      <alignment horizontal="center"/>
    </xf>
    <xf numFmtId="0" fontId="53" fillId="3" borderId="0" xfId="0" applyFont="1" applyFill="1" applyBorder="1" applyAlignment="1" applyProtection="1">
      <alignment horizontal="left"/>
    </xf>
    <xf numFmtId="0" fontId="13" fillId="3" borderId="0" xfId="0" applyFont="1" applyFill="1" applyBorder="1" applyAlignment="1" applyProtection="1">
      <alignment horizontal="centerContinuous"/>
    </xf>
    <xf numFmtId="49" fontId="54" fillId="3" borderId="0" xfId="0" applyNumberFormat="1" applyFont="1" applyFill="1" applyBorder="1" applyAlignment="1" applyProtection="1">
      <alignment horizontal="center"/>
    </xf>
    <xf numFmtId="0" fontId="55" fillId="3" borderId="0" xfId="0" applyFont="1" applyFill="1" applyBorder="1" applyProtection="1"/>
    <xf numFmtId="0" fontId="0" fillId="3" borderId="0" xfId="0" applyFill="1" applyBorder="1" applyAlignment="1" applyProtection="1">
      <alignment horizontal="left"/>
    </xf>
    <xf numFmtId="0" fontId="3" fillId="6" borderId="0" xfId="0" applyFont="1" applyFill="1" applyBorder="1" applyAlignment="1" applyProtection="1">
      <alignment horizontal="center"/>
    </xf>
    <xf numFmtId="49" fontId="22" fillId="6" borderId="0" xfId="0" applyNumberFormat="1" applyFont="1" applyFill="1" applyBorder="1" applyAlignment="1" applyProtection="1">
      <alignment horizontal="center"/>
    </xf>
    <xf numFmtId="0" fontId="5" fillId="6" borderId="0" xfId="0" applyFont="1" applyFill="1" applyBorder="1" applyAlignment="1" applyProtection="1">
      <alignment horizontal="center"/>
    </xf>
    <xf numFmtId="49" fontId="21" fillId="6" borderId="0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0" fontId="6" fillId="6" borderId="0" xfId="0" applyFont="1" applyFill="1" applyBorder="1" applyAlignment="1" applyProtection="1">
      <alignment horizontal="center"/>
    </xf>
    <xf numFmtId="0" fontId="15" fillId="6" borderId="0" xfId="0" applyFont="1" applyFill="1" applyBorder="1" applyAlignment="1" applyProtection="1">
      <alignment horizontal="center"/>
    </xf>
    <xf numFmtId="49" fontId="15" fillId="6" borderId="0" xfId="0" applyNumberFormat="1" applyFont="1" applyFill="1" applyBorder="1" applyAlignment="1" applyProtection="1">
      <alignment horizontal="center"/>
    </xf>
    <xf numFmtId="49" fontId="48" fillId="6" borderId="0" xfId="0" applyNumberFormat="1" applyFont="1" applyFill="1" applyBorder="1" applyAlignment="1" applyProtection="1">
      <alignment horizontal="center"/>
    </xf>
    <xf numFmtId="0" fontId="34" fillId="6" borderId="0" xfId="0" applyFont="1" applyFill="1" applyBorder="1" applyAlignment="1" applyProtection="1">
      <alignment horizontal="center"/>
    </xf>
    <xf numFmtId="49" fontId="34" fillId="6" borderId="0" xfId="0" applyNumberFormat="1" applyFont="1" applyFill="1" applyBorder="1" applyAlignment="1" applyProtection="1">
      <alignment horizontal="center"/>
    </xf>
    <xf numFmtId="49" fontId="47" fillId="6" borderId="0" xfId="0" applyNumberFormat="1" applyFont="1" applyFill="1" applyBorder="1" applyAlignment="1" applyProtection="1">
      <alignment horizontal="center"/>
    </xf>
    <xf numFmtId="0" fontId="12" fillId="3" borderId="1" xfId="0" applyFont="1" applyFill="1" applyBorder="1" applyAlignment="1" applyProtection="1">
      <alignment horizontal="center"/>
    </xf>
    <xf numFmtId="0" fontId="12" fillId="3" borderId="2" xfId="0" applyFont="1" applyFill="1" applyBorder="1" applyAlignment="1" applyProtection="1">
      <alignment horizontal="center"/>
    </xf>
    <xf numFmtId="0" fontId="12" fillId="3" borderId="3" xfId="0" applyFont="1" applyFill="1" applyBorder="1" applyAlignment="1" applyProtection="1">
      <alignment horizontal="center"/>
    </xf>
    <xf numFmtId="0" fontId="32" fillId="2" borderId="4" xfId="0" applyFont="1" applyFill="1" applyBorder="1" applyAlignment="1" applyProtection="1">
      <alignment horizontal="center"/>
    </xf>
    <xf numFmtId="0" fontId="32" fillId="2" borderId="0" xfId="0" applyFont="1" applyFill="1" applyBorder="1" applyAlignment="1" applyProtection="1">
      <alignment horizontal="center"/>
    </xf>
    <xf numFmtId="0" fontId="32" fillId="2" borderId="5" xfId="0" applyFont="1" applyFill="1" applyBorder="1" applyAlignment="1" applyProtection="1">
      <alignment horizontal="center"/>
    </xf>
    <xf numFmtId="0" fontId="12" fillId="6" borderId="0" xfId="2" applyFont="1" applyFill="1" applyAlignment="1" applyProtection="1">
      <alignment horizontal="center"/>
    </xf>
    <xf numFmtId="0" fontId="7" fillId="0" borderId="0" xfId="2" applyFont="1" applyAlignment="1" applyProtection="1">
      <alignment horizontal="center"/>
    </xf>
    <xf numFmtId="0" fontId="12" fillId="0" borderId="0" xfId="2" applyFont="1" applyAlignment="1" applyProtection="1">
      <alignment horizontal="center"/>
    </xf>
    <xf numFmtId="0" fontId="56" fillId="2" borderId="13" xfId="2" applyFont="1" applyFill="1" applyBorder="1" applyAlignment="1" applyProtection="1">
      <alignment horizontal="center"/>
    </xf>
    <xf numFmtId="0" fontId="1" fillId="0" borderId="0" xfId="2" applyAlignment="1">
      <alignment horizontal="center"/>
    </xf>
    <xf numFmtId="0" fontId="1" fillId="0" borderId="12" xfId="2" applyBorder="1" applyAlignment="1">
      <alignment horizontal="center"/>
    </xf>
    <xf numFmtId="0" fontId="9" fillId="2" borderId="7" xfId="2" applyFont="1" applyFill="1" applyBorder="1" applyAlignment="1" applyProtection="1">
      <alignment horizontal="center"/>
    </xf>
    <xf numFmtId="0" fontId="9" fillId="2" borderId="8" xfId="2" applyFont="1" applyFill="1" applyBorder="1" applyAlignment="1" applyProtection="1">
      <alignment horizontal="center"/>
    </xf>
    <xf numFmtId="0" fontId="7" fillId="6" borderId="0" xfId="2" applyFont="1" applyFill="1" applyAlignment="1" applyProtection="1">
      <alignment horizontal="center"/>
    </xf>
    <xf numFmtId="49" fontId="12" fillId="6" borderId="0" xfId="2" applyNumberFormat="1" applyFont="1" applyFill="1" applyAlignment="1" applyProtection="1">
      <alignment horizontal="center"/>
    </xf>
    <xf numFmtId="0" fontId="32" fillId="2" borderId="4" xfId="2" applyFont="1" applyFill="1" applyBorder="1" applyAlignment="1" applyProtection="1">
      <alignment horizontal="center"/>
    </xf>
    <xf numFmtId="0" fontId="32" fillId="2" borderId="0" xfId="2" applyFont="1" applyFill="1" applyBorder="1" applyAlignment="1" applyProtection="1">
      <alignment horizontal="center"/>
    </xf>
    <xf numFmtId="0" fontId="32" fillId="2" borderId="5" xfId="2" applyFont="1" applyFill="1" applyBorder="1" applyAlignment="1" applyProtection="1">
      <alignment horizontal="center"/>
    </xf>
    <xf numFmtId="0" fontId="1" fillId="0" borderId="0" xfId="2" applyBorder="1" applyAlignment="1">
      <alignment horizontal="center"/>
    </xf>
    <xf numFmtId="0" fontId="56" fillId="2" borderId="0" xfId="2" applyFont="1" applyFill="1" applyBorder="1" applyAlignment="1" applyProtection="1">
      <alignment horizontal="center"/>
    </xf>
    <xf numFmtId="0" fontId="56" fillId="2" borderId="4" xfId="2" applyFont="1" applyFill="1" applyBorder="1" applyAlignment="1" applyProtection="1">
      <alignment horizontal="center"/>
    </xf>
    <xf numFmtId="0" fontId="56" fillId="2" borderId="5" xfId="2" applyFont="1" applyFill="1" applyBorder="1" applyAlignment="1" applyProtection="1">
      <alignment horizontal="center"/>
    </xf>
    <xf numFmtId="0" fontId="56" fillId="2" borderId="2" xfId="2" applyFont="1" applyFill="1" applyBorder="1" applyAlignment="1" applyProtection="1">
      <alignment horizontal="center"/>
    </xf>
    <xf numFmtId="0" fontId="56" fillId="2" borderId="3" xfId="2" applyFont="1" applyFill="1" applyBorder="1" applyAlignment="1" applyProtection="1">
      <alignment horizontal="center"/>
    </xf>
  </cellXfs>
  <cellStyles count="4">
    <cellStyle name="Normal" xfId="0" builtinId="0"/>
    <cellStyle name="Normal 4" xfId="3" xr:uid="{5A2430C2-2590-4B8E-8944-C8A144BA9F9E}"/>
    <cellStyle name="Normal 5 2" xfId="2" xr:uid="{BB3C9593-584E-459D-B4B2-C4BEB36368CB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enedor/Users/fespitia/Documents/A&#209;O%202023/CONTABILIDAD/BALANCES%20Y%20ESTADOS%20FINANCIEROS/12.%20Diciembre/MATRIZ%20DICIEMBRE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GN-2005-001"/>
      <sheetName val="E S_FINANCIERA"/>
      <sheetName val="E RESULTADOS"/>
      <sheetName val="ESTCAMBIOS"/>
      <sheetName val="Estado Flujo de efectivo"/>
      <sheetName val="B prueba"/>
      <sheetName val="Notas"/>
      <sheetName val="presentación"/>
      <sheetName val="Ingresos netos municipios"/>
    </sheetNames>
    <sheetDataSet>
      <sheetData sheetId="0"/>
      <sheetData sheetId="1">
        <row r="64">
          <cell r="A64" t="str">
            <v>CC 52056716</v>
          </cell>
          <cell r="G64" t="str">
            <v>CC, 79289130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76373-5678-475D-8A9F-9C7AD78176A4}">
  <sheetPr>
    <tabColor theme="8" tint="0.39997558519241921"/>
  </sheetPr>
  <dimension ref="A1:IV2083"/>
  <sheetViews>
    <sheetView showGridLines="0" tabSelected="1" view="pageBreakPreview" topLeftCell="C7" zoomScale="50" zoomScaleNormal="50" zoomScaleSheetLayoutView="50" workbookViewId="0">
      <selection activeCell="F11" sqref="F11"/>
    </sheetView>
  </sheetViews>
  <sheetFormatPr baseColWidth="10" defaultRowHeight="12.75" x14ac:dyDescent="0.2"/>
  <cols>
    <col min="1" max="1" width="13.42578125" style="105" customWidth="1"/>
    <col min="2" max="2" width="75.7109375" style="105" customWidth="1"/>
    <col min="3" max="3" width="12.7109375" style="198" customWidth="1"/>
    <col min="4" max="4" width="38.7109375" style="197" customWidth="1"/>
    <col min="5" max="5" width="4.7109375" style="197" customWidth="1"/>
    <col min="6" max="7" width="38.7109375" style="18" customWidth="1"/>
    <col min="8" max="8" width="16.7109375" style="199" customWidth="1"/>
    <col min="9" max="9" width="4.7109375" style="199" customWidth="1"/>
    <col min="10" max="10" width="13" style="105" customWidth="1"/>
    <col min="11" max="11" width="75.7109375" style="105" customWidth="1"/>
    <col min="12" max="12" width="12.7109375" style="198" customWidth="1"/>
    <col min="13" max="13" width="38.7109375" style="197" customWidth="1"/>
    <col min="14" max="14" width="4.7109375" style="197" customWidth="1"/>
    <col min="15" max="15" width="38.7109375" style="18" customWidth="1"/>
    <col min="16" max="16" width="38.7109375" style="105" customWidth="1"/>
    <col min="17" max="17" width="16.7109375" style="105" customWidth="1"/>
    <col min="18" max="18" width="18" style="105" customWidth="1"/>
    <col min="19" max="19" width="23.85546875" style="105" customWidth="1"/>
    <col min="20" max="20" width="11.42578125" style="105" customWidth="1"/>
    <col min="21" max="24" width="11.42578125" style="105"/>
    <col min="25" max="25" width="36.42578125" style="105" customWidth="1"/>
    <col min="26" max="16384" width="11.42578125" style="105"/>
  </cols>
  <sheetData>
    <row r="1" spans="1:256" ht="27" customHeight="1" x14ac:dyDescent="0.35">
      <c r="A1" s="272" t="s">
        <v>0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4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  <c r="IK1" s="17"/>
      <c r="IL1" s="17"/>
      <c r="IM1" s="17"/>
      <c r="IN1" s="17"/>
      <c r="IO1" s="17"/>
      <c r="IP1" s="17"/>
      <c r="IQ1" s="17"/>
      <c r="IR1" s="17"/>
      <c r="IS1" s="17"/>
      <c r="IT1" s="17"/>
      <c r="IU1" s="17"/>
      <c r="IV1" s="17"/>
    </row>
    <row r="2" spans="1:256" ht="27" customHeight="1" x14ac:dyDescent="0.35">
      <c r="A2" s="275" t="s">
        <v>1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7"/>
      <c r="IT2" s="17"/>
      <c r="IU2" s="17"/>
      <c r="IV2" s="17"/>
    </row>
    <row r="3" spans="1:256" ht="27" customHeight="1" x14ac:dyDescent="0.35">
      <c r="A3" s="275" t="s">
        <v>2</v>
      </c>
      <c r="B3" s="276"/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6"/>
      <c r="Q3" s="27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  <c r="IT3" s="17"/>
      <c r="IU3" s="17"/>
      <c r="IV3" s="17"/>
    </row>
    <row r="4" spans="1:256" ht="27" customHeight="1" x14ac:dyDescent="0.35">
      <c r="A4" s="275" t="s">
        <v>3</v>
      </c>
      <c r="B4" s="276"/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</row>
    <row r="5" spans="1:256" ht="27" customHeight="1" thickBot="1" x14ac:dyDescent="0.4">
      <c r="A5" s="278" t="s">
        <v>4</v>
      </c>
      <c r="B5" s="279"/>
      <c r="C5" s="279"/>
      <c r="D5" s="279"/>
      <c r="E5" s="279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80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</row>
    <row r="6" spans="1:256" ht="27" customHeight="1" x14ac:dyDescent="0.4">
      <c r="A6" s="106"/>
      <c r="B6" s="107"/>
      <c r="C6" s="108"/>
      <c r="D6" s="1"/>
      <c r="E6" s="1"/>
      <c r="F6" s="1"/>
      <c r="G6" s="1"/>
      <c r="H6" s="1"/>
      <c r="I6" s="1"/>
      <c r="J6" s="109"/>
      <c r="K6" s="109"/>
      <c r="L6" s="110"/>
      <c r="M6" s="1"/>
      <c r="N6" s="1"/>
      <c r="O6" s="1"/>
      <c r="P6" s="5"/>
      <c r="Q6" s="5"/>
      <c r="R6" s="17"/>
      <c r="S6" s="17"/>
      <c r="T6" s="17"/>
      <c r="U6" s="17"/>
      <c r="V6" s="17"/>
      <c r="W6" s="17"/>
      <c r="X6" s="17"/>
      <c r="Y6" s="17"/>
      <c r="Z6" s="17"/>
    </row>
    <row r="7" spans="1:256" ht="27" customHeight="1" x14ac:dyDescent="0.4">
      <c r="A7" s="106"/>
      <c r="B7" s="107"/>
      <c r="C7" s="111" t="s">
        <v>5</v>
      </c>
      <c r="D7" s="2">
        <v>45291</v>
      </c>
      <c r="E7" s="3"/>
      <c r="F7" s="2">
        <v>44926</v>
      </c>
      <c r="G7" s="3" t="s">
        <v>6</v>
      </c>
      <c r="H7" s="3" t="s">
        <v>7</v>
      </c>
      <c r="I7" s="3"/>
      <c r="J7" s="109"/>
      <c r="K7" s="109"/>
      <c r="L7" s="111" t="s">
        <v>5</v>
      </c>
      <c r="M7" s="2">
        <v>45291</v>
      </c>
      <c r="N7" s="3"/>
      <c r="O7" s="2">
        <v>44926</v>
      </c>
      <c r="P7" s="3" t="s">
        <v>6</v>
      </c>
      <c r="Q7" s="3" t="s">
        <v>7</v>
      </c>
      <c r="R7" s="5"/>
      <c r="S7" s="5"/>
      <c r="T7" s="5"/>
      <c r="U7" s="5"/>
      <c r="V7" s="5"/>
      <c r="W7" s="5"/>
    </row>
    <row r="8" spans="1:256" ht="27" customHeight="1" x14ac:dyDescent="0.4">
      <c r="A8" s="112">
        <v>1</v>
      </c>
      <c r="B8" s="113" t="s">
        <v>8</v>
      </c>
      <c r="C8" s="114"/>
      <c r="D8" s="4"/>
      <c r="E8" s="5"/>
      <c r="F8" s="4"/>
      <c r="G8" s="4"/>
      <c r="H8" s="115"/>
      <c r="I8" s="115"/>
      <c r="J8" s="113">
        <v>2</v>
      </c>
      <c r="K8" s="113" t="s">
        <v>9</v>
      </c>
      <c r="L8" s="116"/>
      <c r="M8" s="4"/>
      <c r="N8" s="4"/>
      <c r="O8" s="4"/>
      <c r="P8" s="117"/>
      <c r="Q8" s="118"/>
      <c r="R8" s="117"/>
      <c r="S8" s="117"/>
      <c r="T8" s="117"/>
      <c r="U8" s="117"/>
      <c r="V8" s="117"/>
      <c r="W8" s="117"/>
    </row>
    <row r="9" spans="1:256" ht="27" customHeight="1" x14ac:dyDescent="0.4">
      <c r="A9" s="119"/>
      <c r="B9" s="113"/>
      <c r="C9" s="114"/>
      <c r="D9" s="4"/>
      <c r="E9" s="5"/>
      <c r="F9" s="4"/>
      <c r="G9" s="4"/>
      <c r="H9" s="120"/>
      <c r="I9" s="115"/>
      <c r="J9" s="113"/>
      <c r="K9" s="113"/>
      <c r="L9" s="116"/>
      <c r="M9" s="4"/>
      <c r="N9" s="8"/>
      <c r="O9" s="4"/>
      <c r="P9" s="117"/>
      <c r="Q9" s="118"/>
      <c r="R9" s="117"/>
      <c r="S9" s="117"/>
      <c r="T9" s="117"/>
      <c r="U9" s="117"/>
      <c r="V9" s="117"/>
      <c r="W9" s="117"/>
    </row>
    <row r="10" spans="1:256" ht="27" customHeight="1" x14ac:dyDescent="0.4">
      <c r="A10" s="112"/>
      <c r="B10" s="113" t="s">
        <v>10</v>
      </c>
      <c r="C10" s="114"/>
      <c r="D10" s="6">
        <f>D12+D17+D21+D27+D29</f>
        <v>12609243822.889999</v>
      </c>
      <c r="E10" s="5"/>
      <c r="F10" s="6">
        <f>F12+F17+F21+F27+F29</f>
        <v>28823846006</v>
      </c>
      <c r="G10" s="7">
        <f>(D10-F10)</f>
        <v>-16214602183.110001</v>
      </c>
      <c r="H10" s="121">
        <f>G10/F10</f>
        <v>-0.56254124379289128</v>
      </c>
      <c r="I10" s="122"/>
      <c r="J10" s="113"/>
      <c r="K10" s="113" t="s">
        <v>11</v>
      </c>
      <c r="L10" s="116"/>
      <c r="M10" s="6">
        <f>M12+M22+M24</f>
        <v>15621658741.98</v>
      </c>
      <c r="N10" s="8"/>
      <c r="O10" s="6">
        <f>O12+O22+O24</f>
        <v>21057811204</v>
      </c>
      <c r="P10" s="6">
        <f>(M10-O10)</f>
        <v>-5436152462.0200005</v>
      </c>
      <c r="Q10" s="121">
        <f>P10/O10</f>
        <v>-0.25815372781893808</v>
      </c>
      <c r="R10" s="123"/>
      <c r="S10" s="124"/>
      <c r="T10" s="124"/>
      <c r="U10" s="124"/>
      <c r="V10" s="124"/>
      <c r="W10" s="124"/>
    </row>
    <row r="11" spans="1:256" ht="27" customHeight="1" x14ac:dyDescent="0.4">
      <c r="A11" s="119"/>
      <c r="B11" s="113"/>
      <c r="C11" s="114"/>
      <c r="D11" s="4"/>
      <c r="E11" s="5"/>
      <c r="F11" s="4"/>
      <c r="G11" s="4"/>
      <c r="H11" s="125"/>
      <c r="I11" s="122"/>
      <c r="J11" s="113"/>
      <c r="K11" s="113"/>
      <c r="L11" s="116"/>
      <c r="M11" s="4"/>
      <c r="N11" s="8"/>
      <c r="O11" s="4"/>
      <c r="P11" s="117"/>
      <c r="Q11" s="118"/>
      <c r="R11" s="126"/>
      <c r="S11" s="126"/>
      <c r="T11" s="126"/>
      <c r="U11" s="126"/>
      <c r="V11" s="126"/>
      <c r="W11" s="126"/>
    </row>
    <row r="12" spans="1:256" ht="27" customHeight="1" x14ac:dyDescent="0.4">
      <c r="A12" s="113">
        <v>11</v>
      </c>
      <c r="B12" s="113" t="s">
        <v>12</v>
      </c>
      <c r="C12" s="127" t="s">
        <v>13</v>
      </c>
      <c r="D12" s="7">
        <f>SUM(D14:D15)</f>
        <v>810995280.88999939</v>
      </c>
      <c r="E12" s="7"/>
      <c r="F12" s="7">
        <f>SUM(F14:F15)</f>
        <v>4973737567</v>
      </c>
      <c r="G12" s="7">
        <f>(D12-F12)</f>
        <v>-4162742286.1100006</v>
      </c>
      <c r="H12" s="121">
        <f>G12/F12</f>
        <v>-0.83694449697731721</v>
      </c>
      <c r="I12" s="122"/>
      <c r="J12" s="113">
        <v>24</v>
      </c>
      <c r="K12" s="113" t="s">
        <v>14</v>
      </c>
      <c r="L12" s="116" t="s">
        <v>15</v>
      </c>
      <c r="M12" s="7">
        <f>SUM(M15:M20)</f>
        <v>4677796904.9799995</v>
      </c>
      <c r="N12" s="8"/>
      <c r="O12" s="7">
        <f>SUM(O15:O20)</f>
        <v>7725308231</v>
      </c>
      <c r="P12" s="7">
        <f>(M12-O12)</f>
        <v>-3047511326.0200005</v>
      </c>
      <c r="Q12" s="121">
        <f>P12/O12</f>
        <v>-0.39448410793384181</v>
      </c>
      <c r="R12" s="123"/>
      <c r="S12" s="128"/>
      <c r="T12" s="128"/>
      <c r="U12" s="128"/>
      <c r="V12" s="128"/>
      <c r="W12" s="128"/>
    </row>
    <row r="13" spans="1:256" ht="27" customHeight="1" x14ac:dyDescent="0.4">
      <c r="A13" s="113"/>
      <c r="B13" s="113"/>
      <c r="C13" s="129"/>
      <c r="D13" s="7"/>
      <c r="E13" s="7"/>
      <c r="F13" s="7"/>
      <c r="G13" s="7"/>
      <c r="H13" s="125"/>
      <c r="I13" s="122"/>
      <c r="J13" s="113"/>
      <c r="K13" s="113"/>
      <c r="L13" s="116"/>
      <c r="M13" s="7"/>
      <c r="N13" s="8"/>
      <c r="O13" s="7"/>
      <c r="P13" s="5"/>
      <c r="Q13" s="128"/>
      <c r="R13" s="128"/>
      <c r="S13" s="128"/>
      <c r="T13" s="128"/>
      <c r="U13" s="128"/>
      <c r="V13" s="128"/>
      <c r="W13" s="128"/>
    </row>
    <row r="14" spans="1:256" ht="27" customHeight="1" x14ac:dyDescent="0.4">
      <c r="A14" s="130">
        <v>1105</v>
      </c>
      <c r="B14" s="130" t="s">
        <v>16</v>
      </c>
      <c r="C14" s="129"/>
      <c r="D14" s="8">
        <v>0</v>
      </c>
      <c r="E14" s="7"/>
      <c r="F14" s="8">
        <v>0</v>
      </c>
      <c r="G14" s="8">
        <f>(D14-F14)</f>
        <v>0</v>
      </c>
      <c r="H14" s="121"/>
      <c r="I14" s="122"/>
      <c r="J14" s="113"/>
      <c r="K14" s="113"/>
      <c r="L14" s="116"/>
      <c r="M14" s="7"/>
      <c r="N14" s="8"/>
      <c r="O14" s="7"/>
      <c r="P14" s="5"/>
      <c r="Q14" s="128"/>
      <c r="R14" s="128"/>
      <c r="S14" s="128"/>
      <c r="T14" s="128"/>
      <c r="U14" s="128"/>
      <c r="V14" s="128"/>
      <c r="W14" s="128"/>
    </row>
    <row r="15" spans="1:256" ht="27" customHeight="1" x14ac:dyDescent="0.4">
      <c r="A15" s="130">
        <v>1110</v>
      </c>
      <c r="B15" s="130" t="s">
        <v>17</v>
      </c>
      <c r="C15" s="131"/>
      <c r="D15" s="9">
        <v>810995280.88999939</v>
      </c>
      <c r="E15" s="5"/>
      <c r="F15" s="9">
        <v>4973737567</v>
      </c>
      <c r="G15" s="8">
        <f>(D15-F15)</f>
        <v>-4162742286.1100006</v>
      </c>
      <c r="H15" s="121">
        <f>G15/F15</f>
        <v>-0.83694449697731721</v>
      </c>
      <c r="I15" s="122"/>
      <c r="J15" s="130">
        <v>2401</v>
      </c>
      <c r="K15" s="130" t="s">
        <v>18</v>
      </c>
      <c r="L15" s="116"/>
      <c r="M15" s="8">
        <v>3089653789.8400002</v>
      </c>
      <c r="N15" s="8"/>
      <c r="O15" s="8">
        <v>6548536950</v>
      </c>
      <c r="P15" s="8">
        <f t="shared" ref="P15:P20" si="0">(M15-O15)</f>
        <v>-3458883160.1599998</v>
      </c>
      <c r="Q15" s="121">
        <f t="shared" ref="Q15:Q19" si="1">P15/O15</f>
        <v>-0.528191745205011</v>
      </c>
      <c r="R15" s="128"/>
      <c r="S15" s="128"/>
      <c r="T15" s="128"/>
      <c r="U15" s="128"/>
      <c r="V15" s="128"/>
      <c r="W15" s="128"/>
    </row>
    <row r="16" spans="1:256" ht="27" customHeight="1" x14ac:dyDescent="0.4">
      <c r="A16" s="130"/>
      <c r="B16" s="130"/>
      <c r="C16" s="131"/>
      <c r="D16" s="8"/>
      <c r="E16" s="5"/>
      <c r="F16" s="8"/>
      <c r="G16" s="8"/>
      <c r="H16" s="121"/>
      <c r="I16" s="122"/>
      <c r="J16" s="130">
        <v>2407</v>
      </c>
      <c r="K16" s="130" t="s">
        <v>19</v>
      </c>
      <c r="L16" s="116"/>
      <c r="M16" s="8">
        <v>458412031.13999999</v>
      </c>
      <c r="N16" s="8"/>
      <c r="O16" s="8">
        <v>3046445</v>
      </c>
      <c r="P16" s="8">
        <f t="shared" si="0"/>
        <v>455365586.13999999</v>
      </c>
      <c r="Q16" s="121">
        <f t="shared" si="1"/>
        <v>149.47441563527323</v>
      </c>
      <c r="R16" s="128"/>
      <c r="S16" s="128"/>
      <c r="T16" s="128"/>
      <c r="U16" s="128"/>
      <c r="V16" s="128"/>
      <c r="W16" s="128"/>
      <c r="Y16" s="132"/>
    </row>
    <row r="17" spans="1:25" ht="27" customHeight="1" x14ac:dyDescent="0.4">
      <c r="A17" s="113">
        <v>12</v>
      </c>
      <c r="B17" s="133" t="s">
        <v>20</v>
      </c>
      <c r="C17" s="127" t="s">
        <v>21</v>
      </c>
      <c r="D17" s="7">
        <f>D19</f>
        <v>2548000000</v>
      </c>
      <c r="E17" s="5"/>
      <c r="F17" s="7">
        <f>F19</f>
        <v>2548000000</v>
      </c>
      <c r="G17" s="7">
        <f>(D17-F17)</f>
        <v>0</v>
      </c>
      <c r="H17" s="121"/>
      <c r="I17" s="122"/>
      <c r="J17" s="130">
        <v>2424</v>
      </c>
      <c r="K17" s="130" t="s">
        <v>22</v>
      </c>
      <c r="L17" s="116"/>
      <c r="M17" s="8">
        <v>19602244</v>
      </c>
      <c r="N17" s="8"/>
      <c r="O17" s="8">
        <v>37628670</v>
      </c>
      <c r="P17" s="8">
        <f t="shared" si="0"/>
        <v>-18026426</v>
      </c>
      <c r="Q17" s="121">
        <f t="shared" si="1"/>
        <v>-0.47906093943793387</v>
      </c>
      <c r="R17" s="128"/>
      <c r="S17" s="128"/>
      <c r="T17" s="128"/>
      <c r="U17" s="128"/>
      <c r="V17" s="128"/>
      <c r="W17" s="128"/>
      <c r="Y17" s="134"/>
    </row>
    <row r="18" spans="1:25" ht="27" customHeight="1" x14ac:dyDescent="0.4">
      <c r="A18" s="113"/>
      <c r="B18" s="113"/>
      <c r="C18" s="131"/>
      <c r="D18" s="8"/>
      <c r="E18" s="5"/>
      <c r="F18" s="8"/>
      <c r="G18" s="8"/>
      <c r="H18" s="121"/>
      <c r="I18" s="122"/>
      <c r="J18" s="130">
        <v>2436</v>
      </c>
      <c r="K18" s="130" t="s">
        <v>23</v>
      </c>
      <c r="L18" s="116"/>
      <c r="M18" s="8">
        <v>734205576</v>
      </c>
      <c r="N18" s="8"/>
      <c r="O18" s="8">
        <v>1008569187</v>
      </c>
      <c r="P18" s="8">
        <f t="shared" si="0"/>
        <v>-274363611</v>
      </c>
      <c r="Q18" s="121">
        <f t="shared" si="1"/>
        <v>-0.27203251352155378</v>
      </c>
      <c r="R18" s="128"/>
      <c r="S18" s="128"/>
      <c r="T18" s="128"/>
      <c r="U18" s="128"/>
      <c r="V18" s="128"/>
      <c r="W18" s="128"/>
    </row>
    <row r="19" spans="1:25" ht="27" customHeight="1" x14ac:dyDescent="0.4">
      <c r="A19" s="130">
        <v>1230</v>
      </c>
      <c r="B19" s="130" t="s">
        <v>24</v>
      </c>
      <c r="C19" s="131"/>
      <c r="D19" s="9">
        <v>2548000000</v>
      </c>
      <c r="E19" s="5"/>
      <c r="F19" s="9">
        <v>2548000000</v>
      </c>
      <c r="G19" s="8">
        <f>(D19-F19)</f>
        <v>0</v>
      </c>
      <c r="H19" s="121"/>
      <c r="I19" s="122"/>
      <c r="J19" s="130">
        <v>2445</v>
      </c>
      <c r="K19" s="130" t="s">
        <v>25</v>
      </c>
      <c r="L19" s="116"/>
      <c r="M19" s="8">
        <v>375300975</v>
      </c>
      <c r="N19" s="8"/>
      <c r="O19" s="8">
        <v>127526979</v>
      </c>
      <c r="P19" s="8">
        <f t="shared" si="0"/>
        <v>247773996</v>
      </c>
      <c r="Q19" s="121">
        <f t="shared" si="1"/>
        <v>1.942914338149577</v>
      </c>
      <c r="R19" s="128"/>
      <c r="S19" s="128"/>
      <c r="T19" s="128"/>
      <c r="U19" s="128"/>
      <c r="V19" s="128"/>
      <c r="W19" s="128"/>
      <c r="Y19" s="134"/>
    </row>
    <row r="20" spans="1:25" ht="27" customHeight="1" x14ac:dyDescent="0.4">
      <c r="A20" s="130"/>
      <c r="B20" s="130"/>
      <c r="C20" s="131"/>
      <c r="D20" s="8"/>
      <c r="E20" s="5"/>
      <c r="F20" s="8"/>
      <c r="G20" s="8"/>
      <c r="H20" s="121"/>
      <c r="I20" s="122"/>
      <c r="J20" s="130">
        <v>2490</v>
      </c>
      <c r="K20" s="130" t="s">
        <v>26</v>
      </c>
      <c r="L20" s="116"/>
      <c r="M20" s="9">
        <v>622289</v>
      </c>
      <c r="N20" s="8"/>
      <c r="O20" s="9">
        <v>0</v>
      </c>
      <c r="P20" s="8">
        <f t="shared" si="0"/>
        <v>622289</v>
      </c>
      <c r="Q20" s="135"/>
      <c r="R20" s="128"/>
      <c r="S20" s="128"/>
      <c r="T20" s="128"/>
      <c r="U20" s="128"/>
      <c r="V20" s="128"/>
      <c r="W20" s="128"/>
    </row>
    <row r="21" spans="1:25" ht="27" customHeight="1" x14ac:dyDescent="0.4">
      <c r="A21" s="113">
        <v>13</v>
      </c>
      <c r="B21" s="113" t="s">
        <v>27</v>
      </c>
      <c r="C21" s="127" t="s">
        <v>28</v>
      </c>
      <c r="D21" s="7">
        <f>SUM(D23:D25)</f>
        <v>3082046295</v>
      </c>
      <c r="E21" s="5"/>
      <c r="F21" s="7">
        <f>SUM(F23:F25)</f>
        <v>287177425</v>
      </c>
      <c r="G21" s="7">
        <f>(D21-F21)</f>
        <v>2794868870</v>
      </c>
      <c r="H21" s="121">
        <f>G21/F21</f>
        <v>9.7322025573563096</v>
      </c>
      <c r="I21" s="122"/>
      <c r="J21" s="130"/>
      <c r="K21" s="130"/>
      <c r="L21" s="116"/>
      <c r="M21" s="8"/>
      <c r="N21" s="8"/>
      <c r="O21" s="8"/>
      <c r="P21" s="8"/>
      <c r="Q21" s="121"/>
      <c r="R21" s="128"/>
      <c r="S21" s="128"/>
      <c r="T21" s="128"/>
      <c r="U21" s="128"/>
      <c r="V21" s="128"/>
      <c r="W21" s="128"/>
    </row>
    <row r="22" spans="1:25" ht="27" customHeight="1" x14ac:dyDescent="0.4">
      <c r="A22" s="130"/>
      <c r="B22" s="130"/>
      <c r="C22" s="131"/>
      <c r="D22" s="8"/>
      <c r="E22" s="5"/>
      <c r="F22" s="136"/>
      <c r="G22" s="136"/>
      <c r="H22" s="125"/>
      <c r="I22" s="122"/>
      <c r="J22" s="113"/>
      <c r="K22" s="137" t="s">
        <v>29</v>
      </c>
      <c r="L22" s="116" t="s">
        <v>30</v>
      </c>
      <c r="M22" s="7">
        <v>10290093770</v>
      </c>
      <c r="N22" s="8"/>
      <c r="O22" s="7">
        <v>8485593097</v>
      </c>
      <c r="P22" s="7">
        <f>(M22-O22)</f>
        <v>1804500673</v>
      </c>
      <c r="Q22" s="121">
        <f>P22/O22</f>
        <v>0.21265463148804106</v>
      </c>
      <c r="R22" s="128"/>
      <c r="S22" s="128"/>
      <c r="T22" s="128"/>
      <c r="U22" s="128"/>
      <c r="V22" s="128"/>
      <c r="W22" s="128"/>
    </row>
    <row r="23" spans="1:25" ht="27" customHeight="1" x14ac:dyDescent="0.4">
      <c r="A23" s="130">
        <v>1317</v>
      </c>
      <c r="B23" s="130" t="s">
        <v>31</v>
      </c>
      <c r="C23" s="131"/>
      <c r="D23" s="8">
        <v>2847314613</v>
      </c>
      <c r="E23" s="5"/>
      <c r="F23" s="8">
        <v>41387673</v>
      </c>
      <c r="G23" s="8">
        <f>(D23-F23)</f>
        <v>2805926940</v>
      </c>
      <c r="H23" s="121">
        <f>G23/F23</f>
        <v>67.796199607549809</v>
      </c>
      <c r="I23" s="122"/>
      <c r="J23" s="113"/>
      <c r="K23" s="137"/>
      <c r="L23" s="116"/>
      <c r="M23" s="7"/>
      <c r="N23" s="8"/>
      <c r="O23" s="7"/>
      <c r="P23" s="7"/>
      <c r="Q23" s="121"/>
      <c r="R23" s="128"/>
      <c r="S23" s="128"/>
      <c r="T23" s="128"/>
      <c r="U23" s="128"/>
      <c r="V23" s="128"/>
      <c r="W23" s="128"/>
    </row>
    <row r="24" spans="1:25" ht="27" customHeight="1" x14ac:dyDescent="0.4">
      <c r="A24" s="130">
        <v>1384</v>
      </c>
      <c r="B24" s="130" t="s">
        <v>32</v>
      </c>
      <c r="C24" s="131"/>
      <c r="D24" s="8">
        <v>325233907</v>
      </c>
      <c r="E24" s="5"/>
      <c r="F24" s="8">
        <v>330137518</v>
      </c>
      <c r="G24" s="8">
        <f>(D24-F24)</f>
        <v>-4903611</v>
      </c>
      <c r="H24" s="121">
        <f>G24/F24</f>
        <v>-1.4853237613545033E-2</v>
      </c>
      <c r="I24" s="122"/>
      <c r="J24" s="130"/>
      <c r="K24" s="113" t="s">
        <v>33</v>
      </c>
      <c r="L24" s="116" t="s">
        <v>34</v>
      </c>
      <c r="M24" s="7">
        <f>SUM(M26:M27)</f>
        <v>653768067</v>
      </c>
      <c r="N24" s="8"/>
      <c r="O24" s="7">
        <f>SUM(O26:O27)</f>
        <v>4846909876</v>
      </c>
      <c r="P24" s="7">
        <f>(M24-O24)</f>
        <v>-4193141809</v>
      </c>
      <c r="Q24" s="121">
        <f>P24/O24</f>
        <v>-0.86511652089154711</v>
      </c>
      <c r="R24" s="138"/>
      <c r="S24" s="138"/>
      <c r="T24" s="138"/>
      <c r="U24" s="138"/>
      <c r="V24" s="138"/>
      <c r="W24" s="138"/>
    </row>
    <row r="25" spans="1:25" ht="27" customHeight="1" x14ac:dyDescent="0.4">
      <c r="A25" s="130">
        <v>1386</v>
      </c>
      <c r="B25" s="130" t="s">
        <v>35</v>
      </c>
      <c r="C25" s="131"/>
      <c r="D25" s="9">
        <v>-90502225</v>
      </c>
      <c r="E25" s="5"/>
      <c r="F25" s="9">
        <v>-84347766</v>
      </c>
      <c r="G25" s="8">
        <f>(D25-F25)</f>
        <v>-6154459</v>
      </c>
      <c r="H25" s="121">
        <f>G25/F25</f>
        <v>7.2965287545374943E-2</v>
      </c>
      <c r="I25" s="122"/>
      <c r="J25" s="130"/>
      <c r="K25" s="113"/>
      <c r="L25" s="116"/>
      <c r="M25" s="8"/>
      <c r="N25" s="8"/>
      <c r="O25" s="8"/>
      <c r="P25" s="8"/>
      <c r="Q25" s="121"/>
      <c r="R25" s="123"/>
      <c r="S25" s="139"/>
      <c r="T25" s="139"/>
      <c r="U25" s="139"/>
      <c r="V25" s="139"/>
      <c r="W25" s="139"/>
    </row>
    <row r="26" spans="1:25" ht="27" customHeight="1" x14ac:dyDescent="0.4">
      <c r="A26" s="130"/>
      <c r="B26" s="130"/>
      <c r="C26" s="131"/>
      <c r="D26" s="8"/>
      <c r="E26" s="5"/>
      <c r="F26" s="8"/>
      <c r="G26" s="8"/>
      <c r="H26" s="125"/>
      <c r="I26" s="122"/>
      <c r="J26" s="130">
        <v>2902</v>
      </c>
      <c r="K26" s="140" t="s">
        <v>36</v>
      </c>
      <c r="L26" s="141"/>
      <c r="M26" s="8">
        <v>653768067</v>
      </c>
      <c r="N26" s="8"/>
      <c r="O26" s="8">
        <v>915904989</v>
      </c>
      <c r="P26" s="8">
        <f>(M26-O26)</f>
        <v>-262136922</v>
      </c>
      <c r="Q26" s="121">
        <f t="shared" ref="Q26" si="2">P26/O26</f>
        <v>-0.28620536534712554</v>
      </c>
      <c r="R26" s="123"/>
      <c r="S26" s="142"/>
      <c r="T26" s="142"/>
      <c r="U26" s="142"/>
      <c r="V26" s="142"/>
      <c r="W26" s="142"/>
    </row>
    <row r="27" spans="1:25" ht="27" customHeight="1" x14ac:dyDescent="0.4">
      <c r="A27" s="113">
        <v>15</v>
      </c>
      <c r="B27" s="113" t="s">
        <v>37</v>
      </c>
      <c r="C27" s="127" t="s">
        <v>38</v>
      </c>
      <c r="D27" s="7">
        <v>1177474909</v>
      </c>
      <c r="E27" s="5"/>
      <c r="F27" s="7">
        <v>0</v>
      </c>
      <c r="G27" s="7">
        <f>(D27-F27)</f>
        <v>1177474909</v>
      </c>
      <c r="H27" s="121"/>
      <c r="I27" s="122"/>
      <c r="J27" s="130">
        <v>2910</v>
      </c>
      <c r="K27" s="140" t="s">
        <v>39</v>
      </c>
      <c r="L27" s="141"/>
      <c r="M27" s="8">
        <v>0</v>
      </c>
      <c r="N27" s="8"/>
      <c r="O27" s="8">
        <v>3931004887</v>
      </c>
      <c r="P27" s="8">
        <f>(M27-O27)</f>
        <v>-3931004887</v>
      </c>
      <c r="Q27" s="121">
        <v>0</v>
      </c>
      <c r="R27" s="123"/>
      <c r="S27" s="142"/>
      <c r="T27" s="142"/>
      <c r="U27" s="142"/>
      <c r="V27" s="142"/>
      <c r="W27" s="142"/>
    </row>
    <row r="28" spans="1:25" ht="27" customHeight="1" x14ac:dyDescent="0.4">
      <c r="A28" s="130"/>
      <c r="B28" s="130"/>
      <c r="C28" s="131"/>
      <c r="D28" s="8"/>
      <c r="E28" s="5"/>
      <c r="F28" s="8"/>
      <c r="G28" s="8"/>
      <c r="H28" s="125"/>
      <c r="I28" s="122"/>
      <c r="J28" s="130"/>
      <c r="K28" s="140"/>
      <c r="L28" s="141"/>
      <c r="M28" s="8"/>
      <c r="N28" s="8"/>
      <c r="O28" s="8"/>
      <c r="P28" s="8"/>
      <c r="Q28" s="121"/>
      <c r="R28" s="123"/>
      <c r="S28" s="142"/>
      <c r="T28" s="142"/>
      <c r="U28" s="142"/>
      <c r="V28" s="142"/>
      <c r="W28" s="142"/>
    </row>
    <row r="29" spans="1:25" ht="27" customHeight="1" x14ac:dyDescent="0.4">
      <c r="A29" s="113">
        <v>19</v>
      </c>
      <c r="B29" s="113" t="s">
        <v>40</v>
      </c>
      <c r="C29" s="127" t="s">
        <v>41</v>
      </c>
      <c r="D29" s="7">
        <f>SUM(D31:D32)</f>
        <v>4990727338</v>
      </c>
      <c r="E29" s="5"/>
      <c r="F29" s="7">
        <f>SUM(F31:F32)</f>
        <v>21014931014</v>
      </c>
      <c r="G29" s="7">
        <f>(D29-F29)</f>
        <v>-16024203676</v>
      </c>
      <c r="H29" s="121">
        <f>G29/F29</f>
        <v>-0.76251516911118045</v>
      </c>
      <c r="I29" s="122"/>
      <c r="J29" s="130"/>
      <c r="K29" s="130"/>
      <c r="L29" s="116"/>
      <c r="M29" s="8"/>
      <c r="N29" s="8"/>
      <c r="O29" s="8"/>
      <c r="P29" s="8"/>
      <c r="Q29" s="121"/>
      <c r="R29" s="123"/>
      <c r="S29" s="142"/>
      <c r="T29" s="142"/>
      <c r="U29" s="142"/>
      <c r="V29" s="142"/>
      <c r="W29" s="142"/>
    </row>
    <row r="30" spans="1:25" ht="27" customHeight="1" x14ac:dyDescent="0.4">
      <c r="A30" s="130"/>
      <c r="B30" s="130"/>
      <c r="C30" s="131"/>
      <c r="D30" s="8"/>
      <c r="E30" s="5"/>
      <c r="F30" s="8"/>
      <c r="G30" s="8"/>
      <c r="H30" s="125"/>
      <c r="I30" s="122"/>
      <c r="J30" s="143"/>
      <c r="K30" s="113" t="s">
        <v>42</v>
      </c>
      <c r="L30" s="116"/>
      <c r="M30" s="6">
        <f>M33+M35</f>
        <v>5198711931</v>
      </c>
      <c r="N30" s="6"/>
      <c r="O30" s="6">
        <f>O33+O35</f>
        <v>7409215498</v>
      </c>
      <c r="P30" s="6">
        <f>(M30-O30)</f>
        <v>-2210503567</v>
      </c>
      <c r="Q30" s="121">
        <f>P30/O30</f>
        <v>-0.29834515781012044</v>
      </c>
      <c r="R30" s="123"/>
      <c r="S30" s="142"/>
      <c r="T30" s="142"/>
      <c r="U30" s="142"/>
      <c r="V30" s="142"/>
      <c r="W30" s="142"/>
    </row>
    <row r="31" spans="1:25" ht="27" customHeight="1" x14ac:dyDescent="0.4">
      <c r="A31" s="130">
        <v>1905</v>
      </c>
      <c r="B31" s="130" t="s">
        <v>43</v>
      </c>
      <c r="C31" s="131"/>
      <c r="D31" s="8">
        <v>4830426962</v>
      </c>
      <c r="E31" s="5"/>
      <c r="F31" s="8">
        <v>20873901403</v>
      </c>
      <c r="G31" s="8">
        <f>(D31-F31)</f>
        <v>-16043474441</v>
      </c>
      <c r="H31" s="121">
        <f>G31/F31</f>
        <v>-0.76859012272110427</v>
      </c>
      <c r="I31" s="122"/>
      <c r="J31" s="143"/>
      <c r="K31" s="113"/>
      <c r="L31" s="116"/>
      <c r="M31" s="6"/>
      <c r="N31" s="6"/>
      <c r="O31" s="6"/>
      <c r="P31" s="6"/>
      <c r="Q31" s="121"/>
      <c r="R31" s="123"/>
      <c r="S31" s="142"/>
      <c r="T31" s="142"/>
      <c r="U31" s="142"/>
      <c r="V31" s="142"/>
      <c r="W31" s="142"/>
    </row>
    <row r="32" spans="1:25" ht="27" customHeight="1" x14ac:dyDescent="0.4">
      <c r="A32" s="130">
        <v>1908</v>
      </c>
      <c r="B32" s="130" t="s">
        <v>44</v>
      </c>
      <c r="C32" s="131"/>
      <c r="D32" s="9">
        <v>160300376</v>
      </c>
      <c r="E32" s="5"/>
      <c r="F32" s="9">
        <v>141029611</v>
      </c>
      <c r="G32" s="8">
        <f>(D32-F32)</f>
        <v>19270765</v>
      </c>
      <c r="H32" s="121">
        <f>G32/F32</f>
        <v>0.13664339611629503</v>
      </c>
      <c r="I32" s="122"/>
      <c r="J32" s="144"/>
      <c r="K32" s="145"/>
      <c r="L32" s="116"/>
      <c r="M32" s="7"/>
      <c r="N32" s="8"/>
      <c r="O32" s="7"/>
      <c r="P32" s="7"/>
      <c r="Q32" s="121"/>
      <c r="R32" s="123"/>
      <c r="S32" s="17"/>
      <c r="T32" s="17"/>
      <c r="U32" s="17"/>
      <c r="V32" s="17"/>
      <c r="W32" s="17"/>
    </row>
    <row r="33" spans="1:23" ht="27" customHeight="1" x14ac:dyDescent="0.4">
      <c r="A33" s="112"/>
      <c r="B33" s="113"/>
      <c r="C33" s="129"/>
      <c r="D33" s="7"/>
      <c r="E33" s="5"/>
      <c r="F33" s="8"/>
      <c r="G33" s="8"/>
      <c r="H33" s="125"/>
      <c r="I33" s="122"/>
      <c r="J33" s="144">
        <v>2512</v>
      </c>
      <c r="K33" s="146" t="s">
        <v>45</v>
      </c>
      <c r="L33" s="147" t="s">
        <v>30</v>
      </c>
      <c r="M33" s="148">
        <v>3305376398</v>
      </c>
      <c r="N33" s="7"/>
      <c r="O33" s="148">
        <v>3336979995</v>
      </c>
      <c r="P33" s="6">
        <f>(M33-O33)</f>
        <v>-31603597</v>
      </c>
      <c r="Q33" s="121">
        <f>P33/O33</f>
        <v>-9.4707181485515612E-3</v>
      </c>
      <c r="R33" s="142"/>
      <c r="S33" s="17"/>
      <c r="T33" s="17"/>
      <c r="U33" s="17"/>
      <c r="V33" s="17"/>
      <c r="W33" s="13"/>
    </row>
    <row r="34" spans="1:23" ht="49.5" customHeight="1" x14ac:dyDescent="0.4">
      <c r="A34" s="112"/>
      <c r="B34" s="113" t="s">
        <v>46</v>
      </c>
      <c r="C34" s="129"/>
      <c r="D34" s="6">
        <f>D35+D46</f>
        <v>12044346413.190001</v>
      </c>
      <c r="E34" s="5"/>
      <c r="F34" s="6">
        <f>F35+F46</f>
        <v>6657436846</v>
      </c>
      <c r="G34" s="6">
        <f>(D34-F34)</f>
        <v>5386909567.1900005</v>
      </c>
      <c r="H34" s="121">
        <f>G34/F34</f>
        <v>0.80915669075052921</v>
      </c>
      <c r="I34" s="122"/>
      <c r="J34" s="144"/>
      <c r="K34" s="146"/>
      <c r="L34" s="116"/>
      <c r="M34" s="7"/>
      <c r="N34" s="7"/>
      <c r="O34" s="7"/>
      <c r="P34" s="6"/>
      <c r="Q34" s="121"/>
      <c r="R34" s="123"/>
      <c r="S34" s="17"/>
      <c r="T34" s="17"/>
      <c r="U34" s="17"/>
      <c r="V34" s="17"/>
      <c r="W34" s="17"/>
    </row>
    <row r="35" spans="1:23" ht="51" customHeight="1" x14ac:dyDescent="0.4">
      <c r="A35" s="113">
        <v>16</v>
      </c>
      <c r="B35" s="113" t="s">
        <v>47</v>
      </c>
      <c r="C35" s="127" t="s">
        <v>48</v>
      </c>
      <c r="D35" s="7">
        <f>SUM(D36:D44)</f>
        <v>3344673861.8600006</v>
      </c>
      <c r="E35" s="5"/>
      <c r="F35" s="7">
        <f>SUM(F36:F44)</f>
        <v>3589336090</v>
      </c>
      <c r="G35" s="7">
        <f>(D35-F35)</f>
        <v>-244662228.13999939</v>
      </c>
      <c r="H35" s="121">
        <f>G35/F35</f>
        <v>-6.8163644196383794E-2</v>
      </c>
      <c r="I35" s="122"/>
      <c r="J35" s="113">
        <v>2701</v>
      </c>
      <c r="K35" s="113" t="s">
        <v>49</v>
      </c>
      <c r="L35" s="116" t="s">
        <v>50</v>
      </c>
      <c r="M35" s="148">
        <v>1893335533</v>
      </c>
      <c r="N35" s="8"/>
      <c r="O35" s="148">
        <v>4072235503</v>
      </c>
      <c r="P35" s="7">
        <f>(M35-O35)</f>
        <v>-2178899970</v>
      </c>
      <c r="Q35" s="121">
        <f>P35/O35</f>
        <v>-0.53506236768350279</v>
      </c>
      <c r="R35" s="17"/>
      <c r="S35" s="17"/>
      <c r="T35" s="17"/>
      <c r="U35" s="17"/>
      <c r="V35" s="17"/>
      <c r="W35" s="17"/>
    </row>
    <row r="36" spans="1:23" ht="27" customHeight="1" x14ac:dyDescent="0.4">
      <c r="A36" s="113"/>
      <c r="B36" s="113"/>
      <c r="C36" s="129"/>
      <c r="D36" s="7"/>
      <c r="E36" s="5"/>
      <c r="F36" s="7"/>
      <c r="G36" s="7"/>
      <c r="H36" s="125"/>
      <c r="I36" s="122"/>
      <c r="J36" s="113"/>
      <c r="K36" s="113"/>
      <c r="L36" s="116"/>
      <c r="M36" s="7"/>
      <c r="N36" s="8"/>
      <c r="O36" s="7"/>
      <c r="P36" s="7"/>
      <c r="Q36" s="121"/>
      <c r="R36" s="142"/>
      <c r="S36" s="142"/>
      <c r="T36" s="142"/>
      <c r="U36" s="142"/>
      <c r="V36" s="142"/>
      <c r="W36" s="142"/>
    </row>
    <row r="37" spans="1:23" ht="27" customHeight="1" x14ac:dyDescent="0.4">
      <c r="A37" s="130">
        <v>1635</v>
      </c>
      <c r="B37" s="130" t="s">
        <v>51</v>
      </c>
      <c r="C37" s="131"/>
      <c r="D37" s="8">
        <v>4389042.67</v>
      </c>
      <c r="E37" s="5"/>
      <c r="F37" s="10">
        <v>125610596</v>
      </c>
      <c r="G37" s="8">
        <f t="shared" ref="G37:G44" si="3">(D37-F37)</f>
        <v>-121221553.33</v>
      </c>
      <c r="H37" s="121">
        <f t="shared" ref="H37:H44" si="4">G37/F37</f>
        <v>-0.96505834053999706</v>
      </c>
      <c r="I37" s="122"/>
      <c r="J37" s="130"/>
      <c r="K37" s="130"/>
      <c r="L37" s="116"/>
      <c r="M37" s="130"/>
      <c r="N37" s="130"/>
      <c r="O37" s="130"/>
      <c r="P37" s="8"/>
      <c r="Q37" s="121"/>
      <c r="R37" s="142"/>
      <c r="S37" s="142"/>
      <c r="T37" s="142"/>
      <c r="U37" s="142"/>
      <c r="V37" s="142"/>
      <c r="W37" s="142"/>
    </row>
    <row r="38" spans="1:23" ht="27" customHeight="1" x14ac:dyDescent="0.4">
      <c r="A38" s="130">
        <v>1637</v>
      </c>
      <c r="B38" s="130" t="s">
        <v>52</v>
      </c>
      <c r="C38" s="149"/>
      <c r="D38" s="8">
        <v>294872987.75999999</v>
      </c>
      <c r="E38" s="5"/>
      <c r="F38" s="10">
        <v>274257675</v>
      </c>
      <c r="G38" s="8">
        <f t="shared" si="3"/>
        <v>20615312.75999999</v>
      </c>
      <c r="H38" s="121">
        <f t="shared" si="4"/>
        <v>7.5167678570891377E-2</v>
      </c>
      <c r="I38" s="122"/>
      <c r="J38" s="134"/>
      <c r="K38" s="134"/>
      <c r="L38" s="150"/>
      <c r="M38" s="151"/>
      <c r="N38" s="8"/>
      <c r="O38" s="151"/>
      <c r="P38" s="5"/>
      <c r="Q38" s="128"/>
      <c r="R38" s="123"/>
      <c r="S38" s="142"/>
      <c r="T38" s="142"/>
      <c r="U38" s="142"/>
      <c r="V38" s="142"/>
      <c r="W38" s="142"/>
    </row>
    <row r="39" spans="1:23" ht="27" customHeight="1" x14ac:dyDescent="0.4">
      <c r="A39" s="130">
        <v>1655</v>
      </c>
      <c r="B39" s="130" t="s">
        <v>53</v>
      </c>
      <c r="C39" s="131"/>
      <c r="D39" s="8">
        <v>240097784</v>
      </c>
      <c r="E39" s="7"/>
      <c r="F39" s="10">
        <v>240097784</v>
      </c>
      <c r="G39" s="8">
        <f t="shared" si="3"/>
        <v>0</v>
      </c>
      <c r="H39" s="121">
        <f t="shared" si="4"/>
        <v>0</v>
      </c>
      <c r="I39" s="122"/>
      <c r="J39" s="134"/>
      <c r="K39" s="113" t="s">
        <v>54</v>
      </c>
      <c r="L39" s="116"/>
      <c r="M39" s="152">
        <f>M10+M30</f>
        <v>20820370672.98</v>
      </c>
      <c r="N39" s="8"/>
      <c r="O39" s="152">
        <f>O10+O30</f>
        <v>28467026702</v>
      </c>
      <c r="P39" s="152">
        <f>(M39-O39)</f>
        <v>-7646656029.0200005</v>
      </c>
      <c r="Q39" s="121">
        <f>P39/O39</f>
        <v>-0.26861449595938208</v>
      </c>
      <c r="R39" s="123"/>
      <c r="S39" s="142"/>
      <c r="T39" s="142"/>
      <c r="U39" s="142"/>
      <c r="V39" s="142"/>
      <c r="W39" s="142"/>
    </row>
    <row r="40" spans="1:23" ht="27" customHeight="1" x14ac:dyDescent="0.4">
      <c r="A40" s="130">
        <v>1660</v>
      </c>
      <c r="B40" s="130" t="s">
        <v>55</v>
      </c>
      <c r="C40" s="131"/>
      <c r="D40" s="8">
        <v>50510131</v>
      </c>
      <c r="E40" s="5"/>
      <c r="F40" s="10">
        <v>60942006</v>
      </c>
      <c r="G40" s="8">
        <f t="shared" si="3"/>
        <v>-10431875</v>
      </c>
      <c r="H40" s="121">
        <f t="shared" si="4"/>
        <v>-0.17117708596595918</v>
      </c>
      <c r="I40" s="122"/>
      <c r="J40" s="134"/>
      <c r="K40" s="113"/>
      <c r="L40" s="116"/>
      <c r="M40" s="7"/>
      <c r="N40" s="8"/>
      <c r="O40" s="7"/>
      <c r="P40" s="5"/>
      <c r="Q40" s="128"/>
      <c r="R40" s="142"/>
      <c r="S40" s="142"/>
      <c r="T40" s="142"/>
      <c r="U40" s="142"/>
      <c r="V40" s="142"/>
      <c r="W40" s="142"/>
    </row>
    <row r="41" spans="1:23" ht="27" customHeight="1" x14ac:dyDescent="0.4">
      <c r="A41" s="130">
        <v>1665</v>
      </c>
      <c r="B41" s="130" t="s">
        <v>56</v>
      </c>
      <c r="C41" s="131"/>
      <c r="D41" s="8">
        <v>888637290.94000006</v>
      </c>
      <c r="E41" s="5"/>
      <c r="F41" s="10">
        <v>888637291</v>
      </c>
      <c r="G41" s="8">
        <f t="shared" si="3"/>
        <v>-5.9999942779541016E-2</v>
      </c>
      <c r="H41" s="121">
        <f t="shared" si="4"/>
        <v>-6.751904673280363E-11</v>
      </c>
      <c r="I41" s="122"/>
      <c r="J41" s="113">
        <v>3</v>
      </c>
      <c r="K41" s="113" t="s">
        <v>57</v>
      </c>
      <c r="L41" s="116" t="s">
        <v>58</v>
      </c>
      <c r="M41" s="8"/>
      <c r="N41" s="8"/>
      <c r="O41" s="8"/>
      <c r="P41" s="5"/>
      <c r="Q41" s="128"/>
      <c r="R41" s="142"/>
      <c r="S41" s="142"/>
      <c r="T41" s="142"/>
      <c r="U41" s="142"/>
      <c r="V41" s="142"/>
      <c r="W41" s="142"/>
    </row>
    <row r="42" spans="1:23" ht="27" customHeight="1" x14ac:dyDescent="0.4">
      <c r="A42" s="130">
        <v>1670</v>
      </c>
      <c r="B42" s="130" t="s">
        <v>59</v>
      </c>
      <c r="C42" s="131"/>
      <c r="D42" s="8">
        <v>6088565960.4900007</v>
      </c>
      <c r="E42" s="5"/>
      <c r="F42" s="10">
        <v>5976823836</v>
      </c>
      <c r="G42" s="8">
        <f t="shared" si="3"/>
        <v>111742124.49000072</v>
      </c>
      <c r="H42" s="121">
        <f t="shared" si="4"/>
        <v>1.8695903971093841E-2</v>
      </c>
      <c r="I42" s="122"/>
      <c r="J42" s="113"/>
      <c r="K42" s="113"/>
      <c r="L42" s="116"/>
      <c r="M42" s="8"/>
      <c r="N42" s="8"/>
      <c r="O42" s="8"/>
      <c r="P42" s="5"/>
      <c r="Q42" s="128"/>
      <c r="R42" s="142"/>
      <c r="S42" s="142"/>
      <c r="T42" s="142"/>
      <c r="U42" s="142"/>
      <c r="V42" s="142"/>
      <c r="W42" s="142"/>
    </row>
    <row r="43" spans="1:23" ht="27" customHeight="1" x14ac:dyDescent="0.4">
      <c r="A43" s="130">
        <v>1675</v>
      </c>
      <c r="B43" s="130" t="s">
        <v>60</v>
      </c>
      <c r="C43" s="131"/>
      <c r="D43" s="8">
        <v>1159622000</v>
      </c>
      <c r="E43" s="5"/>
      <c r="F43" s="10">
        <v>1159622000</v>
      </c>
      <c r="G43" s="8">
        <f t="shared" si="3"/>
        <v>0</v>
      </c>
      <c r="H43" s="121">
        <f t="shared" si="4"/>
        <v>0</v>
      </c>
      <c r="I43" s="122"/>
      <c r="J43" s="113">
        <v>31</v>
      </c>
      <c r="K43" s="113" t="s">
        <v>61</v>
      </c>
      <c r="L43" s="116"/>
      <c r="M43" s="7">
        <f>SUM(M45:M47)</f>
        <v>3833219563.0999689</v>
      </c>
      <c r="N43" s="8"/>
      <c r="O43" s="7">
        <f>SUM(O45:O47)</f>
        <v>7014256150</v>
      </c>
      <c r="P43" s="7">
        <f>(M43-O43)</f>
        <v>-3181036586.9000311</v>
      </c>
      <c r="Q43" s="121">
        <f>P43/-O43</f>
        <v>0.45351018253019332</v>
      </c>
      <c r="R43" s="142"/>
      <c r="S43" s="142"/>
      <c r="T43" s="142"/>
      <c r="U43" s="142"/>
      <c r="V43" s="142"/>
      <c r="W43" s="142"/>
    </row>
    <row r="44" spans="1:23" ht="27" customHeight="1" x14ac:dyDescent="0.4">
      <c r="A44" s="130">
        <v>1685</v>
      </c>
      <c r="B44" s="130" t="s">
        <v>62</v>
      </c>
      <c r="C44" s="131"/>
      <c r="D44" s="9">
        <v>-5382021335</v>
      </c>
      <c r="E44" s="5"/>
      <c r="F44" s="11">
        <v>-5136655098</v>
      </c>
      <c r="G44" s="8">
        <f t="shared" si="3"/>
        <v>-245366237</v>
      </c>
      <c r="H44" s="121">
        <f t="shared" si="4"/>
        <v>4.7767707256719534E-2</v>
      </c>
      <c r="I44" s="122"/>
      <c r="J44" s="134"/>
      <c r="K44" s="134"/>
      <c r="L44" s="150"/>
      <c r="M44" s="151"/>
      <c r="N44" s="8"/>
      <c r="O44" s="151"/>
      <c r="P44" s="5"/>
      <c r="Q44" s="128"/>
      <c r="R44" s="142"/>
      <c r="S44" s="142"/>
      <c r="T44" s="142"/>
      <c r="U44" s="142"/>
      <c r="V44" s="142"/>
      <c r="W44" s="142"/>
    </row>
    <row r="45" spans="1:23" ht="27" customHeight="1" x14ac:dyDescent="0.4">
      <c r="A45" s="134"/>
      <c r="B45" s="134"/>
      <c r="C45" s="149"/>
      <c r="D45" s="151"/>
      <c r="E45" s="5"/>
      <c r="F45" s="8"/>
      <c r="G45" s="8"/>
      <c r="H45" s="125"/>
      <c r="I45" s="122"/>
      <c r="J45" s="130">
        <v>3105</v>
      </c>
      <c r="K45" s="130" t="s">
        <v>63</v>
      </c>
      <c r="L45" s="116"/>
      <c r="M45" s="8">
        <v>3155748284.4899998</v>
      </c>
      <c r="N45" s="8"/>
      <c r="O45" s="8">
        <v>3155748284</v>
      </c>
      <c r="P45" s="8">
        <f>(M45-O45)</f>
        <v>0.48999977111816406</v>
      </c>
      <c r="Q45" s="121">
        <f>P45/O45</f>
        <v>1.5527213422012085E-10</v>
      </c>
      <c r="R45" s="123"/>
      <c r="S45" s="142"/>
      <c r="T45" s="142"/>
      <c r="U45" s="142"/>
      <c r="V45" s="142"/>
      <c r="W45" s="142"/>
    </row>
    <row r="46" spans="1:23" ht="27" customHeight="1" x14ac:dyDescent="0.4">
      <c r="A46" s="113">
        <v>19</v>
      </c>
      <c r="B46" s="113" t="s">
        <v>40</v>
      </c>
      <c r="C46" s="127" t="s">
        <v>64</v>
      </c>
      <c r="D46" s="7">
        <f>SUM(D48:D49)</f>
        <v>8699672551.3299999</v>
      </c>
      <c r="E46" s="5"/>
      <c r="F46" s="7">
        <f>SUM(F48:F49)</f>
        <v>3068100756</v>
      </c>
      <c r="G46" s="7">
        <f>(D46-F46)</f>
        <v>5631571795.3299999</v>
      </c>
      <c r="H46" s="121">
        <f>G46/F46</f>
        <v>1.8355237468381238</v>
      </c>
      <c r="I46" s="122"/>
      <c r="J46" s="130">
        <v>3109</v>
      </c>
      <c r="K46" s="130" t="s">
        <v>65</v>
      </c>
      <c r="L46" s="116"/>
      <c r="M46" s="8">
        <v>4624167594.71</v>
      </c>
      <c r="N46" s="8"/>
      <c r="O46" s="8">
        <v>5796908530</v>
      </c>
      <c r="P46" s="8">
        <f>(M46-O46)</f>
        <v>-1172740935.29</v>
      </c>
      <c r="Q46" s="121">
        <f>P46/O46</f>
        <v>-0.20230454374445683</v>
      </c>
      <c r="R46" s="153"/>
      <c r="S46" s="142"/>
      <c r="T46" s="142"/>
      <c r="U46" s="142"/>
      <c r="V46" s="142"/>
      <c r="W46" s="142"/>
    </row>
    <row r="47" spans="1:23" ht="27" customHeight="1" x14ac:dyDescent="0.4">
      <c r="A47" s="113"/>
      <c r="B47" s="113"/>
      <c r="C47" s="114"/>
      <c r="D47" s="7"/>
      <c r="E47" s="5"/>
      <c r="F47" s="7"/>
      <c r="G47" s="7"/>
      <c r="H47" s="121"/>
      <c r="I47" s="122"/>
      <c r="J47" s="130">
        <v>3110</v>
      </c>
      <c r="K47" s="130" t="s">
        <v>66</v>
      </c>
      <c r="L47" s="116"/>
      <c r="M47" s="8">
        <v>-3946696316.1000309</v>
      </c>
      <c r="N47" s="8"/>
      <c r="O47" s="8">
        <v>-1938400664</v>
      </c>
      <c r="P47" s="8">
        <f>(M47-O47)</f>
        <v>-2008295652.1000309</v>
      </c>
      <c r="Q47" s="121">
        <f>-P47/O47</f>
        <v>-1.0360580706549072</v>
      </c>
      <c r="R47" s="153"/>
      <c r="S47" s="142"/>
      <c r="T47" s="142"/>
      <c r="U47" s="142"/>
      <c r="V47" s="142"/>
      <c r="W47" s="142"/>
    </row>
    <row r="48" spans="1:23" ht="27" customHeight="1" x14ac:dyDescent="0.4">
      <c r="A48" s="130">
        <v>1970</v>
      </c>
      <c r="B48" s="130" t="s">
        <v>67</v>
      </c>
      <c r="C48" s="110"/>
      <c r="D48" s="8">
        <v>15145466109.33</v>
      </c>
      <c r="E48" s="5"/>
      <c r="F48" s="8">
        <v>8557642825</v>
      </c>
      <c r="G48" s="8">
        <f>(D48-F48)</f>
        <v>6587823284.3299999</v>
      </c>
      <c r="H48" s="121">
        <f>G48/F48</f>
        <v>0.76981750921931003</v>
      </c>
      <c r="I48" s="122"/>
      <c r="J48" s="130"/>
      <c r="K48" s="130"/>
      <c r="L48" s="116"/>
      <c r="M48" s="8"/>
      <c r="N48" s="8"/>
      <c r="O48" s="8"/>
      <c r="P48" s="5"/>
      <c r="Q48" s="128"/>
      <c r="R48" s="17"/>
      <c r="S48" s="17"/>
      <c r="T48" s="17"/>
      <c r="U48" s="17"/>
      <c r="V48" s="17"/>
      <c r="W48" s="17"/>
    </row>
    <row r="49" spans="1:23" ht="27" customHeight="1" x14ac:dyDescent="0.4">
      <c r="A49" s="130">
        <v>1975</v>
      </c>
      <c r="B49" s="154" t="s">
        <v>68</v>
      </c>
      <c r="C49" s="110"/>
      <c r="D49" s="9">
        <v>-6445793558</v>
      </c>
      <c r="E49" s="5"/>
      <c r="F49" s="9">
        <v>-5489542069</v>
      </c>
      <c r="G49" s="8">
        <f>(D49-F49)</f>
        <v>-956251489</v>
      </c>
      <c r="H49" s="121">
        <f>G49/F49</f>
        <v>0.17419512902543346</v>
      </c>
      <c r="I49" s="122"/>
      <c r="J49" s="134"/>
      <c r="K49" s="113" t="s">
        <v>69</v>
      </c>
      <c r="L49" s="116"/>
      <c r="M49" s="152">
        <f>M43</f>
        <v>3833219563.0999689</v>
      </c>
      <c r="N49" s="8"/>
      <c r="O49" s="152">
        <f>O43</f>
        <v>7014256150</v>
      </c>
      <c r="P49" s="6">
        <f>(M49-O49)</f>
        <v>-3181036586.9000311</v>
      </c>
      <c r="Q49" s="121">
        <f>P49/-O49</f>
        <v>0.45351018253019332</v>
      </c>
      <c r="R49" s="123"/>
      <c r="S49" s="142"/>
      <c r="T49" s="142"/>
      <c r="U49" s="142"/>
      <c r="V49" s="142"/>
      <c r="W49" s="142"/>
    </row>
    <row r="50" spans="1:23" ht="27" customHeight="1" x14ac:dyDescent="0.4">
      <c r="A50" s="134"/>
      <c r="B50" s="134"/>
      <c r="C50" s="155"/>
      <c r="D50" s="151"/>
      <c r="E50" s="5"/>
      <c r="F50" s="7"/>
      <c r="G50" s="7"/>
      <c r="H50" s="125"/>
      <c r="I50" s="122"/>
      <c r="J50" s="134"/>
      <c r="K50" s="113"/>
      <c r="L50" s="116"/>
      <c r="M50" s="7"/>
      <c r="N50" s="8"/>
      <c r="O50" s="7"/>
      <c r="P50" s="5"/>
      <c r="Q50" s="123"/>
      <c r="R50" s="142"/>
      <c r="S50" s="142"/>
      <c r="T50" s="142"/>
      <c r="U50" s="142"/>
      <c r="V50" s="142"/>
      <c r="W50" s="142"/>
    </row>
    <row r="51" spans="1:23" ht="27" customHeight="1" thickBot="1" x14ac:dyDescent="0.45">
      <c r="A51" s="134"/>
      <c r="B51" s="134"/>
      <c r="C51" s="155"/>
      <c r="D51" s="151"/>
      <c r="E51" s="5"/>
      <c r="F51" s="7"/>
      <c r="G51" s="7"/>
      <c r="H51" s="125"/>
      <c r="I51" s="122"/>
      <c r="J51" s="156"/>
      <c r="K51" s="113" t="s">
        <v>70</v>
      </c>
      <c r="L51" s="116"/>
      <c r="M51" s="12">
        <f>M39+M49</f>
        <v>24653590236.079967</v>
      </c>
      <c r="N51" s="8"/>
      <c r="O51" s="12">
        <f>O39+O49</f>
        <v>35481282852</v>
      </c>
      <c r="P51" s="12">
        <f>(M51-O51)</f>
        <v>-10827692615.920033</v>
      </c>
      <c r="Q51" s="157">
        <f>P51/O51</f>
        <v>-0.30516632279291162</v>
      </c>
      <c r="R51" s="142"/>
      <c r="S51" s="17"/>
      <c r="T51" s="17"/>
      <c r="U51" s="17"/>
      <c r="V51" s="17"/>
      <c r="W51" s="17"/>
    </row>
    <row r="52" spans="1:23" ht="27" customHeight="1" thickTop="1" thickBot="1" x14ac:dyDescent="0.45">
      <c r="A52" s="158"/>
      <c r="B52" s="113" t="s">
        <v>71</v>
      </c>
      <c r="C52" s="114"/>
      <c r="D52" s="12">
        <f>D10+D34</f>
        <v>24653590236.080002</v>
      </c>
      <c r="E52" s="5"/>
      <c r="F52" s="12">
        <f>F10+F34</f>
        <v>35481282852</v>
      </c>
      <c r="G52" s="12">
        <f>(D52-F52)</f>
        <v>-10827692615.919998</v>
      </c>
      <c r="H52" s="157">
        <f>G52/F52</f>
        <v>-0.30516632279291067</v>
      </c>
      <c r="I52" s="122"/>
      <c r="J52" s="159"/>
      <c r="K52" s="159"/>
      <c r="L52" s="150"/>
      <c r="M52" s="160"/>
      <c r="N52" s="14"/>
      <c r="O52" s="160"/>
      <c r="P52" s="13"/>
      <c r="Q52" s="128"/>
      <c r="R52" s="17"/>
      <c r="S52" s="161"/>
      <c r="T52" s="17"/>
      <c r="U52" s="17"/>
      <c r="V52" s="17"/>
      <c r="W52" s="17"/>
    </row>
    <row r="53" spans="1:23" ht="27" customHeight="1" thickTop="1" x14ac:dyDescent="0.35">
      <c r="A53" s="159"/>
      <c r="B53" s="159"/>
      <c r="C53" s="162"/>
      <c r="D53" s="160"/>
      <c r="E53" s="13"/>
      <c r="F53" s="14"/>
      <c r="G53" s="14"/>
      <c r="H53" s="125"/>
      <c r="I53" s="163"/>
      <c r="J53" s="137">
        <v>9</v>
      </c>
      <c r="K53" s="137" t="s">
        <v>72</v>
      </c>
      <c r="L53" s="116" t="s">
        <v>73</v>
      </c>
      <c r="M53" s="15">
        <f>SUM(M54:M56)</f>
        <v>0</v>
      </c>
      <c r="N53" s="14"/>
      <c r="O53" s="15">
        <f>SUM(O54:O56)</f>
        <v>0</v>
      </c>
      <c r="P53" s="13"/>
      <c r="Q53" s="128"/>
      <c r="R53" s="123"/>
      <c r="S53" s="17"/>
      <c r="T53" s="17"/>
      <c r="U53" s="17"/>
      <c r="V53" s="17"/>
      <c r="W53" s="17"/>
    </row>
    <row r="54" spans="1:23" ht="27" customHeight="1" x14ac:dyDescent="0.35">
      <c r="A54" s="137">
        <v>8</v>
      </c>
      <c r="B54" s="137" t="s">
        <v>74</v>
      </c>
      <c r="C54" s="127" t="s">
        <v>73</v>
      </c>
      <c r="D54" s="15">
        <f>SUM(D55:D57)</f>
        <v>0</v>
      </c>
      <c r="E54" s="13"/>
      <c r="F54" s="15">
        <f>SUM(F55:F57)</f>
        <v>0</v>
      </c>
      <c r="G54" s="14"/>
      <c r="H54" s="125"/>
      <c r="I54" s="163"/>
      <c r="J54" s="140">
        <v>91</v>
      </c>
      <c r="K54" s="140" t="s">
        <v>75</v>
      </c>
      <c r="L54" s="116"/>
      <c r="M54" s="14">
        <v>189478772739</v>
      </c>
      <c r="N54" s="14"/>
      <c r="O54" s="14">
        <v>36377139332</v>
      </c>
      <c r="P54" s="14">
        <f>(M54-O54)</f>
        <v>153101633407</v>
      </c>
      <c r="Q54" s="121">
        <f>P54/O54</f>
        <v>4.2087320833477575</v>
      </c>
      <c r="R54" s="17"/>
      <c r="S54" s="17"/>
      <c r="T54" s="17"/>
      <c r="U54" s="17"/>
      <c r="V54" s="17"/>
      <c r="W54" s="17"/>
    </row>
    <row r="55" spans="1:23" ht="27" customHeight="1" x14ac:dyDescent="0.35">
      <c r="A55" s="140">
        <v>81</v>
      </c>
      <c r="B55" s="140" t="s">
        <v>76</v>
      </c>
      <c r="C55" s="164"/>
      <c r="D55" s="14">
        <v>9754377795</v>
      </c>
      <c r="E55" s="13"/>
      <c r="F55" s="14">
        <v>39421582783</v>
      </c>
      <c r="G55" s="14">
        <f>(D55-F55)</f>
        <v>-29667204988</v>
      </c>
      <c r="H55" s="121">
        <f>G55/F55</f>
        <v>-0.75256250240651323</v>
      </c>
      <c r="I55" s="163"/>
      <c r="J55" s="140">
        <v>93</v>
      </c>
      <c r="K55" s="140" t="s">
        <v>77</v>
      </c>
      <c r="L55" s="116"/>
      <c r="M55" s="14">
        <v>0</v>
      </c>
      <c r="N55" s="14"/>
      <c r="O55" s="14">
        <v>0</v>
      </c>
      <c r="P55" s="14">
        <f>(M55-O55)</f>
        <v>0</v>
      </c>
      <c r="Q55" s="121"/>
      <c r="R55" s="17"/>
      <c r="S55" s="17"/>
      <c r="T55" s="17"/>
      <c r="U55" s="17"/>
      <c r="V55" s="17"/>
      <c r="W55" s="17"/>
    </row>
    <row r="56" spans="1:23" ht="27" customHeight="1" x14ac:dyDescent="0.35">
      <c r="A56" s="140">
        <v>83</v>
      </c>
      <c r="B56" s="140" t="s">
        <v>78</v>
      </c>
      <c r="C56" s="165"/>
      <c r="D56" s="14">
        <v>556654</v>
      </c>
      <c r="E56" s="13"/>
      <c r="F56" s="14">
        <v>1676615</v>
      </c>
      <c r="G56" s="14">
        <f>(D56-F56)</f>
        <v>-1119961</v>
      </c>
      <c r="H56" s="121">
        <f>G56/F56</f>
        <v>-0.66798937144186354</v>
      </c>
      <c r="I56" s="163"/>
      <c r="J56" s="140">
        <v>99</v>
      </c>
      <c r="K56" s="140" t="s">
        <v>79</v>
      </c>
      <c r="L56" s="116"/>
      <c r="M56" s="166">
        <v>-189478772739</v>
      </c>
      <c r="N56" s="14"/>
      <c r="O56" s="166">
        <v>-36377139332</v>
      </c>
      <c r="P56" s="14">
        <f>(M56-O56)</f>
        <v>-153101633407</v>
      </c>
      <c r="Q56" s="121">
        <f>P56/O56</f>
        <v>4.2087320833477575</v>
      </c>
      <c r="R56" s="17"/>
      <c r="S56" s="167"/>
      <c r="T56" s="17"/>
      <c r="U56" s="17"/>
      <c r="V56" s="17"/>
      <c r="W56" s="17"/>
    </row>
    <row r="57" spans="1:23" ht="27" customHeight="1" x14ac:dyDescent="0.35">
      <c r="A57" s="140">
        <v>89</v>
      </c>
      <c r="B57" s="140" t="s">
        <v>80</v>
      </c>
      <c r="C57" s="165"/>
      <c r="D57" s="166">
        <v>-9754934449</v>
      </c>
      <c r="E57" s="13"/>
      <c r="F57" s="166">
        <v>-39423259398</v>
      </c>
      <c r="G57" s="14">
        <f>(D57-F57)</f>
        <v>29668324949</v>
      </c>
      <c r="H57" s="121">
        <f>G57/F57</f>
        <v>-0.75255890563186456</v>
      </c>
      <c r="I57" s="163"/>
      <c r="J57" s="159"/>
      <c r="K57" s="159"/>
      <c r="L57" s="150"/>
      <c r="M57" s="160"/>
      <c r="N57" s="168"/>
      <c r="O57" s="14"/>
      <c r="P57" s="13"/>
      <c r="Q57" s="13"/>
      <c r="R57" s="17"/>
      <c r="S57" s="17"/>
      <c r="T57" s="17"/>
      <c r="U57" s="17"/>
      <c r="V57" s="17"/>
      <c r="W57" s="17"/>
    </row>
    <row r="58" spans="1:23" ht="27" customHeight="1" x14ac:dyDescent="0.35">
      <c r="A58" s="159"/>
      <c r="B58" s="159"/>
      <c r="C58" s="169"/>
      <c r="D58" s="160"/>
      <c r="E58" s="13"/>
      <c r="F58" s="16"/>
      <c r="G58" s="16"/>
      <c r="H58" s="125"/>
      <c r="I58" s="163"/>
      <c r="J58" s="159"/>
      <c r="K58" s="159"/>
      <c r="L58" s="150"/>
      <c r="M58" s="160"/>
      <c r="N58" s="170"/>
      <c r="O58" s="14"/>
      <c r="P58" s="13"/>
      <c r="Q58" s="171"/>
      <c r="R58" s="17"/>
      <c r="S58" s="17"/>
      <c r="T58" s="17"/>
      <c r="U58" s="17"/>
      <c r="V58" s="17"/>
      <c r="W58" s="17"/>
    </row>
    <row r="59" spans="1:23" ht="27" customHeight="1" x14ac:dyDescent="0.35">
      <c r="A59" s="13"/>
      <c r="B59" s="13"/>
      <c r="C59" s="172"/>
      <c r="D59" s="13"/>
      <c r="E59" s="13"/>
      <c r="F59" s="16"/>
      <c r="G59" s="16"/>
      <c r="H59" s="125"/>
      <c r="I59" s="163"/>
      <c r="J59" s="159"/>
      <c r="K59" s="159"/>
      <c r="L59" s="173"/>
      <c r="M59" s="160"/>
      <c r="N59" s="170"/>
      <c r="O59" s="14"/>
      <c r="P59" s="13"/>
      <c r="Q59" s="171"/>
      <c r="R59" s="123"/>
      <c r="S59" s="17"/>
      <c r="T59" s="17"/>
      <c r="U59" s="17"/>
      <c r="V59" s="17"/>
      <c r="W59" s="17"/>
    </row>
    <row r="60" spans="1:23" ht="27" customHeight="1" x14ac:dyDescent="0.35">
      <c r="A60" s="13"/>
      <c r="B60" s="13"/>
      <c r="C60" s="172"/>
      <c r="D60" s="13"/>
      <c r="E60" s="13"/>
      <c r="F60" s="16"/>
      <c r="G60" s="16"/>
      <c r="H60" s="163"/>
      <c r="I60" s="163"/>
      <c r="J60" s="159"/>
      <c r="K60" s="159"/>
      <c r="L60" s="173"/>
      <c r="M60" s="160"/>
      <c r="N60" s="170"/>
      <c r="O60" s="14"/>
      <c r="P60" s="13"/>
      <c r="Q60" s="171"/>
      <c r="R60" s="123"/>
      <c r="S60" s="17"/>
      <c r="T60" s="17"/>
      <c r="U60" s="17"/>
      <c r="V60" s="17"/>
      <c r="W60" s="17"/>
    </row>
    <row r="61" spans="1:23" ht="27" customHeight="1" x14ac:dyDescent="0.35">
      <c r="A61" s="13"/>
      <c r="B61" s="13"/>
      <c r="C61" s="172"/>
      <c r="D61" s="13"/>
      <c r="E61" s="13"/>
      <c r="F61" s="16"/>
      <c r="G61" s="16"/>
      <c r="H61" s="163"/>
      <c r="I61" s="163"/>
      <c r="J61" s="174"/>
      <c r="K61" s="175"/>
      <c r="L61" s="176"/>
      <c r="M61" s="170"/>
      <c r="N61" s="170"/>
      <c r="O61" s="170"/>
      <c r="P61" s="13"/>
      <c r="Q61" s="13"/>
      <c r="R61" s="123"/>
      <c r="S61" s="17"/>
      <c r="T61" s="17"/>
      <c r="U61" s="17"/>
      <c r="V61" s="17"/>
      <c r="W61" s="17"/>
    </row>
    <row r="62" spans="1:23" ht="26.25" x14ac:dyDescent="0.4">
      <c r="A62" s="281"/>
      <c r="B62" s="281"/>
      <c r="C62" s="177"/>
      <c r="D62" s="177"/>
      <c r="E62" s="174"/>
      <c r="F62" s="174"/>
      <c r="G62" s="174"/>
      <c r="H62" s="174"/>
      <c r="I62" s="174"/>
      <c r="J62" s="178"/>
      <c r="K62" s="178"/>
      <c r="L62" s="271"/>
      <c r="M62" s="271"/>
      <c r="N62" s="271"/>
      <c r="O62" s="271"/>
      <c r="P62" s="271"/>
      <c r="Q62" s="271"/>
      <c r="R62" s="17"/>
      <c r="S62" s="17"/>
      <c r="T62" s="17"/>
      <c r="U62" s="17"/>
      <c r="V62" s="17"/>
      <c r="W62" s="17"/>
    </row>
    <row r="63" spans="1:23" ht="30" customHeight="1" x14ac:dyDescent="0.4">
      <c r="A63" s="270" t="s">
        <v>81</v>
      </c>
      <c r="B63" s="270"/>
      <c r="C63" s="270"/>
      <c r="D63" s="270"/>
      <c r="E63" s="270"/>
      <c r="F63" s="270"/>
      <c r="G63" s="270" t="s">
        <v>82</v>
      </c>
      <c r="H63" s="270"/>
      <c r="I63" s="270"/>
      <c r="J63" s="270"/>
      <c r="K63" s="270"/>
      <c r="L63" s="271" t="s">
        <v>83</v>
      </c>
      <c r="M63" s="271"/>
      <c r="N63" s="271"/>
      <c r="O63" s="271"/>
      <c r="P63" s="271"/>
      <c r="Q63" s="271"/>
      <c r="R63" s="17"/>
      <c r="S63" s="17"/>
      <c r="T63" s="17"/>
      <c r="U63" s="17"/>
      <c r="V63" s="17"/>
      <c r="W63" s="17"/>
    </row>
    <row r="64" spans="1:23" ht="26.25" customHeight="1" x14ac:dyDescent="0.35">
      <c r="A64" s="268" t="s">
        <v>84</v>
      </c>
      <c r="B64" s="268"/>
      <c r="C64" s="268"/>
      <c r="D64" s="268"/>
      <c r="E64" s="268"/>
      <c r="F64" s="268"/>
      <c r="G64" s="268" t="s">
        <v>85</v>
      </c>
      <c r="H64" s="268"/>
      <c r="I64" s="268"/>
      <c r="J64" s="268"/>
      <c r="K64" s="268"/>
      <c r="L64" s="269" t="s">
        <v>86</v>
      </c>
      <c r="M64" s="269"/>
      <c r="N64" s="269"/>
      <c r="O64" s="269"/>
      <c r="P64" s="269"/>
      <c r="Q64" s="269"/>
      <c r="R64" s="17"/>
      <c r="S64" s="17"/>
      <c r="T64" s="17"/>
      <c r="U64" s="17"/>
      <c r="V64" s="17"/>
      <c r="W64" s="17"/>
    </row>
    <row r="65" spans="1:23" ht="26.25" customHeight="1" x14ac:dyDescent="0.35">
      <c r="A65" s="268" t="s">
        <v>87</v>
      </c>
      <c r="B65" s="268"/>
      <c r="C65" s="268"/>
      <c r="D65" s="268"/>
      <c r="E65" s="268"/>
      <c r="F65" s="268"/>
      <c r="G65" s="268" t="s">
        <v>88</v>
      </c>
      <c r="H65" s="268"/>
      <c r="I65" s="268"/>
      <c r="J65" s="268"/>
      <c r="K65" s="268"/>
      <c r="L65" s="269" t="s">
        <v>89</v>
      </c>
      <c r="M65" s="269"/>
      <c r="N65" s="269"/>
      <c r="O65" s="269"/>
      <c r="P65" s="269"/>
      <c r="Q65" s="269"/>
      <c r="R65" s="17"/>
      <c r="S65" s="17"/>
      <c r="T65" s="17"/>
      <c r="U65" s="17"/>
      <c r="V65" s="17"/>
      <c r="W65" s="17"/>
    </row>
    <row r="66" spans="1:23" ht="27" x14ac:dyDescent="0.35">
      <c r="A66" s="179"/>
      <c r="B66" s="179"/>
      <c r="C66" s="179"/>
      <c r="D66" s="179"/>
      <c r="E66" s="179"/>
      <c r="F66" s="179"/>
      <c r="G66" s="179"/>
      <c r="H66" s="179"/>
      <c r="I66" s="179"/>
      <c r="J66" s="180"/>
      <c r="K66" s="180"/>
      <c r="L66" s="181"/>
      <c r="M66" s="180"/>
      <c r="N66" s="182"/>
      <c r="O66" s="180"/>
      <c r="P66" s="17"/>
      <c r="Q66" s="183"/>
      <c r="R66" s="17"/>
      <c r="S66" s="17"/>
      <c r="T66" s="17"/>
      <c r="U66" s="17"/>
      <c r="V66" s="17"/>
      <c r="W66" s="17"/>
    </row>
    <row r="67" spans="1:23" ht="30" x14ac:dyDescent="0.4">
      <c r="A67" s="184"/>
      <c r="B67" s="184"/>
      <c r="C67" s="185"/>
      <c r="D67" s="180"/>
      <c r="E67" s="180"/>
      <c r="F67" s="180"/>
      <c r="G67" s="180"/>
      <c r="H67" s="183"/>
      <c r="I67" s="183"/>
      <c r="J67" s="186"/>
      <c r="K67" s="186"/>
      <c r="L67" s="187"/>
      <c r="M67" s="182"/>
      <c r="N67" s="188"/>
      <c r="O67" s="189"/>
      <c r="P67" s="17"/>
      <c r="Q67" s="183"/>
      <c r="R67" s="17"/>
      <c r="S67" s="17"/>
      <c r="T67" s="17"/>
      <c r="U67" s="17"/>
      <c r="V67" s="17"/>
      <c r="W67" s="17"/>
    </row>
    <row r="68" spans="1:23" ht="30" x14ac:dyDescent="0.4">
      <c r="A68" s="142"/>
      <c r="B68" s="142"/>
      <c r="C68" s="190"/>
      <c r="D68" s="142"/>
      <c r="E68" s="142"/>
      <c r="F68" s="191"/>
      <c r="G68" s="191"/>
      <c r="H68" s="183"/>
      <c r="I68" s="183"/>
      <c r="J68" s="188"/>
      <c r="K68" s="188"/>
      <c r="L68" s="188"/>
      <c r="M68" s="188"/>
      <c r="N68" s="192"/>
      <c r="O68" s="188"/>
      <c r="P68" s="17"/>
      <c r="Q68" s="183"/>
      <c r="R68" s="17"/>
      <c r="S68" s="17"/>
      <c r="T68" s="17"/>
      <c r="U68" s="17"/>
      <c r="V68" s="17"/>
      <c r="W68" s="17"/>
    </row>
    <row r="69" spans="1:23" ht="30" x14ac:dyDescent="0.4">
      <c r="A69" s="188"/>
      <c r="B69" s="188"/>
      <c r="C69" s="188"/>
      <c r="D69" s="188"/>
      <c r="E69" s="188"/>
      <c r="F69" s="188"/>
      <c r="G69" s="188"/>
      <c r="H69" s="188"/>
      <c r="I69" s="188"/>
      <c r="J69" s="192"/>
      <c r="K69" s="192"/>
      <c r="L69" s="192"/>
      <c r="M69" s="192"/>
      <c r="N69" s="192"/>
      <c r="O69" s="192"/>
      <c r="P69" s="17"/>
      <c r="Q69" s="183"/>
      <c r="R69" s="17"/>
      <c r="S69" s="17"/>
      <c r="T69" s="17"/>
      <c r="U69" s="17"/>
      <c r="V69" s="17"/>
      <c r="W69" s="17"/>
    </row>
    <row r="70" spans="1:23" ht="27" x14ac:dyDescent="0.35">
      <c r="A70" s="192"/>
      <c r="B70" s="192"/>
      <c r="C70" s="192"/>
      <c r="D70" s="192"/>
      <c r="E70" s="192"/>
      <c r="F70" s="192"/>
      <c r="G70" s="192"/>
      <c r="H70" s="192"/>
      <c r="I70" s="192"/>
      <c r="J70" s="192"/>
      <c r="K70" s="192"/>
      <c r="L70" s="192"/>
      <c r="M70" s="192"/>
      <c r="N70" s="17"/>
      <c r="O70" s="192"/>
      <c r="P70" s="17"/>
      <c r="Q70" s="183"/>
      <c r="R70" s="17"/>
      <c r="S70" s="17"/>
      <c r="T70" s="17"/>
      <c r="U70" s="17"/>
      <c r="V70" s="17"/>
      <c r="W70" s="17"/>
    </row>
    <row r="71" spans="1:23" ht="27" x14ac:dyDescent="0.35">
      <c r="A71" s="192"/>
      <c r="B71" s="192"/>
      <c r="C71" s="192"/>
      <c r="D71" s="192"/>
      <c r="E71" s="192"/>
      <c r="F71" s="192"/>
      <c r="G71" s="192"/>
      <c r="H71" s="192"/>
      <c r="I71" s="192"/>
      <c r="J71" s="17"/>
      <c r="K71" s="17"/>
      <c r="L71" s="193"/>
      <c r="M71" s="17"/>
      <c r="N71" s="17"/>
      <c r="P71" s="17"/>
      <c r="Q71" s="183"/>
      <c r="R71" s="17"/>
      <c r="S71" s="17"/>
      <c r="T71" s="17"/>
      <c r="U71" s="17"/>
      <c r="V71" s="17"/>
      <c r="W71" s="17"/>
    </row>
    <row r="72" spans="1:23" x14ac:dyDescent="0.2">
      <c r="A72" s="17"/>
      <c r="B72" s="17"/>
      <c r="C72" s="193"/>
      <c r="D72" s="17"/>
      <c r="E72" s="17"/>
      <c r="H72" s="183"/>
      <c r="I72" s="183"/>
      <c r="J72" s="17"/>
      <c r="K72" s="17"/>
      <c r="L72" s="193"/>
      <c r="M72" s="17"/>
      <c r="N72" s="17"/>
      <c r="P72" s="17"/>
      <c r="Q72" s="183"/>
      <c r="R72" s="17"/>
      <c r="S72" s="17"/>
      <c r="T72" s="17"/>
      <c r="U72" s="17"/>
      <c r="V72" s="17"/>
      <c r="W72" s="17"/>
    </row>
    <row r="73" spans="1:23" x14ac:dyDescent="0.2">
      <c r="A73" s="17"/>
      <c r="B73" s="17"/>
      <c r="C73" s="193"/>
      <c r="D73" s="17"/>
      <c r="E73" s="17"/>
      <c r="H73" s="183"/>
      <c r="I73" s="183"/>
      <c r="J73" s="17"/>
      <c r="K73" s="17"/>
      <c r="L73" s="193"/>
      <c r="M73" s="17"/>
      <c r="N73" s="17"/>
      <c r="P73" s="17"/>
      <c r="Q73" s="183"/>
      <c r="R73" s="17"/>
      <c r="S73" s="17"/>
      <c r="T73" s="17"/>
      <c r="U73" s="17"/>
      <c r="V73" s="17"/>
      <c r="W73" s="17"/>
    </row>
    <row r="74" spans="1:23" x14ac:dyDescent="0.2">
      <c r="A74" s="17"/>
      <c r="B74" s="17"/>
      <c r="C74" s="193"/>
      <c r="D74" s="17"/>
      <c r="E74" s="17"/>
      <c r="H74" s="183"/>
      <c r="I74" s="183"/>
      <c r="J74" s="17"/>
      <c r="K74" s="17"/>
      <c r="L74" s="193"/>
      <c r="M74" s="17"/>
      <c r="N74" s="17"/>
      <c r="P74" s="17"/>
      <c r="Q74" s="183"/>
      <c r="R74" s="17"/>
      <c r="S74" s="17"/>
      <c r="T74" s="17"/>
      <c r="U74" s="17"/>
      <c r="V74" s="17"/>
      <c r="W74" s="17"/>
    </row>
    <row r="75" spans="1:23" x14ac:dyDescent="0.2">
      <c r="A75" s="17"/>
      <c r="B75" s="17"/>
      <c r="C75" s="193"/>
      <c r="D75" s="17"/>
      <c r="E75" s="17"/>
      <c r="H75" s="183"/>
      <c r="I75" s="183"/>
      <c r="J75" s="17"/>
      <c r="K75" s="17"/>
      <c r="L75" s="193"/>
      <c r="M75" s="17"/>
      <c r="N75" s="17"/>
      <c r="P75" s="17"/>
      <c r="Q75" s="183"/>
      <c r="R75" s="17"/>
      <c r="S75" s="17"/>
      <c r="T75" s="17"/>
      <c r="U75" s="17"/>
      <c r="V75" s="17"/>
      <c r="W75" s="17"/>
    </row>
    <row r="76" spans="1:23" x14ac:dyDescent="0.2">
      <c r="A76" s="17"/>
      <c r="B76" s="17"/>
      <c r="C76" s="193"/>
      <c r="D76" s="17"/>
      <c r="E76" s="17"/>
      <c r="H76" s="183"/>
      <c r="I76" s="183"/>
      <c r="J76" s="17"/>
      <c r="K76" s="17"/>
      <c r="L76" s="193"/>
      <c r="M76" s="17"/>
      <c r="N76" s="17"/>
      <c r="P76" s="17"/>
      <c r="Q76" s="183"/>
      <c r="R76" s="17"/>
      <c r="S76" s="17"/>
      <c r="T76" s="17"/>
      <c r="U76" s="17"/>
      <c r="V76" s="17"/>
      <c r="W76" s="17"/>
    </row>
    <row r="77" spans="1:23" x14ac:dyDescent="0.2">
      <c r="A77" s="17"/>
      <c r="B77" s="17"/>
      <c r="C77" s="193"/>
      <c r="D77" s="17"/>
      <c r="E77" s="17"/>
      <c r="H77" s="183"/>
      <c r="I77" s="183"/>
      <c r="J77" s="17"/>
      <c r="K77" s="17"/>
      <c r="L77" s="193"/>
      <c r="M77" s="17"/>
      <c r="N77" s="17"/>
      <c r="P77" s="17"/>
      <c r="Q77" s="183"/>
      <c r="R77" s="17"/>
      <c r="S77" s="17"/>
      <c r="T77" s="17"/>
      <c r="U77" s="17"/>
      <c r="V77" s="17"/>
      <c r="W77" s="17"/>
    </row>
    <row r="78" spans="1:23" x14ac:dyDescent="0.2">
      <c r="A78" s="194"/>
      <c r="B78" s="195"/>
      <c r="C78" s="196"/>
      <c r="D78" s="17"/>
      <c r="E78" s="17"/>
      <c r="H78" s="183"/>
      <c r="I78" s="183"/>
      <c r="J78" s="17"/>
      <c r="K78" s="17"/>
      <c r="L78" s="193"/>
      <c r="M78" s="17"/>
      <c r="N78" s="17"/>
      <c r="P78" s="17"/>
      <c r="Q78" s="183"/>
      <c r="R78" s="17"/>
      <c r="S78" s="17"/>
      <c r="T78" s="17"/>
      <c r="U78" s="17"/>
      <c r="V78" s="17"/>
      <c r="W78" s="17"/>
    </row>
    <row r="79" spans="1:23" x14ac:dyDescent="0.2">
      <c r="A79" s="194"/>
      <c r="B79" s="195"/>
      <c r="C79" s="196"/>
      <c r="D79" s="17"/>
      <c r="E79" s="17"/>
      <c r="H79" s="183"/>
      <c r="I79" s="183"/>
      <c r="J79" s="17"/>
      <c r="K79" s="17"/>
      <c r="L79" s="193"/>
      <c r="M79" s="17"/>
      <c r="N79" s="17"/>
      <c r="P79" s="17"/>
      <c r="Q79" s="183"/>
      <c r="R79" s="17"/>
      <c r="S79" s="17"/>
      <c r="T79" s="17"/>
      <c r="U79" s="17"/>
      <c r="V79" s="17"/>
      <c r="W79" s="17"/>
    </row>
    <row r="80" spans="1:23" x14ac:dyDescent="0.2">
      <c r="A80" s="194"/>
      <c r="B80" s="195"/>
      <c r="C80" s="196"/>
      <c r="D80" s="17"/>
      <c r="E80" s="17"/>
      <c r="H80" s="183"/>
      <c r="I80" s="183"/>
      <c r="J80" s="17"/>
      <c r="K80" s="17"/>
      <c r="L80" s="193"/>
      <c r="M80" s="17"/>
      <c r="N80" s="17"/>
      <c r="P80" s="17"/>
      <c r="Q80" s="183"/>
      <c r="R80" s="17"/>
      <c r="S80" s="17"/>
      <c r="T80" s="17"/>
      <c r="U80" s="17"/>
      <c r="V80" s="17"/>
      <c r="W80" s="17"/>
    </row>
    <row r="81" spans="1:23" x14ac:dyDescent="0.2">
      <c r="A81" s="194"/>
      <c r="B81" s="195"/>
      <c r="C81" s="196"/>
      <c r="D81" s="17"/>
      <c r="E81" s="17"/>
      <c r="H81" s="183"/>
      <c r="I81" s="183"/>
      <c r="J81" s="17"/>
      <c r="K81" s="17"/>
      <c r="L81" s="193"/>
      <c r="M81" s="17"/>
      <c r="N81" s="17"/>
      <c r="P81" s="17"/>
      <c r="Q81" s="183"/>
      <c r="R81" s="17"/>
      <c r="S81" s="17"/>
      <c r="T81" s="17"/>
      <c r="U81" s="17"/>
      <c r="V81" s="17"/>
      <c r="W81" s="17"/>
    </row>
    <row r="82" spans="1:23" x14ac:dyDescent="0.2">
      <c r="A82" s="194"/>
      <c r="B82" s="195"/>
      <c r="C82" s="196"/>
      <c r="D82" s="17"/>
      <c r="E82" s="17"/>
      <c r="H82" s="183"/>
      <c r="I82" s="183"/>
      <c r="J82" s="17"/>
      <c r="K82" s="17"/>
      <c r="L82" s="193"/>
      <c r="M82" s="17"/>
      <c r="N82" s="17"/>
      <c r="P82" s="17"/>
      <c r="Q82" s="183"/>
      <c r="R82" s="17"/>
      <c r="S82" s="17"/>
      <c r="T82" s="17"/>
      <c r="U82" s="17"/>
      <c r="V82" s="17"/>
      <c r="W82" s="17"/>
    </row>
    <row r="83" spans="1:23" x14ac:dyDescent="0.2">
      <c r="A83" s="194"/>
      <c r="B83" s="195"/>
      <c r="C83" s="196"/>
      <c r="D83" s="17"/>
      <c r="E83" s="17"/>
      <c r="H83" s="183"/>
      <c r="I83" s="183"/>
      <c r="J83" s="17"/>
      <c r="K83" s="17"/>
      <c r="L83" s="193"/>
      <c r="M83" s="17"/>
      <c r="N83" s="17"/>
      <c r="P83" s="17"/>
      <c r="Q83" s="183"/>
      <c r="R83" s="17"/>
      <c r="S83" s="17"/>
      <c r="T83" s="17"/>
      <c r="U83" s="17"/>
      <c r="V83" s="17"/>
      <c r="W83" s="17"/>
    </row>
    <row r="84" spans="1:23" x14ac:dyDescent="0.2">
      <c r="A84" s="194"/>
      <c r="B84" s="195"/>
      <c r="C84" s="196"/>
      <c r="D84" s="17"/>
      <c r="E84" s="17"/>
      <c r="H84" s="183"/>
      <c r="I84" s="183"/>
      <c r="J84" s="17"/>
      <c r="K84" s="17"/>
      <c r="L84" s="193"/>
      <c r="M84" s="17"/>
      <c r="N84" s="17"/>
      <c r="P84" s="17"/>
      <c r="Q84" s="183"/>
      <c r="R84" s="17"/>
      <c r="S84" s="17"/>
      <c r="T84" s="17"/>
      <c r="U84" s="17"/>
      <c r="V84" s="17"/>
      <c r="W84" s="17"/>
    </row>
    <row r="85" spans="1:23" x14ac:dyDescent="0.2">
      <c r="A85" s="194"/>
      <c r="B85" s="195"/>
      <c r="C85" s="196"/>
      <c r="D85" s="17"/>
      <c r="E85" s="17"/>
      <c r="H85" s="183"/>
      <c r="I85" s="183"/>
      <c r="J85" s="17"/>
      <c r="K85" s="17"/>
      <c r="L85" s="193"/>
      <c r="M85" s="17"/>
      <c r="N85" s="17"/>
      <c r="P85" s="17"/>
      <c r="Q85" s="183"/>
      <c r="R85" s="17"/>
      <c r="S85" s="17"/>
      <c r="T85" s="17"/>
      <c r="U85" s="17"/>
      <c r="V85" s="17"/>
      <c r="W85" s="17"/>
    </row>
    <row r="86" spans="1:23" x14ac:dyDescent="0.2">
      <c r="A86" s="194"/>
      <c r="B86" s="195"/>
      <c r="C86" s="196"/>
      <c r="D86" s="17"/>
      <c r="E86" s="17"/>
      <c r="H86" s="183"/>
      <c r="I86" s="183"/>
      <c r="J86" s="17"/>
      <c r="K86" s="17"/>
      <c r="L86" s="193"/>
      <c r="M86" s="17"/>
      <c r="N86" s="17"/>
      <c r="P86" s="17"/>
      <c r="Q86" s="183"/>
      <c r="R86" s="17"/>
      <c r="S86" s="17"/>
      <c r="T86" s="17"/>
      <c r="U86" s="17"/>
      <c r="V86" s="17"/>
      <c r="W86" s="17"/>
    </row>
    <row r="87" spans="1:23" x14ac:dyDescent="0.2">
      <c r="A87" s="194"/>
      <c r="B87" s="195"/>
      <c r="C87" s="196"/>
      <c r="D87" s="17"/>
      <c r="E87" s="17"/>
      <c r="H87" s="183"/>
      <c r="I87" s="183"/>
      <c r="J87" s="17"/>
      <c r="K87" s="17"/>
      <c r="L87" s="193"/>
      <c r="M87" s="17"/>
      <c r="N87" s="17"/>
      <c r="P87" s="17"/>
      <c r="Q87" s="183"/>
      <c r="R87" s="17"/>
      <c r="S87" s="17"/>
      <c r="T87" s="17"/>
      <c r="U87" s="17"/>
      <c r="V87" s="17"/>
      <c r="W87" s="17"/>
    </row>
    <row r="88" spans="1:23" x14ac:dyDescent="0.2">
      <c r="A88" s="194"/>
      <c r="B88" s="195"/>
      <c r="C88" s="196"/>
      <c r="D88" s="17"/>
      <c r="E88" s="17"/>
      <c r="H88" s="183"/>
      <c r="I88" s="183"/>
      <c r="J88" s="17"/>
      <c r="K88" s="17"/>
      <c r="L88" s="193"/>
      <c r="M88" s="17"/>
      <c r="N88" s="17"/>
      <c r="P88" s="17"/>
      <c r="Q88" s="183"/>
      <c r="R88" s="17"/>
      <c r="S88" s="17"/>
      <c r="T88" s="17"/>
      <c r="U88" s="17"/>
      <c r="V88" s="17"/>
      <c r="W88" s="17"/>
    </row>
    <row r="89" spans="1:23" x14ac:dyDescent="0.2">
      <c r="A89" s="194"/>
      <c r="B89" s="195"/>
      <c r="C89" s="196"/>
      <c r="D89" s="17"/>
      <c r="E89" s="17"/>
      <c r="H89" s="183"/>
      <c r="I89" s="183"/>
      <c r="J89" s="17"/>
      <c r="K89" s="17"/>
      <c r="L89" s="193"/>
      <c r="M89" s="17"/>
      <c r="N89" s="17"/>
      <c r="P89" s="17"/>
      <c r="Q89" s="183"/>
      <c r="R89" s="17"/>
      <c r="S89" s="17"/>
      <c r="T89" s="17"/>
      <c r="U89" s="17"/>
      <c r="V89" s="17"/>
      <c r="W89" s="17"/>
    </row>
    <row r="90" spans="1:23" x14ac:dyDescent="0.2">
      <c r="A90" s="194"/>
      <c r="B90" s="195"/>
      <c r="C90" s="196"/>
      <c r="D90" s="17"/>
      <c r="E90" s="17"/>
      <c r="H90" s="183"/>
      <c r="I90" s="183"/>
      <c r="J90" s="17"/>
      <c r="K90" s="17"/>
      <c r="L90" s="193"/>
      <c r="M90" s="17"/>
      <c r="N90" s="17"/>
      <c r="P90" s="17"/>
      <c r="Q90" s="17"/>
      <c r="R90" s="17"/>
      <c r="S90" s="17"/>
      <c r="T90" s="17"/>
      <c r="U90" s="17"/>
      <c r="V90" s="17"/>
      <c r="W90" s="17"/>
    </row>
    <row r="91" spans="1:23" x14ac:dyDescent="0.2">
      <c r="A91" s="194"/>
      <c r="B91" s="195"/>
      <c r="C91" s="196"/>
      <c r="D91" s="17"/>
      <c r="E91" s="17"/>
      <c r="H91" s="183"/>
      <c r="I91" s="183"/>
      <c r="J91" s="17"/>
      <c r="K91" s="17"/>
      <c r="L91" s="193"/>
      <c r="M91" s="17"/>
      <c r="N91" s="17"/>
      <c r="P91" s="17"/>
      <c r="Q91" s="17"/>
      <c r="R91" s="17"/>
      <c r="S91" s="17"/>
      <c r="T91" s="17"/>
      <c r="U91" s="17"/>
      <c r="V91" s="17"/>
      <c r="W91" s="17"/>
    </row>
    <row r="92" spans="1:23" x14ac:dyDescent="0.2">
      <c r="A92" s="194"/>
      <c r="B92" s="195"/>
      <c r="C92" s="196"/>
      <c r="D92" s="17"/>
      <c r="E92" s="17"/>
      <c r="H92" s="183"/>
      <c r="I92" s="183"/>
      <c r="J92" s="17"/>
      <c r="K92" s="17"/>
      <c r="L92" s="193"/>
      <c r="M92" s="17"/>
      <c r="N92" s="17"/>
      <c r="P92" s="17"/>
      <c r="Q92" s="17"/>
      <c r="R92" s="17"/>
      <c r="S92" s="17"/>
      <c r="T92" s="17"/>
      <c r="U92" s="17"/>
      <c r="V92" s="17"/>
      <c r="W92" s="17"/>
    </row>
    <row r="93" spans="1:23" x14ac:dyDescent="0.2">
      <c r="A93" s="194"/>
      <c r="B93" s="195"/>
      <c r="C93" s="196"/>
      <c r="D93" s="17"/>
      <c r="E93" s="17"/>
      <c r="H93" s="183"/>
      <c r="I93" s="183"/>
      <c r="J93" s="17"/>
      <c r="K93" s="17"/>
      <c r="L93" s="193"/>
      <c r="M93" s="17"/>
      <c r="N93" s="17"/>
      <c r="P93" s="17"/>
      <c r="Q93" s="17"/>
      <c r="R93" s="17"/>
      <c r="S93" s="17"/>
      <c r="T93" s="17"/>
      <c r="U93" s="17"/>
      <c r="V93" s="17"/>
      <c r="W93" s="17"/>
    </row>
    <row r="94" spans="1:23" x14ac:dyDescent="0.2">
      <c r="A94" s="194"/>
      <c r="B94" s="195"/>
      <c r="C94" s="196"/>
      <c r="D94" s="17"/>
      <c r="E94" s="17"/>
      <c r="H94" s="183"/>
      <c r="I94" s="183"/>
      <c r="J94" s="17"/>
      <c r="K94" s="17"/>
      <c r="L94" s="193"/>
      <c r="M94" s="17"/>
      <c r="N94" s="17"/>
      <c r="P94" s="17"/>
      <c r="Q94" s="17"/>
      <c r="R94" s="17"/>
      <c r="S94" s="17"/>
      <c r="T94" s="17"/>
      <c r="U94" s="17"/>
      <c r="V94" s="17"/>
      <c r="W94" s="17"/>
    </row>
    <row r="95" spans="1:23" x14ac:dyDescent="0.2">
      <c r="A95" s="194"/>
      <c r="B95" s="195"/>
      <c r="C95" s="196"/>
      <c r="D95" s="17"/>
      <c r="E95" s="17"/>
      <c r="H95" s="183"/>
      <c r="I95" s="183"/>
      <c r="J95" s="17"/>
      <c r="K95" s="17"/>
      <c r="L95" s="193"/>
      <c r="M95" s="17"/>
      <c r="N95" s="17"/>
      <c r="P95" s="17"/>
      <c r="Q95" s="17"/>
      <c r="R95" s="17"/>
      <c r="S95" s="17"/>
      <c r="T95" s="17"/>
      <c r="U95" s="17"/>
      <c r="V95" s="17"/>
      <c r="W95" s="17"/>
    </row>
    <row r="96" spans="1:23" x14ac:dyDescent="0.2">
      <c r="A96" s="194"/>
      <c r="B96" s="195"/>
      <c r="C96" s="196"/>
      <c r="D96" s="17"/>
      <c r="E96" s="17"/>
      <c r="H96" s="183"/>
      <c r="I96" s="183"/>
      <c r="J96" s="17"/>
      <c r="K96" s="17"/>
      <c r="L96" s="193"/>
      <c r="M96" s="17"/>
      <c r="N96" s="17"/>
      <c r="P96" s="17"/>
      <c r="Q96" s="17"/>
      <c r="R96" s="17"/>
      <c r="S96" s="17"/>
      <c r="T96" s="17"/>
      <c r="U96" s="17"/>
      <c r="V96" s="17"/>
      <c r="W96" s="17"/>
    </row>
    <row r="97" spans="1:23" x14ac:dyDescent="0.2">
      <c r="A97" s="194"/>
      <c r="B97" s="195"/>
      <c r="C97" s="196"/>
      <c r="D97" s="17"/>
      <c r="E97" s="17"/>
      <c r="H97" s="183"/>
      <c r="I97" s="183"/>
      <c r="J97" s="17"/>
      <c r="K97" s="17"/>
      <c r="L97" s="193"/>
      <c r="M97" s="17"/>
      <c r="N97" s="17"/>
      <c r="P97" s="17"/>
      <c r="Q97" s="17"/>
      <c r="R97" s="17"/>
      <c r="S97" s="17"/>
      <c r="T97" s="17"/>
      <c r="U97" s="17"/>
      <c r="V97" s="17"/>
      <c r="W97" s="17"/>
    </row>
    <row r="98" spans="1:23" x14ac:dyDescent="0.2">
      <c r="A98" s="194"/>
      <c r="B98" s="195"/>
      <c r="C98" s="196"/>
      <c r="D98" s="17"/>
      <c r="E98" s="17"/>
      <c r="H98" s="183"/>
      <c r="I98" s="183"/>
      <c r="J98" s="17"/>
      <c r="K98" s="17"/>
      <c r="L98" s="193"/>
      <c r="M98" s="17"/>
      <c r="N98" s="17"/>
      <c r="P98" s="17"/>
      <c r="Q98" s="17"/>
      <c r="R98" s="17"/>
      <c r="S98" s="17"/>
      <c r="T98" s="17"/>
      <c r="U98" s="17"/>
      <c r="V98" s="17"/>
      <c r="W98" s="17"/>
    </row>
    <row r="99" spans="1:23" x14ac:dyDescent="0.2">
      <c r="A99" s="194"/>
      <c r="B99" s="195"/>
      <c r="C99" s="196"/>
      <c r="D99" s="17"/>
      <c r="E99" s="17"/>
      <c r="H99" s="183"/>
      <c r="I99" s="183"/>
      <c r="J99" s="17"/>
      <c r="K99" s="17"/>
      <c r="L99" s="193"/>
      <c r="M99" s="17"/>
      <c r="P99" s="17"/>
      <c r="Q99" s="17"/>
      <c r="R99" s="17"/>
      <c r="S99" s="17"/>
      <c r="T99" s="17"/>
      <c r="U99" s="17"/>
      <c r="V99" s="17"/>
      <c r="W99" s="17"/>
    </row>
    <row r="100" spans="1:23" x14ac:dyDescent="0.2">
      <c r="A100" s="194"/>
      <c r="B100" s="195"/>
      <c r="C100" s="196"/>
      <c r="D100" s="17"/>
      <c r="E100" s="17"/>
      <c r="H100" s="183"/>
      <c r="I100" s="183"/>
      <c r="P100" s="17"/>
      <c r="Q100" s="17"/>
      <c r="R100" s="17"/>
      <c r="S100" s="17"/>
      <c r="T100" s="17"/>
      <c r="U100" s="17"/>
      <c r="V100" s="17"/>
      <c r="W100" s="17"/>
    </row>
    <row r="101" spans="1:23" x14ac:dyDescent="0.2">
      <c r="Q101" s="17"/>
      <c r="R101" s="17"/>
      <c r="S101" s="17"/>
      <c r="T101" s="17"/>
      <c r="U101" s="17"/>
      <c r="V101" s="17"/>
      <c r="W101" s="17"/>
    </row>
    <row r="102" spans="1:23" x14ac:dyDescent="0.2">
      <c r="R102" s="17"/>
    </row>
    <row r="1527" spans="3:15" x14ac:dyDescent="0.2">
      <c r="L1527" s="105"/>
      <c r="M1527" s="105"/>
      <c r="N1527" s="105"/>
      <c r="O1527" s="105"/>
    </row>
    <row r="1528" spans="3:15" x14ac:dyDescent="0.2">
      <c r="C1528" s="105"/>
      <c r="D1528" s="105"/>
      <c r="E1528" s="197" t="e">
        <f>VLOOKUP(A1528,#REF!,11,0)+1</f>
        <v>#REF!</v>
      </c>
      <c r="F1528" s="105"/>
      <c r="G1528" s="105"/>
      <c r="H1528" s="105"/>
      <c r="I1528" s="105"/>
    </row>
    <row r="1534" spans="3:15" x14ac:dyDescent="0.2">
      <c r="L1534" s="105"/>
      <c r="M1534" s="105"/>
      <c r="N1534" s="105"/>
      <c r="O1534" s="105"/>
    </row>
    <row r="1535" spans="3:15" x14ac:dyDescent="0.2">
      <c r="C1535" s="105"/>
      <c r="D1535" s="105"/>
      <c r="E1535" s="197" t="e">
        <f>VLOOKUP(A1535,#REF!,11,0)</f>
        <v>#REF!</v>
      </c>
      <c r="F1535" s="105"/>
      <c r="G1535" s="105"/>
      <c r="H1535" s="105"/>
      <c r="I1535" s="105"/>
    </row>
    <row r="2082" spans="3:15" x14ac:dyDescent="0.2">
      <c r="L2082" s="105"/>
      <c r="M2082" s="105"/>
      <c r="N2082" s="105"/>
      <c r="O2082" s="105"/>
    </row>
    <row r="2083" spans="3:15" x14ac:dyDescent="0.2">
      <c r="C2083" s="105"/>
      <c r="D2083" s="105"/>
      <c r="E2083" s="197" t="e">
        <f>VLOOKUP(A2083,#REF!,11,0)</f>
        <v>#REF!</v>
      </c>
      <c r="F2083" s="105"/>
      <c r="G2083" s="105"/>
      <c r="H2083" s="105"/>
      <c r="I2083" s="105"/>
    </row>
  </sheetData>
  <sheetProtection algorithmName="SHA-512" hashValue="PD0uThhjeJ13Xpijj9KsTOzUDTSkC1Qp4tu1AqGxHFKimwvHvzkZa5zWUclTnUxMg97YOgPI3OjYCdxS+hzASg==" saltValue="v/9K90qREOwcDXfagMCGHA==" spinCount="100000" sheet="1" objects="1" scenarios="1"/>
  <mergeCells count="16">
    <mergeCell ref="A62:B62"/>
    <mergeCell ref="L62:Q62"/>
    <mergeCell ref="A1:Q1"/>
    <mergeCell ref="A2:Q2"/>
    <mergeCell ref="A3:Q3"/>
    <mergeCell ref="A4:Q4"/>
    <mergeCell ref="A5:Q5"/>
    <mergeCell ref="A65:F65"/>
    <mergeCell ref="G65:K65"/>
    <mergeCell ref="L65:Q65"/>
    <mergeCell ref="A63:F63"/>
    <mergeCell ref="G63:K63"/>
    <mergeCell ref="L63:Q63"/>
    <mergeCell ref="A64:F64"/>
    <mergeCell ref="G64:K64"/>
    <mergeCell ref="L64:Q64"/>
  </mergeCells>
  <printOptions horizontalCentered="1" verticalCentered="1"/>
  <pageMargins left="0.23622047244094491" right="0.23622047244094491" top="0.15748031496062992" bottom="0.15748031496062992" header="0.31496062992125984" footer="0.31496062992125984"/>
  <pageSetup scale="28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BF59B-0019-43AC-8ADC-48CF35791CB7}">
  <sheetPr>
    <tabColor theme="9" tint="-0.249977111117893"/>
  </sheetPr>
  <dimension ref="A1:IR269"/>
  <sheetViews>
    <sheetView view="pageBreakPreview" topLeftCell="A7" zoomScale="70" zoomScaleNormal="80" zoomScaleSheetLayoutView="70" workbookViewId="0">
      <selection activeCell="F17" sqref="F17"/>
    </sheetView>
  </sheetViews>
  <sheetFormatPr baseColWidth="10" defaultRowHeight="12.75" x14ac:dyDescent="0.2"/>
  <cols>
    <col min="1" max="1" width="15.5703125" style="194" customWidth="1"/>
    <col min="2" max="2" width="47.85546875" style="195" customWidth="1"/>
    <col min="3" max="3" width="14.85546875" style="196" customWidth="1"/>
    <col min="4" max="4" width="25.7109375" style="17" customWidth="1"/>
    <col min="5" max="5" width="3.42578125" style="17" customWidth="1"/>
    <col min="6" max="7" width="25.7109375" style="17" customWidth="1"/>
    <col min="8" max="8" width="14.42578125" style="17" customWidth="1"/>
    <col min="9" max="9" width="13.140625" style="266" bestFit="1" customWidth="1"/>
    <col min="10" max="10" width="11.42578125" style="17"/>
    <col min="11" max="11" width="18.140625" style="17" bestFit="1" customWidth="1"/>
    <col min="12" max="12" width="12.28515625" style="17" bestFit="1" customWidth="1"/>
    <col min="13" max="13" width="13.7109375" style="17" bestFit="1" customWidth="1"/>
    <col min="14" max="16384" width="11.42578125" style="17"/>
  </cols>
  <sheetData>
    <row r="1" spans="1:13" s="142" customFormat="1" ht="10.5" customHeight="1" x14ac:dyDescent="0.25">
      <c r="A1" s="288"/>
      <c r="B1" s="289"/>
      <c r="C1" s="289"/>
      <c r="D1" s="289"/>
      <c r="E1" s="289"/>
      <c r="F1" s="289"/>
      <c r="G1" s="289"/>
      <c r="H1" s="290"/>
      <c r="I1" s="200"/>
    </row>
    <row r="2" spans="1:13" s="142" customFormat="1" ht="18.75" x14ac:dyDescent="0.3">
      <c r="A2" s="291" t="s">
        <v>90</v>
      </c>
      <c r="B2" s="292"/>
      <c r="C2" s="292"/>
      <c r="D2" s="292"/>
      <c r="E2" s="292"/>
      <c r="F2" s="292"/>
      <c r="G2" s="292"/>
      <c r="H2" s="293"/>
      <c r="I2" s="200"/>
    </row>
    <row r="3" spans="1:13" s="142" customFormat="1" ht="18.75" x14ac:dyDescent="0.3">
      <c r="A3" s="291" t="s">
        <v>1</v>
      </c>
      <c r="B3" s="292"/>
      <c r="C3" s="292"/>
      <c r="D3" s="292"/>
      <c r="E3" s="292"/>
      <c r="F3" s="292"/>
      <c r="G3" s="292"/>
      <c r="H3" s="293"/>
      <c r="I3" s="200"/>
    </row>
    <row r="4" spans="1:13" s="142" customFormat="1" ht="18.75" x14ac:dyDescent="0.3">
      <c r="A4" s="291" t="s">
        <v>91</v>
      </c>
      <c r="B4" s="292"/>
      <c r="C4" s="292"/>
      <c r="D4" s="292"/>
      <c r="E4" s="292"/>
      <c r="F4" s="292"/>
      <c r="G4" s="292"/>
      <c r="H4" s="293"/>
      <c r="I4" s="200"/>
    </row>
    <row r="5" spans="1:13" s="142" customFormat="1" ht="18.75" x14ac:dyDescent="0.3">
      <c r="A5" s="291" t="s">
        <v>92</v>
      </c>
      <c r="B5" s="292"/>
      <c r="C5" s="292"/>
      <c r="D5" s="292"/>
      <c r="E5" s="292"/>
      <c r="F5" s="292"/>
      <c r="G5" s="292"/>
      <c r="H5" s="293"/>
      <c r="I5" s="200"/>
    </row>
    <row r="6" spans="1:13" s="142" customFormat="1" ht="18.75" x14ac:dyDescent="0.3">
      <c r="A6" s="291" t="s">
        <v>4</v>
      </c>
      <c r="B6" s="292"/>
      <c r="C6" s="292"/>
      <c r="D6" s="292"/>
      <c r="E6" s="292"/>
      <c r="F6" s="292"/>
      <c r="G6" s="292"/>
      <c r="H6" s="293"/>
      <c r="I6" s="200"/>
    </row>
    <row r="7" spans="1:13" s="142" customFormat="1" ht="12.75" customHeight="1" thickBot="1" x14ac:dyDescent="0.35">
      <c r="A7" s="19"/>
      <c r="B7" s="20"/>
      <c r="C7" s="20"/>
      <c r="D7" s="20"/>
      <c r="E7" s="20"/>
      <c r="F7" s="201"/>
      <c r="G7" s="201"/>
      <c r="H7" s="202"/>
      <c r="I7" s="200"/>
    </row>
    <row r="8" spans="1:13" s="205" customFormat="1" ht="18" x14ac:dyDescent="0.25">
      <c r="A8" s="203"/>
      <c r="B8" s="204"/>
      <c r="C8" s="21" t="s">
        <v>5</v>
      </c>
      <c r="D8" s="22">
        <v>45291</v>
      </c>
      <c r="E8" s="22"/>
      <c r="F8" s="22">
        <v>44926</v>
      </c>
      <c r="G8" s="22" t="s">
        <v>6</v>
      </c>
      <c r="H8" s="22" t="s">
        <v>7</v>
      </c>
      <c r="I8" s="200"/>
    </row>
    <row r="9" spans="1:13" s="205" customFormat="1" ht="12.75" customHeight="1" x14ac:dyDescent="0.25">
      <c r="A9" s="203"/>
      <c r="B9" s="204"/>
      <c r="C9" s="206"/>
      <c r="D9" s="22"/>
      <c r="E9" s="142"/>
      <c r="F9" s="142"/>
      <c r="G9" s="142"/>
      <c r="H9" s="142"/>
      <c r="I9" s="200"/>
    </row>
    <row r="10" spans="1:13" s="211" customFormat="1" ht="34.5" customHeight="1" x14ac:dyDescent="0.25">
      <c r="A10" s="207">
        <v>43</v>
      </c>
      <c r="B10" s="208" t="s">
        <v>93</v>
      </c>
      <c r="C10" s="209" t="s">
        <v>94</v>
      </c>
      <c r="D10" s="23">
        <f>SUM(D12:D15)</f>
        <v>34098181615</v>
      </c>
      <c r="E10" s="210"/>
      <c r="F10" s="23">
        <f>SUM(F12:F15)</f>
        <v>20939496361</v>
      </c>
      <c r="G10" s="24">
        <f>(D10-F10)</f>
        <v>13158685254</v>
      </c>
      <c r="H10" s="25">
        <f>G10/F10</f>
        <v>0.62841460115096992</v>
      </c>
      <c r="I10" s="26"/>
      <c r="K10" s="212"/>
      <c r="L10" s="213"/>
      <c r="M10" s="213"/>
    </row>
    <row r="11" spans="1:13" s="211" customFormat="1" ht="9.75" customHeight="1" x14ac:dyDescent="0.25">
      <c r="A11" s="214"/>
      <c r="B11" s="214"/>
      <c r="C11" s="215"/>
      <c r="D11" s="27"/>
      <c r="E11" s="216"/>
      <c r="F11" s="27"/>
      <c r="G11" s="27"/>
      <c r="H11" s="27"/>
      <c r="I11" s="26"/>
    </row>
    <row r="12" spans="1:13" s="36" customFormat="1" ht="18" customHeight="1" x14ac:dyDescent="0.2">
      <c r="A12" s="217"/>
      <c r="B12" s="217" t="s">
        <v>95</v>
      </c>
      <c r="C12" s="218"/>
      <c r="D12" s="24">
        <v>3782639930</v>
      </c>
      <c r="E12" s="219"/>
      <c r="F12" s="24">
        <v>3630232793</v>
      </c>
      <c r="G12" s="24">
        <f>(D12-F12)</f>
        <v>152407137</v>
      </c>
      <c r="H12" s="25">
        <f>G12/F12</f>
        <v>4.1982744823935041E-2</v>
      </c>
      <c r="I12" s="26"/>
    </row>
    <row r="13" spans="1:13" s="36" customFormat="1" ht="18" customHeight="1" x14ac:dyDescent="0.2">
      <c r="A13" s="217"/>
      <c r="B13" s="217" t="s">
        <v>96</v>
      </c>
      <c r="C13" s="218"/>
      <c r="D13" s="28">
        <v>37994476906</v>
      </c>
      <c r="E13" s="216"/>
      <c r="F13" s="28">
        <v>38316638845</v>
      </c>
      <c r="G13" s="24">
        <f>(D13-F13)</f>
        <v>-322161939</v>
      </c>
      <c r="H13" s="25">
        <f>G13/F13</f>
        <v>-8.4078862006456874E-3</v>
      </c>
      <c r="I13" s="26"/>
    </row>
    <row r="14" spans="1:13" s="36" customFormat="1" ht="18" customHeight="1" x14ac:dyDescent="0.2">
      <c r="A14" s="217"/>
      <c r="B14" s="217" t="s">
        <v>97</v>
      </c>
      <c r="C14" s="218"/>
      <c r="D14" s="28">
        <v>-690207380</v>
      </c>
      <c r="E14" s="216"/>
      <c r="F14" s="28">
        <v>-1094285536</v>
      </c>
      <c r="G14" s="24">
        <f>(D14-F14)</f>
        <v>404078156</v>
      </c>
      <c r="H14" s="25">
        <f>G14/F14</f>
        <v>-0.36926208261606774</v>
      </c>
      <c r="I14" s="26"/>
    </row>
    <row r="15" spans="1:13" s="36" customFormat="1" ht="18" customHeight="1" x14ac:dyDescent="0.2">
      <c r="A15" s="217"/>
      <c r="B15" s="217" t="s">
        <v>98</v>
      </c>
      <c r="C15" s="218"/>
      <c r="D15" s="28">
        <v>-6988727841</v>
      </c>
      <c r="E15" s="216"/>
      <c r="F15" s="28">
        <v>-19913089741</v>
      </c>
      <c r="G15" s="24">
        <f>(D15-F15)</f>
        <v>12924361900</v>
      </c>
      <c r="H15" s="25">
        <f>G15/F15</f>
        <v>-0.64903850020770115</v>
      </c>
      <c r="I15" s="26"/>
    </row>
    <row r="16" spans="1:13" s="36" customFormat="1" ht="14.25" customHeight="1" x14ac:dyDescent="0.2">
      <c r="A16" s="217"/>
      <c r="B16" s="217"/>
      <c r="C16" s="218"/>
      <c r="D16" s="28"/>
      <c r="E16" s="216"/>
      <c r="F16" s="28"/>
      <c r="G16" s="28"/>
      <c r="H16" s="28"/>
      <c r="I16" s="26"/>
    </row>
    <row r="17" spans="1:13" s="220" customFormat="1" ht="30" customHeight="1" x14ac:dyDescent="0.25">
      <c r="A17" s="207">
        <v>6</v>
      </c>
      <c r="B17" s="207" t="s">
        <v>99</v>
      </c>
      <c r="C17" s="209" t="s">
        <v>100</v>
      </c>
      <c r="D17" s="23">
        <f>D19</f>
        <v>17981892622.049999</v>
      </c>
      <c r="E17" s="210"/>
      <c r="F17" s="23">
        <f>F19</f>
        <v>13314634152</v>
      </c>
      <c r="G17" s="24">
        <f>(D17-F17)</f>
        <v>4667258470.0499992</v>
      </c>
      <c r="H17" s="25">
        <f>G17/F17</f>
        <v>0.3505359904574567</v>
      </c>
      <c r="I17" s="26"/>
      <c r="K17" s="221"/>
      <c r="L17" s="222"/>
      <c r="M17" s="223"/>
    </row>
    <row r="18" spans="1:13" s="211" customFormat="1" ht="10.5" customHeight="1" x14ac:dyDescent="0.25">
      <c r="A18" s="217"/>
      <c r="B18" s="217"/>
      <c r="C18" s="218"/>
      <c r="D18" s="28"/>
      <c r="E18" s="216"/>
      <c r="F18" s="28"/>
      <c r="G18" s="28"/>
      <c r="H18" s="28"/>
      <c r="I18" s="26"/>
      <c r="L18" s="213"/>
    </row>
    <row r="19" spans="1:13" s="211" customFormat="1" ht="18" customHeight="1" x14ac:dyDescent="0.25">
      <c r="A19" s="224">
        <v>63</v>
      </c>
      <c r="B19" s="224" t="s">
        <v>101</v>
      </c>
      <c r="C19" s="21"/>
      <c r="D19" s="29">
        <f>SUM(D21:D22)</f>
        <v>17981892622.049999</v>
      </c>
      <c r="E19" s="219"/>
      <c r="F19" s="29">
        <f>SUM(F21:F22)</f>
        <v>13314634152</v>
      </c>
      <c r="G19" s="24">
        <f>(D19-F19)</f>
        <v>4667258470.0499992</v>
      </c>
      <c r="H19" s="25">
        <f>G19/F19</f>
        <v>0.3505359904574567</v>
      </c>
      <c r="I19" s="26"/>
    </row>
    <row r="20" spans="1:13" s="211" customFormat="1" ht="18" customHeight="1" x14ac:dyDescent="0.25">
      <c r="A20" s="224"/>
      <c r="B20" s="224"/>
      <c r="C20" s="21"/>
      <c r="D20" s="27"/>
      <c r="E20" s="216"/>
      <c r="F20" s="27"/>
      <c r="G20" s="27"/>
      <c r="H20" s="27"/>
      <c r="I20" s="26"/>
    </row>
    <row r="21" spans="1:13" s="211" customFormat="1" ht="18" customHeight="1" x14ac:dyDescent="0.25">
      <c r="A21" s="217"/>
      <c r="B21" s="217" t="s">
        <v>102</v>
      </c>
      <c r="C21" s="218"/>
      <c r="D21" s="24">
        <v>2242697480.0499992</v>
      </c>
      <c r="E21" s="219"/>
      <c r="F21" s="24">
        <v>2083713431</v>
      </c>
      <c r="G21" s="24">
        <f>(D21-F21)</f>
        <v>158984049.04999924</v>
      </c>
      <c r="H21" s="25">
        <f>G21/F21</f>
        <v>7.6298423134749785E-2</v>
      </c>
      <c r="I21" s="26"/>
    </row>
    <row r="22" spans="1:13" s="211" customFormat="1" ht="18" customHeight="1" x14ac:dyDescent="0.25">
      <c r="A22" s="217"/>
      <c r="B22" s="217" t="s">
        <v>96</v>
      </c>
      <c r="C22" s="218"/>
      <c r="D22" s="24">
        <v>15739195142</v>
      </c>
      <c r="E22" s="219"/>
      <c r="F22" s="24">
        <v>11230920721</v>
      </c>
      <c r="G22" s="24">
        <f>(D22-F22)</f>
        <v>4508274421</v>
      </c>
      <c r="H22" s="25">
        <f>G22/F22</f>
        <v>0.40141628037407995</v>
      </c>
      <c r="I22" s="26"/>
    </row>
    <row r="23" spans="1:13" s="211" customFormat="1" ht="12.75" customHeight="1" x14ac:dyDescent="0.25">
      <c r="A23" s="217"/>
      <c r="B23" s="217"/>
      <c r="C23" s="218"/>
      <c r="D23" s="28"/>
      <c r="E23" s="216"/>
      <c r="F23" s="28"/>
      <c r="G23" s="28"/>
      <c r="H23" s="28"/>
      <c r="I23" s="26"/>
    </row>
    <row r="24" spans="1:13" s="211" customFormat="1" ht="27.75" customHeight="1" x14ac:dyDescent="0.25">
      <c r="A24" s="225"/>
      <c r="B24" s="207" t="s">
        <v>103</v>
      </c>
      <c r="C24" s="226"/>
      <c r="D24" s="23">
        <f>D10-D17</f>
        <v>16116288992.950001</v>
      </c>
      <c r="E24" s="219"/>
      <c r="F24" s="23">
        <f>F10-F17</f>
        <v>7624862209</v>
      </c>
      <c r="G24" s="24">
        <f>(D24-F24)</f>
        <v>8491426783.9500008</v>
      </c>
      <c r="H24" s="25">
        <f>G24/F24</f>
        <v>1.1136498668693517</v>
      </c>
      <c r="I24" s="26"/>
      <c r="K24" s="212"/>
    </row>
    <row r="25" spans="1:13" s="211" customFormat="1" ht="12.75" customHeight="1" x14ac:dyDescent="0.25">
      <c r="A25" s="225"/>
      <c r="B25" s="207"/>
      <c r="C25" s="226"/>
      <c r="D25" s="23"/>
      <c r="E25" s="219"/>
      <c r="F25" s="23"/>
      <c r="G25" s="24"/>
      <c r="H25" s="25"/>
      <c r="I25" s="26"/>
      <c r="K25" s="212"/>
    </row>
    <row r="26" spans="1:13" s="211" customFormat="1" ht="30" customHeight="1" x14ac:dyDescent="0.25">
      <c r="A26" s="227">
        <v>47</v>
      </c>
      <c r="B26" s="228" t="s">
        <v>104</v>
      </c>
      <c r="C26" s="209" t="s">
        <v>94</v>
      </c>
      <c r="D26" s="23">
        <v>83435102182</v>
      </c>
      <c r="E26" s="219"/>
      <c r="F26" s="23">
        <v>93887169915</v>
      </c>
      <c r="G26" s="24">
        <f>(D26-F26)</f>
        <v>-10452067733</v>
      </c>
      <c r="H26" s="25">
        <f>G26/F26</f>
        <v>-0.11132583655959272</v>
      </c>
      <c r="I26" s="26"/>
      <c r="K26" s="229"/>
      <c r="M26" s="213"/>
    </row>
    <row r="27" spans="1:13" s="36" customFormat="1" ht="15" customHeight="1" x14ac:dyDescent="0.2">
      <c r="A27" s="217"/>
      <c r="B27" s="217"/>
      <c r="C27" s="218"/>
      <c r="D27" s="28"/>
      <c r="E27" s="216"/>
      <c r="F27" s="28"/>
      <c r="G27" s="28"/>
      <c r="H27" s="28"/>
      <c r="I27" s="26"/>
    </row>
    <row r="28" spans="1:13" s="211" customFormat="1" ht="30" customHeight="1" x14ac:dyDescent="0.25">
      <c r="A28" s="207"/>
      <c r="B28" s="207" t="s">
        <v>105</v>
      </c>
      <c r="C28" s="209" t="s">
        <v>106</v>
      </c>
      <c r="D28" s="23">
        <f>D30+D40+D46</f>
        <v>106253233953.31003</v>
      </c>
      <c r="E28" s="219"/>
      <c r="F28" s="23">
        <f>F30+F40+F46</f>
        <v>103352953689</v>
      </c>
      <c r="G28" s="24">
        <f>(D28-F28)</f>
        <v>2900280264.3100281</v>
      </c>
      <c r="H28" s="25">
        <f>G28/F28</f>
        <v>2.8061900127569445E-2</v>
      </c>
      <c r="I28" s="26"/>
      <c r="K28" s="229"/>
      <c r="M28" s="213"/>
    </row>
    <row r="29" spans="1:13" s="211" customFormat="1" ht="12" customHeight="1" x14ac:dyDescent="0.25">
      <c r="A29" s="230"/>
      <c r="B29" s="230"/>
      <c r="C29" s="231"/>
      <c r="D29" s="30"/>
      <c r="E29" s="216"/>
      <c r="F29" s="30"/>
      <c r="G29" s="30"/>
      <c r="H29" s="30"/>
      <c r="I29" s="26"/>
      <c r="K29" s="213"/>
    </row>
    <row r="30" spans="1:13" s="211" customFormat="1" ht="18" customHeight="1" x14ac:dyDescent="0.25">
      <c r="A30" s="232">
        <v>51</v>
      </c>
      <c r="B30" s="232" t="s">
        <v>107</v>
      </c>
      <c r="C30" s="215"/>
      <c r="D30" s="31">
        <f>SUM(D32:D38)</f>
        <v>103431053641.07002</v>
      </c>
      <c r="E30" s="219"/>
      <c r="F30" s="31">
        <f>SUM(F32:F38)</f>
        <v>98998594667</v>
      </c>
      <c r="G30" s="24">
        <f>(D30-F30)</f>
        <v>4432458974.0700226</v>
      </c>
      <c r="H30" s="25">
        <f>G30/F30</f>
        <v>4.4772948434060246E-2</v>
      </c>
      <c r="I30" s="26"/>
      <c r="K30" s="212"/>
      <c r="L30" s="213"/>
    </row>
    <row r="31" spans="1:13" s="211" customFormat="1" ht="12" customHeight="1" x14ac:dyDescent="0.25">
      <c r="A31" s="224"/>
      <c r="B31" s="224"/>
      <c r="C31" s="21"/>
      <c r="D31" s="27"/>
      <c r="E31" s="216"/>
      <c r="F31" s="27"/>
      <c r="G31" s="27"/>
      <c r="H31" s="27"/>
      <c r="I31" s="26"/>
      <c r="L31" s="213"/>
    </row>
    <row r="32" spans="1:13" s="36" customFormat="1" ht="18" customHeight="1" x14ac:dyDescent="0.2">
      <c r="A32" s="217">
        <v>5101</v>
      </c>
      <c r="B32" s="217" t="s">
        <v>108</v>
      </c>
      <c r="C32" s="218"/>
      <c r="D32" s="24">
        <v>29739176474.400002</v>
      </c>
      <c r="E32" s="219"/>
      <c r="F32" s="24">
        <v>25707840753</v>
      </c>
      <c r="G32" s="24">
        <f>(D32-F32)</f>
        <v>4031335721.4000015</v>
      </c>
      <c r="H32" s="25">
        <f>G32/F32</f>
        <v>0.15681347026119108</v>
      </c>
      <c r="I32" s="26"/>
    </row>
    <row r="33" spans="1:11" s="36" customFormat="1" ht="18" customHeight="1" x14ac:dyDescent="0.2">
      <c r="A33" s="217">
        <v>5103</v>
      </c>
      <c r="B33" s="217" t="s">
        <v>109</v>
      </c>
      <c r="C33" s="218"/>
      <c r="D33" s="24">
        <v>8130869550</v>
      </c>
      <c r="E33" s="219"/>
      <c r="F33" s="24">
        <v>7128087922</v>
      </c>
      <c r="G33" s="24">
        <f t="shared" ref="G33:G38" si="0">(D33-F33)</f>
        <v>1002781628</v>
      </c>
      <c r="H33" s="25">
        <f t="shared" ref="H33:H38" si="1">G33/F33</f>
        <v>0.14068031132234399</v>
      </c>
      <c r="I33" s="26"/>
    </row>
    <row r="34" spans="1:11" s="36" customFormat="1" ht="18" customHeight="1" x14ac:dyDescent="0.2">
      <c r="A34" s="217">
        <v>5104</v>
      </c>
      <c r="B34" s="217" t="s">
        <v>110</v>
      </c>
      <c r="C34" s="218"/>
      <c r="D34" s="24">
        <v>1647834739</v>
      </c>
      <c r="E34" s="219"/>
      <c r="F34" s="24">
        <v>1560899260</v>
      </c>
      <c r="G34" s="24">
        <f t="shared" si="0"/>
        <v>86935479</v>
      </c>
      <c r="H34" s="25">
        <f t="shared" si="1"/>
        <v>5.5695765401285409E-2</v>
      </c>
      <c r="I34" s="26"/>
    </row>
    <row r="35" spans="1:11" s="36" customFormat="1" ht="18" customHeight="1" x14ac:dyDescent="0.2">
      <c r="A35" s="217">
        <v>5107</v>
      </c>
      <c r="B35" s="217" t="s">
        <v>111</v>
      </c>
      <c r="C35" s="218"/>
      <c r="D35" s="24">
        <v>16479236445.550001</v>
      </c>
      <c r="E35" s="219"/>
      <c r="F35" s="24">
        <v>13930355338</v>
      </c>
      <c r="G35" s="24">
        <f t="shared" si="0"/>
        <v>2548881107.5500011</v>
      </c>
      <c r="H35" s="25">
        <f t="shared" si="1"/>
        <v>0.18297315794931815</v>
      </c>
      <c r="I35" s="26"/>
    </row>
    <row r="36" spans="1:11" s="36" customFormat="1" ht="18" customHeight="1" x14ac:dyDescent="0.2">
      <c r="A36" s="217">
        <v>5108</v>
      </c>
      <c r="B36" s="217" t="s">
        <v>112</v>
      </c>
      <c r="C36" s="218"/>
      <c r="D36" s="24">
        <v>12796417886</v>
      </c>
      <c r="E36" s="219"/>
      <c r="F36" s="24">
        <v>8401211575</v>
      </c>
      <c r="G36" s="24">
        <f t="shared" si="0"/>
        <v>4395206311</v>
      </c>
      <c r="H36" s="25">
        <f t="shared" si="1"/>
        <v>0.52316338801406748</v>
      </c>
      <c r="I36" s="26"/>
    </row>
    <row r="37" spans="1:11" s="216" customFormat="1" ht="18" customHeight="1" x14ac:dyDescent="0.2">
      <c r="A37" s="217">
        <v>5111</v>
      </c>
      <c r="B37" s="217" t="s">
        <v>113</v>
      </c>
      <c r="C37" s="218"/>
      <c r="D37" s="24">
        <v>33547505507.16</v>
      </c>
      <c r="E37" s="219"/>
      <c r="F37" s="24">
        <v>40868526806</v>
      </c>
      <c r="G37" s="24">
        <f t="shared" si="0"/>
        <v>-7321021298.8400002</v>
      </c>
      <c r="H37" s="25">
        <f t="shared" si="1"/>
        <v>-0.17913592368015538</v>
      </c>
      <c r="I37" s="26"/>
    </row>
    <row r="38" spans="1:11" s="216" customFormat="1" ht="18" customHeight="1" x14ac:dyDescent="0.2">
      <c r="A38" s="217">
        <v>5120</v>
      </c>
      <c r="B38" s="217" t="s">
        <v>114</v>
      </c>
      <c r="C38" s="218"/>
      <c r="D38" s="32">
        <v>1090013038.96</v>
      </c>
      <c r="E38" s="219"/>
      <c r="F38" s="32">
        <v>1401673013</v>
      </c>
      <c r="G38" s="24">
        <f t="shared" si="0"/>
        <v>-311659974.03999996</v>
      </c>
      <c r="H38" s="25">
        <f t="shared" si="1"/>
        <v>-0.22234855857926114</v>
      </c>
      <c r="I38" s="26"/>
    </row>
    <row r="39" spans="1:11" s="36" customFormat="1" ht="9" customHeight="1" x14ac:dyDescent="0.2">
      <c r="A39" s="230"/>
      <c r="B39" s="230"/>
      <c r="C39" s="231"/>
      <c r="D39" s="30"/>
      <c r="E39" s="216"/>
      <c r="F39" s="30"/>
      <c r="G39" s="30"/>
      <c r="H39" s="30"/>
      <c r="I39" s="26"/>
    </row>
    <row r="40" spans="1:11" s="36" customFormat="1" ht="45.75" customHeight="1" x14ac:dyDescent="0.25">
      <c r="A40" s="233">
        <v>53</v>
      </c>
      <c r="B40" s="234" t="s">
        <v>115</v>
      </c>
      <c r="C40" s="209" t="s">
        <v>106</v>
      </c>
      <c r="D40" s="31">
        <f>SUM(D41:D44)</f>
        <v>2353644792.2400002</v>
      </c>
      <c r="E40" s="219"/>
      <c r="F40" s="31">
        <f>SUM(F41:F44)</f>
        <v>4301466607</v>
      </c>
      <c r="G40" s="24">
        <f>(D40-F40)</f>
        <v>-1947821814.7599998</v>
      </c>
      <c r="H40" s="25">
        <f>G40/F40</f>
        <v>-0.45282737092279368</v>
      </c>
      <c r="I40" s="26"/>
      <c r="K40" s="212"/>
    </row>
    <row r="41" spans="1:11" s="36" customFormat="1" ht="20.25" customHeight="1" x14ac:dyDescent="0.2">
      <c r="A41" s="235">
        <v>5347</v>
      </c>
      <c r="B41" s="235" t="s">
        <v>116</v>
      </c>
      <c r="C41" s="218"/>
      <c r="D41" s="24">
        <v>6371078</v>
      </c>
      <c r="E41" s="219"/>
      <c r="F41" s="24">
        <v>46455315</v>
      </c>
      <c r="G41" s="24">
        <f>(D41-F41)</f>
        <v>-40084237</v>
      </c>
      <c r="H41" s="25">
        <f>G41/F41</f>
        <v>-0.86285577871982999</v>
      </c>
      <c r="I41" s="26"/>
    </row>
    <row r="42" spans="1:11" s="36" customFormat="1" ht="18" customHeight="1" x14ac:dyDescent="0.2">
      <c r="A42" s="235">
        <v>5360</v>
      </c>
      <c r="B42" s="235" t="s">
        <v>117</v>
      </c>
      <c r="C42" s="218"/>
      <c r="D42" s="24">
        <v>745019529.84000003</v>
      </c>
      <c r="E42" s="219"/>
      <c r="F42" s="24">
        <v>892053724</v>
      </c>
      <c r="G42" s="24">
        <f>(D42-F42)</f>
        <v>-147034194.15999997</v>
      </c>
      <c r="H42" s="25">
        <f>G42/F42</f>
        <v>-0.16482661324554929</v>
      </c>
      <c r="I42" s="26"/>
    </row>
    <row r="43" spans="1:11" s="36" customFormat="1" ht="18" customHeight="1" x14ac:dyDescent="0.2">
      <c r="A43" s="235">
        <v>5366</v>
      </c>
      <c r="B43" s="235" t="s">
        <v>118</v>
      </c>
      <c r="C43" s="218"/>
      <c r="D43" s="24">
        <v>1081548956.4000001</v>
      </c>
      <c r="E43" s="219"/>
      <c r="F43" s="24">
        <v>1172915661</v>
      </c>
      <c r="G43" s="24">
        <f>(D43-F43)</f>
        <v>-91366704.599999905</v>
      </c>
      <c r="H43" s="25">
        <f>G43/F43</f>
        <v>-7.7897079592323656E-2</v>
      </c>
      <c r="I43" s="26"/>
    </row>
    <row r="44" spans="1:11" s="36" customFormat="1" ht="18" customHeight="1" x14ac:dyDescent="0.2">
      <c r="A44" s="235">
        <v>5368</v>
      </c>
      <c r="B44" s="235" t="s">
        <v>119</v>
      </c>
      <c r="C44" s="218"/>
      <c r="D44" s="32">
        <v>520705228</v>
      </c>
      <c r="E44" s="219"/>
      <c r="F44" s="32">
        <v>2190041907</v>
      </c>
      <c r="G44" s="24">
        <f>(D44-F44)</f>
        <v>-1669336679</v>
      </c>
      <c r="H44" s="25">
        <f>G44/F44</f>
        <v>-0.76223960539947788</v>
      </c>
      <c r="I44" s="26"/>
    </row>
    <row r="45" spans="1:11" s="36" customFormat="1" ht="18" customHeight="1" x14ac:dyDescent="0.2">
      <c r="A45" s="217"/>
      <c r="B45" s="217"/>
      <c r="C45" s="218"/>
      <c r="D45" s="28"/>
      <c r="E45" s="216"/>
      <c r="F45" s="28"/>
      <c r="G45" s="28"/>
      <c r="H45" s="28"/>
      <c r="I45" s="26"/>
    </row>
    <row r="46" spans="1:11" s="236" customFormat="1" ht="18" customHeight="1" x14ac:dyDescent="0.25">
      <c r="A46" s="224">
        <v>57</v>
      </c>
      <c r="B46" s="224" t="s">
        <v>120</v>
      </c>
      <c r="C46" s="215" t="s">
        <v>106</v>
      </c>
      <c r="D46" s="33">
        <v>468535520</v>
      </c>
      <c r="E46" s="219"/>
      <c r="F46" s="33">
        <v>52892415</v>
      </c>
      <c r="G46" s="24">
        <f>(D46-F46)</f>
        <v>415643105</v>
      </c>
      <c r="H46" s="25">
        <f>G46/F46</f>
        <v>7.8582742913137924</v>
      </c>
      <c r="I46" s="26"/>
    </row>
    <row r="47" spans="1:11" s="236" customFormat="1" ht="18" customHeight="1" x14ac:dyDescent="0.25">
      <c r="A47" s="224"/>
      <c r="B47" s="224"/>
      <c r="C47" s="21"/>
      <c r="D47" s="27"/>
      <c r="E47" s="216"/>
      <c r="F47" s="27"/>
      <c r="G47" s="27"/>
      <c r="H47" s="27"/>
      <c r="I47" s="26"/>
    </row>
    <row r="48" spans="1:11" s="236" customFormat="1" ht="27" customHeight="1" x14ac:dyDescent="0.25">
      <c r="A48" s="225"/>
      <c r="B48" s="207" t="s">
        <v>121</v>
      </c>
      <c r="C48" s="226"/>
      <c r="D48" s="23">
        <f>D24+D26-D28</f>
        <v>-6701842778.3600311</v>
      </c>
      <c r="E48" s="219"/>
      <c r="F48" s="23">
        <f>F24+F26-F28</f>
        <v>-1840921565</v>
      </c>
      <c r="G48" s="24">
        <f>(D48-F48)</f>
        <v>-4860921213.3600311</v>
      </c>
      <c r="H48" s="25">
        <f>G48/-F48</f>
        <v>-2.6404825201556217</v>
      </c>
      <c r="I48" s="26"/>
      <c r="K48" s="212"/>
    </row>
    <row r="49" spans="1:13" s="236" customFormat="1" ht="18" customHeight="1" x14ac:dyDescent="0.25">
      <c r="A49" s="217"/>
      <c r="B49" s="214"/>
      <c r="C49" s="218"/>
      <c r="D49" s="27"/>
      <c r="E49" s="216"/>
      <c r="F49" s="27"/>
      <c r="G49" s="27"/>
      <c r="H49" s="27"/>
      <c r="I49" s="26"/>
    </row>
    <row r="50" spans="1:13" s="236" customFormat="1" ht="18" customHeight="1" x14ac:dyDescent="0.25">
      <c r="A50" s="224"/>
      <c r="B50" s="224" t="s">
        <v>122</v>
      </c>
      <c r="C50" s="21" t="s">
        <v>94</v>
      </c>
      <c r="D50" s="29">
        <f>SUM(D52:D55)</f>
        <v>2809368167.5700002</v>
      </c>
      <c r="E50" s="29"/>
      <c r="F50" s="29">
        <f>SUM(F52:F55)</f>
        <v>182856361</v>
      </c>
      <c r="G50" s="24">
        <f>(D50-F50)</f>
        <v>2626511806.5700002</v>
      </c>
      <c r="H50" s="25">
        <f>G50/F50</f>
        <v>14.363797858637252</v>
      </c>
      <c r="I50" s="26"/>
      <c r="K50" s="212"/>
      <c r="M50" s="213"/>
    </row>
    <row r="51" spans="1:13" s="236" customFormat="1" ht="13.5" customHeight="1" x14ac:dyDescent="0.25">
      <c r="A51" s="224"/>
      <c r="B51" s="224"/>
      <c r="C51" s="21"/>
      <c r="D51" s="29"/>
      <c r="E51" s="29"/>
      <c r="F51" s="29"/>
      <c r="G51" s="24"/>
      <c r="H51" s="25"/>
      <c r="I51" s="26"/>
      <c r="K51" s="212"/>
      <c r="M51" s="213"/>
    </row>
    <row r="52" spans="1:13" s="236" customFormat="1" ht="18" customHeight="1" x14ac:dyDescent="0.25">
      <c r="A52" s="217">
        <v>44</v>
      </c>
      <c r="B52" s="217" t="s">
        <v>123</v>
      </c>
      <c r="C52" s="218"/>
      <c r="D52" s="24">
        <v>75911381</v>
      </c>
      <c r="E52" s="219"/>
      <c r="F52" s="24">
        <v>59545396</v>
      </c>
      <c r="G52" s="24">
        <f>(D52-F52)</f>
        <v>16365985</v>
      </c>
      <c r="H52" s="25">
        <f>G52/F52</f>
        <v>0.2748488732865258</v>
      </c>
      <c r="I52" s="34"/>
      <c r="K52" s="212"/>
      <c r="M52" s="213"/>
    </row>
    <row r="53" spans="1:13" s="236" customFormat="1" ht="18" customHeight="1" x14ac:dyDescent="0.2">
      <c r="A53" s="217">
        <v>4802</v>
      </c>
      <c r="B53" s="217" t="s">
        <v>124</v>
      </c>
      <c r="C53" s="218"/>
      <c r="D53" s="24">
        <v>25385568.09</v>
      </c>
      <c r="E53" s="219"/>
      <c r="F53" s="24">
        <v>55861323</v>
      </c>
      <c r="G53" s="24">
        <f>(D53-F53)</f>
        <v>-30475754.91</v>
      </c>
      <c r="H53" s="25">
        <f>G53/F53</f>
        <v>-0.54556092253668964</v>
      </c>
      <c r="I53" s="26"/>
    </row>
    <row r="54" spans="1:13" s="236" customFormat="1" ht="18" customHeight="1" x14ac:dyDescent="0.2">
      <c r="A54" s="217">
        <v>4808</v>
      </c>
      <c r="B54" s="217" t="s">
        <v>125</v>
      </c>
      <c r="C54" s="218"/>
      <c r="D54" s="24">
        <v>8249401.48000021</v>
      </c>
      <c r="E54" s="219"/>
      <c r="F54" s="24">
        <v>61711259</v>
      </c>
      <c r="G54" s="24">
        <f>(D54-F54)</f>
        <v>-53461857.519999787</v>
      </c>
      <c r="H54" s="25">
        <f>G54/F54</f>
        <v>-0.86632258661259509</v>
      </c>
      <c r="I54" s="26"/>
    </row>
    <row r="55" spans="1:13" s="236" customFormat="1" ht="18" customHeight="1" x14ac:dyDescent="0.2">
      <c r="A55" s="217" t="s">
        <v>126</v>
      </c>
      <c r="B55" s="217" t="s">
        <v>127</v>
      </c>
      <c r="C55" s="218"/>
      <c r="D55" s="32">
        <v>2699821817</v>
      </c>
      <c r="E55" s="219"/>
      <c r="F55" s="32">
        <v>5738383</v>
      </c>
      <c r="G55" s="24"/>
      <c r="H55" s="25"/>
      <c r="I55" s="26"/>
    </row>
    <row r="56" spans="1:13" s="236" customFormat="1" ht="18" customHeight="1" x14ac:dyDescent="0.2">
      <c r="A56" s="217"/>
      <c r="B56" s="217"/>
      <c r="C56" s="218"/>
      <c r="D56" s="28"/>
      <c r="E56" s="216"/>
      <c r="F56" s="28"/>
      <c r="G56" s="28"/>
      <c r="H56" s="28"/>
      <c r="I56" s="26"/>
    </row>
    <row r="57" spans="1:13" s="236" customFormat="1" ht="18" customHeight="1" x14ac:dyDescent="0.25">
      <c r="A57" s="224">
        <v>58</v>
      </c>
      <c r="B57" s="224" t="s">
        <v>128</v>
      </c>
      <c r="C57" s="21" t="s">
        <v>106</v>
      </c>
      <c r="D57" s="29">
        <f>SUM(D59:D61)</f>
        <v>54221705.310000002</v>
      </c>
      <c r="E57" s="219"/>
      <c r="F57" s="29">
        <f>SUM(F59:F61)</f>
        <v>280335460</v>
      </c>
      <c r="G57" s="24">
        <f>(D57-F57)</f>
        <v>-226113754.69</v>
      </c>
      <c r="H57" s="25">
        <f>G57/F57</f>
        <v>-0.80658278010923057</v>
      </c>
      <c r="I57" s="26"/>
      <c r="K57" s="212"/>
      <c r="M57" s="213"/>
    </row>
    <row r="58" spans="1:13" s="236" customFormat="1" ht="18" customHeight="1" x14ac:dyDescent="0.25">
      <c r="A58" s="224"/>
      <c r="B58" s="224"/>
      <c r="C58" s="21"/>
      <c r="D58" s="29"/>
      <c r="E58" s="219"/>
      <c r="F58" s="29"/>
      <c r="G58" s="24"/>
      <c r="H58" s="25"/>
      <c r="I58" s="26"/>
      <c r="K58" s="212"/>
      <c r="M58" s="213"/>
    </row>
    <row r="59" spans="1:13" s="236" customFormat="1" ht="18" customHeight="1" x14ac:dyDescent="0.25">
      <c r="A59" s="217">
        <v>5802</v>
      </c>
      <c r="B59" s="217" t="s">
        <v>129</v>
      </c>
      <c r="C59" s="21"/>
      <c r="D59" s="24">
        <v>34700657</v>
      </c>
      <c r="E59" s="219"/>
      <c r="F59" s="24">
        <v>28064285</v>
      </c>
      <c r="G59" s="24">
        <f>(D59-F59)</f>
        <v>6636372</v>
      </c>
      <c r="H59" s="25">
        <f>G59/F59</f>
        <v>0.23647037506923835</v>
      </c>
      <c r="I59" s="26"/>
      <c r="K59" s="212"/>
      <c r="M59" s="213"/>
    </row>
    <row r="60" spans="1:13" s="236" customFormat="1" ht="18" customHeight="1" x14ac:dyDescent="0.2">
      <c r="A60" s="217">
        <v>5804</v>
      </c>
      <c r="B60" s="217" t="s">
        <v>124</v>
      </c>
      <c r="C60" s="218"/>
      <c r="D60" s="24">
        <v>2726553</v>
      </c>
      <c r="E60" s="219"/>
      <c r="F60" s="24">
        <v>307234</v>
      </c>
      <c r="G60" s="24">
        <f>(D60-F60)</f>
        <v>2419319</v>
      </c>
      <c r="H60" s="25">
        <f>G60/F60</f>
        <v>7.8745158413456844</v>
      </c>
      <c r="I60" s="26"/>
    </row>
    <row r="61" spans="1:13" s="236" customFormat="1" ht="18" customHeight="1" x14ac:dyDescent="0.2">
      <c r="A61" s="217">
        <v>5890</v>
      </c>
      <c r="B61" s="217" t="s">
        <v>128</v>
      </c>
      <c r="C61" s="218"/>
      <c r="D61" s="32">
        <v>16794495.309999999</v>
      </c>
      <c r="E61" s="219"/>
      <c r="F61" s="32">
        <v>251963941</v>
      </c>
      <c r="G61" s="24">
        <f>(D61-F61)</f>
        <v>-235169445.69</v>
      </c>
      <c r="H61" s="25">
        <f>G61/F61</f>
        <v>-0.9333456396842118</v>
      </c>
      <c r="I61" s="26"/>
    </row>
    <row r="62" spans="1:13" s="236" customFormat="1" ht="15.75" customHeight="1" x14ac:dyDescent="0.2">
      <c r="A62" s="217"/>
      <c r="B62" s="217"/>
      <c r="C62" s="218"/>
      <c r="D62" s="28"/>
      <c r="E62" s="216"/>
      <c r="F62" s="28"/>
      <c r="G62" s="28"/>
      <c r="H62" s="28"/>
      <c r="I62" s="26"/>
    </row>
    <row r="63" spans="1:13" s="238" customFormat="1" ht="23.25" customHeight="1" x14ac:dyDescent="0.25">
      <c r="A63" s="227"/>
      <c r="B63" s="227" t="s">
        <v>130</v>
      </c>
      <c r="C63" s="237"/>
      <c r="D63" s="35">
        <f>D48+D50-D57</f>
        <v>-3946696316.1000309</v>
      </c>
      <c r="E63" s="210"/>
      <c r="F63" s="35">
        <f>F48+F50-F57</f>
        <v>-1938400664</v>
      </c>
      <c r="G63" s="24">
        <f>(D63-F63)</f>
        <v>-2008295652.1000309</v>
      </c>
      <c r="H63" s="25">
        <f>G63/-F63</f>
        <v>-1.0360580706549072</v>
      </c>
      <c r="I63" s="26"/>
      <c r="K63" s="212"/>
      <c r="M63" s="239"/>
    </row>
    <row r="64" spans="1:13" s="236" customFormat="1" ht="10.5" customHeight="1" x14ac:dyDescent="0.2">
      <c r="A64" s="240"/>
      <c r="B64" s="240"/>
      <c r="C64" s="241"/>
      <c r="D64" s="242"/>
      <c r="E64" s="216"/>
      <c r="I64" s="243"/>
    </row>
    <row r="65" spans="1:252" s="236" customFormat="1" ht="6.75" customHeight="1" x14ac:dyDescent="0.2">
      <c r="A65" s="240"/>
      <c r="B65" s="240"/>
      <c r="C65" s="241"/>
      <c r="D65" s="242"/>
      <c r="E65" s="216"/>
      <c r="I65" s="243"/>
    </row>
    <row r="66" spans="1:252" s="236" customFormat="1" ht="6.75" customHeight="1" x14ac:dyDescent="0.2">
      <c r="A66" s="240"/>
      <c r="B66" s="240"/>
      <c r="C66" s="241"/>
      <c r="D66" s="242"/>
      <c r="E66" s="216"/>
      <c r="I66" s="243"/>
    </row>
    <row r="67" spans="1:252" s="236" customFormat="1" ht="6.75" customHeight="1" x14ac:dyDescent="0.2">
      <c r="A67" s="240"/>
      <c r="B67" s="240"/>
      <c r="C67" s="241"/>
      <c r="D67" s="242"/>
      <c r="E67" s="216"/>
      <c r="I67" s="243"/>
    </row>
    <row r="68" spans="1:252" s="236" customFormat="1" ht="13.5" customHeight="1" x14ac:dyDescent="0.2">
      <c r="A68" s="244"/>
      <c r="C68" s="241"/>
      <c r="D68" s="216"/>
      <c r="E68" s="216"/>
      <c r="I68" s="243"/>
    </row>
    <row r="69" spans="1:252" s="236" customFormat="1" ht="17.25" customHeight="1" x14ac:dyDescent="0.25">
      <c r="A69" s="245"/>
      <c r="B69" s="245"/>
      <c r="C69" s="246"/>
      <c r="D69" s="245"/>
      <c r="E69" s="245"/>
      <c r="I69" s="243"/>
    </row>
    <row r="70" spans="1:252" s="250" customFormat="1" ht="18" customHeight="1" x14ac:dyDescent="0.25">
      <c r="A70" s="285" t="s">
        <v>81</v>
      </c>
      <c r="B70" s="285"/>
      <c r="C70" s="286" t="s">
        <v>82</v>
      </c>
      <c r="D70" s="286"/>
      <c r="E70" s="247"/>
      <c r="F70" s="287" t="s">
        <v>83</v>
      </c>
      <c r="G70" s="287"/>
      <c r="H70" s="287"/>
      <c r="I70" s="248"/>
      <c r="J70" s="249"/>
      <c r="K70" s="249"/>
      <c r="L70" s="249"/>
      <c r="M70" s="249"/>
      <c r="N70" s="249"/>
      <c r="O70" s="249"/>
      <c r="P70" s="249"/>
      <c r="Q70" s="249"/>
      <c r="R70" s="249"/>
      <c r="S70" s="249"/>
      <c r="T70" s="249"/>
      <c r="U70" s="249"/>
      <c r="V70" s="249"/>
      <c r="W70" s="249"/>
      <c r="X70" s="249"/>
      <c r="Y70" s="249"/>
      <c r="Z70" s="249"/>
      <c r="AA70" s="249"/>
      <c r="AB70" s="249"/>
      <c r="AC70" s="249"/>
      <c r="AD70" s="249"/>
      <c r="AE70" s="249"/>
      <c r="AF70" s="249"/>
      <c r="AG70" s="249"/>
      <c r="AH70" s="249"/>
      <c r="AI70" s="249"/>
      <c r="AJ70" s="249"/>
      <c r="AK70" s="249"/>
      <c r="AL70" s="249"/>
      <c r="AM70" s="249"/>
      <c r="AN70" s="249"/>
      <c r="AO70" s="249"/>
      <c r="AP70" s="249"/>
      <c r="AQ70" s="249"/>
      <c r="AR70" s="249"/>
      <c r="AS70" s="249"/>
      <c r="AT70" s="249"/>
      <c r="AU70" s="249"/>
      <c r="AV70" s="249"/>
      <c r="AW70" s="249"/>
      <c r="AX70" s="249"/>
      <c r="AY70" s="249"/>
      <c r="AZ70" s="249"/>
      <c r="BA70" s="249"/>
      <c r="BB70" s="249"/>
      <c r="BC70" s="249"/>
      <c r="BD70" s="249"/>
      <c r="BE70" s="249"/>
      <c r="BF70" s="249"/>
      <c r="BG70" s="249"/>
      <c r="BH70" s="249"/>
      <c r="BI70" s="249"/>
      <c r="BJ70" s="249"/>
      <c r="BK70" s="249"/>
      <c r="BL70" s="249"/>
      <c r="BM70" s="249"/>
      <c r="BN70" s="249"/>
      <c r="BO70" s="249"/>
      <c r="BP70" s="249"/>
      <c r="BQ70" s="249"/>
      <c r="BR70" s="249"/>
      <c r="BS70" s="249"/>
      <c r="BT70" s="249"/>
      <c r="BU70" s="249"/>
      <c r="BV70" s="249"/>
      <c r="BW70" s="249"/>
      <c r="BX70" s="249"/>
      <c r="BY70" s="249"/>
      <c r="BZ70" s="249"/>
      <c r="CA70" s="249"/>
      <c r="CB70" s="249"/>
      <c r="CC70" s="249"/>
      <c r="CD70" s="249"/>
      <c r="CE70" s="249"/>
      <c r="CF70" s="249"/>
      <c r="CG70" s="249"/>
      <c r="CH70" s="249"/>
      <c r="CI70" s="249"/>
      <c r="CJ70" s="249"/>
      <c r="CK70" s="249"/>
      <c r="CL70" s="249"/>
      <c r="CM70" s="249"/>
      <c r="CN70" s="249"/>
      <c r="CO70" s="249"/>
      <c r="CP70" s="249"/>
      <c r="CQ70" s="249"/>
      <c r="CR70" s="249"/>
      <c r="CS70" s="249"/>
      <c r="CT70" s="249"/>
      <c r="CU70" s="249"/>
      <c r="CV70" s="249"/>
      <c r="CW70" s="249"/>
      <c r="CX70" s="249"/>
      <c r="CY70" s="249"/>
      <c r="CZ70" s="249"/>
      <c r="DA70" s="249"/>
      <c r="DB70" s="249"/>
      <c r="DC70" s="249"/>
      <c r="DD70" s="249"/>
      <c r="DE70" s="249"/>
      <c r="DF70" s="249"/>
      <c r="DG70" s="249"/>
      <c r="DH70" s="249"/>
      <c r="DI70" s="249"/>
      <c r="DJ70" s="249"/>
      <c r="DK70" s="249"/>
      <c r="DL70" s="249"/>
      <c r="DM70" s="249"/>
      <c r="DN70" s="249"/>
      <c r="DO70" s="249"/>
      <c r="DP70" s="249"/>
      <c r="DQ70" s="249"/>
      <c r="DR70" s="249"/>
      <c r="DS70" s="249"/>
      <c r="DT70" s="249"/>
      <c r="DU70" s="249"/>
      <c r="DV70" s="249"/>
      <c r="DW70" s="249"/>
      <c r="DX70" s="249"/>
      <c r="DY70" s="249"/>
      <c r="DZ70" s="249"/>
      <c r="EA70" s="249"/>
      <c r="EB70" s="249"/>
      <c r="EC70" s="249"/>
      <c r="ED70" s="249"/>
      <c r="EE70" s="249"/>
      <c r="EF70" s="249"/>
      <c r="EG70" s="249"/>
      <c r="EH70" s="249"/>
      <c r="EI70" s="249"/>
      <c r="EJ70" s="249"/>
      <c r="EK70" s="249"/>
      <c r="EL70" s="249"/>
      <c r="EM70" s="249"/>
      <c r="EN70" s="249"/>
      <c r="EO70" s="249"/>
      <c r="EP70" s="249"/>
      <c r="EQ70" s="249"/>
      <c r="ER70" s="249"/>
      <c r="ES70" s="249"/>
      <c r="ET70" s="249"/>
      <c r="EU70" s="249"/>
      <c r="EV70" s="249"/>
      <c r="EW70" s="249"/>
      <c r="EX70" s="249"/>
      <c r="EY70" s="249"/>
      <c r="EZ70" s="249"/>
      <c r="FA70" s="249"/>
      <c r="FB70" s="249"/>
      <c r="FC70" s="249"/>
      <c r="FD70" s="249"/>
      <c r="FE70" s="249"/>
      <c r="FF70" s="249"/>
      <c r="FG70" s="249"/>
      <c r="FH70" s="249"/>
      <c r="FI70" s="249"/>
      <c r="FJ70" s="249"/>
      <c r="FK70" s="249"/>
      <c r="FL70" s="249"/>
      <c r="FM70" s="249"/>
      <c r="FN70" s="249"/>
      <c r="FO70" s="249"/>
      <c r="FP70" s="249"/>
      <c r="FQ70" s="249"/>
      <c r="FR70" s="249"/>
      <c r="FS70" s="249"/>
      <c r="FT70" s="249"/>
      <c r="FU70" s="249"/>
      <c r="FV70" s="249"/>
      <c r="FW70" s="249"/>
      <c r="FX70" s="249"/>
      <c r="FY70" s="249"/>
      <c r="FZ70" s="249"/>
      <c r="GA70" s="249"/>
      <c r="GB70" s="249"/>
      <c r="GC70" s="249"/>
      <c r="GD70" s="249"/>
      <c r="GE70" s="249"/>
      <c r="GF70" s="249"/>
      <c r="GG70" s="249"/>
      <c r="GH70" s="249"/>
      <c r="GI70" s="249"/>
      <c r="GJ70" s="249"/>
      <c r="GK70" s="249"/>
      <c r="GL70" s="249"/>
      <c r="GM70" s="249"/>
      <c r="GN70" s="249"/>
      <c r="GO70" s="249"/>
      <c r="GP70" s="249"/>
      <c r="GQ70" s="249"/>
      <c r="GR70" s="249"/>
      <c r="GS70" s="249"/>
      <c r="GT70" s="249"/>
      <c r="GU70" s="249"/>
      <c r="GV70" s="249"/>
      <c r="GW70" s="249"/>
      <c r="GX70" s="249"/>
      <c r="GY70" s="249"/>
      <c r="GZ70" s="249"/>
      <c r="HA70" s="249"/>
      <c r="HB70" s="249"/>
      <c r="HC70" s="249"/>
      <c r="HD70" s="249"/>
      <c r="HE70" s="249"/>
      <c r="HF70" s="249"/>
      <c r="HG70" s="249"/>
      <c r="HH70" s="249"/>
      <c r="HI70" s="249"/>
      <c r="HJ70" s="249"/>
      <c r="HK70" s="249"/>
      <c r="HL70" s="249"/>
      <c r="HM70" s="249"/>
      <c r="HN70" s="249"/>
      <c r="HO70" s="249"/>
      <c r="HP70" s="249"/>
      <c r="HQ70" s="249"/>
      <c r="HR70" s="249"/>
      <c r="HS70" s="249"/>
      <c r="HT70" s="249"/>
      <c r="HU70" s="249"/>
      <c r="HV70" s="249"/>
      <c r="HW70" s="249"/>
      <c r="HX70" s="249"/>
      <c r="HY70" s="249"/>
      <c r="HZ70" s="249"/>
      <c r="IA70" s="249"/>
      <c r="IB70" s="249"/>
      <c r="IC70" s="249"/>
      <c r="ID70" s="249"/>
      <c r="IE70" s="249"/>
      <c r="IF70" s="249"/>
      <c r="IG70" s="249"/>
      <c r="IH70" s="249"/>
      <c r="II70" s="249"/>
      <c r="IJ70" s="249"/>
      <c r="IK70" s="249"/>
      <c r="IL70" s="249"/>
      <c r="IM70" s="249"/>
      <c r="IN70" s="249"/>
      <c r="IO70" s="249"/>
      <c r="IP70" s="249"/>
      <c r="IQ70" s="249"/>
      <c r="IR70" s="249"/>
    </row>
    <row r="71" spans="1:252" s="250" customFormat="1" ht="18" customHeight="1" x14ac:dyDescent="0.2">
      <c r="A71" s="282" t="s">
        <v>84</v>
      </c>
      <c r="B71" s="282"/>
      <c r="C71" s="283" t="s">
        <v>131</v>
      </c>
      <c r="D71" s="283"/>
      <c r="E71" s="251"/>
      <c r="F71" s="284" t="s">
        <v>86</v>
      </c>
      <c r="G71" s="284"/>
      <c r="H71" s="284"/>
      <c r="I71" s="248"/>
      <c r="J71" s="249"/>
      <c r="K71" s="249"/>
      <c r="L71" s="249"/>
      <c r="M71" s="249"/>
      <c r="N71" s="249"/>
      <c r="O71" s="249"/>
      <c r="P71" s="249"/>
      <c r="Q71" s="249"/>
      <c r="R71" s="249"/>
      <c r="S71" s="249"/>
      <c r="T71" s="249"/>
      <c r="U71" s="249"/>
      <c r="V71" s="249"/>
      <c r="W71" s="249"/>
      <c r="X71" s="249"/>
      <c r="Y71" s="249"/>
      <c r="Z71" s="249"/>
      <c r="AA71" s="249"/>
      <c r="AB71" s="249"/>
      <c r="AC71" s="249"/>
      <c r="AD71" s="249"/>
      <c r="AE71" s="249"/>
      <c r="AF71" s="249"/>
      <c r="AG71" s="249"/>
      <c r="AH71" s="249"/>
      <c r="AI71" s="249"/>
      <c r="AJ71" s="249"/>
      <c r="AK71" s="249"/>
      <c r="AL71" s="249"/>
      <c r="AM71" s="249"/>
      <c r="AN71" s="249"/>
      <c r="AO71" s="249"/>
      <c r="AP71" s="249"/>
      <c r="AQ71" s="249"/>
      <c r="AR71" s="249"/>
      <c r="AS71" s="249"/>
      <c r="AT71" s="249"/>
      <c r="AU71" s="249"/>
      <c r="AV71" s="249"/>
      <c r="AW71" s="249"/>
      <c r="AX71" s="249"/>
      <c r="AY71" s="249"/>
      <c r="AZ71" s="249"/>
      <c r="BA71" s="249"/>
      <c r="BB71" s="249"/>
      <c r="BC71" s="249"/>
      <c r="BD71" s="249"/>
      <c r="BE71" s="249"/>
      <c r="BF71" s="249"/>
      <c r="BG71" s="249"/>
      <c r="BH71" s="249"/>
      <c r="BI71" s="249"/>
      <c r="BJ71" s="249"/>
      <c r="BK71" s="249"/>
      <c r="BL71" s="249"/>
      <c r="BM71" s="249"/>
      <c r="BN71" s="249"/>
      <c r="BO71" s="249"/>
      <c r="BP71" s="249"/>
      <c r="BQ71" s="249"/>
      <c r="BR71" s="249"/>
      <c r="BS71" s="249"/>
      <c r="BT71" s="249"/>
      <c r="BU71" s="249"/>
      <c r="BV71" s="249"/>
      <c r="BW71" s="249"/>
      <c r="BX71" s="249"/>
      <c r="BY71" s="249"/>
      <c r="BZ71" s="249"/>
      <c r="CA71" s="249"/>
      <c r="CB71" s="249"/>
      <c r="CC71" s="249"/>
      <c r="CD71" s="249"/>
      <c r="CE71" s="249"/>
      <c r="CF71" s="249"/>
      <c r="CG71" s="249"/>
      <c r="CH71" s="249"/>
      <c r="CI71" s="249"/>
      <c r="CJ71" s="249"/>
      <c r="CK71" s="249"/>
      <c r="CL71" s="249"/>
      <c r="CM71" s="249"/>
      <c r="CN71" s="249"/>
      <c r="CO71" s="249"/>
      <c r="CP71" s="249"/>
      <c r="CQ71" s="249"/>
      <c r="CR71" s="249"/>
      <c r="CS71" s="249"/>
      <c r="CT71" s="249"/>
      <c r="CU71" s="249"/>
      <c r="CV71" s="249"/>
      <c r="CW71" s="249"/>
      <c r="CX71" s="249"/>
      <c r="CY71" s="249"/>
      <c r="CZ71" s="249"/>
      <c r="DA71" s="249"/>
      <c r="DB71" s="249"/>
      <c r="DC71" s="249"/>
      <c r="DD71" s="249"/>
      <c r="DE71" s="249"/>
      <c r="DF71" s="249"/>
      <c r="DG71" s="249"/>
      <c r="DH71" s="249"/>
      <c r="DI71" s="249"/>
      <c r="DJ71" s="249"/>
      <c r="DK71" s="249"/>
      <c r="DL71" s="249"/>
      <c r="DM71" s="249"/>
      <c r="DN71" s="249"/>
      <c r="DO71" s="249"/>
      <c r="DP71" s="249"/>
      <c r="DQ71" s="249"/>
      <c r="DR71" s="249"/>
      <c r="DS71" s="249"/>
      <c r="DT71" s="249"/>
      <c r="DU71" s="249"/>
      <c r="DV71" s="249"/>
      <c r="DW71" s="249"/>
      <c r="DX71" s="249"/>
      <c r="DY71" s="249"/>
      <c r="DZ71" s="249"/>
      <c r="EA71" s="249"/>
      <c r="EB71" s="249"/>
      <c r="EC71" s="249"/>
      <c r="ED71" s="249"/>
      <c r="EE71" s="249"/>
      <c r="EF71" s="249"/>
      <c r="EG71" s="249"/>
      <c r="EH71" s="249"/>
      <c r="EI71" s="249"/>
      <c r="EJ71" s="249"/>
      <c r="EK71" s="249"/>
      <c r="EL71" s="249"/>
      <c r="EM71" s="249"/>
      <c r="EN71" s="249"/>
      <c r="EO71" s="249"/>
      <c r="EP71" s="249"/>
      <c r="EQ71" s="249"/>
      <c r="ER71" s="249"/>
      <c r="ES71" s="249"/>
      <c r="ET71" s="249"/>
      <c r="EU71" s="249"/>
      <c r="EV71" s="249"/>
      <c r="EW71" s="249"/>
      <c r="EX71" s="249"/>
      <c r="EY71" s="249"/>
      <c r="EZ71" s="249"/>
      <c r="FA71" s="249"/>
      <c r="FB71" s="249"/>
      <c r="FC71" s="249"/>
      <c r="FD71" s="249"/>
      <c r="FE71" s="249"/>
      <c r="FF71" s="249"/>
      <c r="FG71" s="249"/>
      <c r="FH71" s="249"/>
      <c r="FI71" s="249"/>
      <c r="FJ71" s="249"/>
      <c r="FK71" s="249"/>
      <c r="FL71" s="249"/>
      <c r="FM71" s="249"/>
      <c r="FN71" s="249"/>
      <c r="FO71" s="249"/>
      <c r="FP71" s="249"/>
      <c r="FQ71" s="249"/>
      <c r="FR71" s="249"/>
      <c r="FS71" s="249"/>
      <c r="FT71" s="249"/>
      <c r="FU71" s="249"/>
      <c r="FV71" s="249"/>
      <c r="FW71" s="249"/>
      <c r="FX71" s="249"/>
      <c r="FY71" s="249"/>
      <c r="FZ71" s="249"/>
      <c r="GA71" s="249"/>
      <c r="GB71" s="249"/>
      <c r="GC71" s="249"/>
      <c r="GD71" s="249"/>
      <c r="GE71" s="249"/>
      <c r="GF71" s="249"/>
      <c r="GG71" s="249"/>
      <c r="GH71" s="249"/>
      <c r="GI71" s="249"/>
      <c r="GJ71" s="249"/>
      <c r="GK71" s="249"/>
      <c r="GL71" s="249"/>
      <c r="GM71" s="249"/>
      <c r="GN71" s="249"/>
      <c r="GO71" s="249"/>
      <c r="GP71" s="249"/>
      <c r="GQ71" s="249"/>
      <c r="GR71" s="249"/>
      <c r="GS71" s="249"/>
      <c r="GT71" s="249"/>
      <c r="GU71" s="249"/>
      <c r="GV71" s="249"/>
      <c r="GW71" s="249"/>
      <c r="GX71" s="249"/>
      <c r="GY71" s="249"/>
      <c r="GZ71" s="249"/>
      <c r="HA71" s="249"/>
      <c r="HB71" s="249"/>
      <c r="HC71" s="249"/>
      <c r="HD71" s="249"/>
      <c r="HE71" s="249"/>
      <c r="HF71" s="249"/>
      <c r="HG71" s="249"/>
      <c r="HH71" s="249"/>
      <c r="HI71" s="249"/>
      <c r="HJ71" s="249"/>
      <c r="HK71" s="249"/>
      <c r="HL71" s="249"/>
      <c r="HM71" s="249"/>
      <c r="HN71" s="249"/>
      <c r="HO71" s="249"/>
      <c r="HP71" s="249"/>
      <c r="HQ71" s="249"/>
      <c r="HR71" s="249"/>
      <c r="HS71" s="249"/>
      <c r="HT71" s="249"/>
      <c r="HU71" s="249"/>
      <c r="HV71" s="249"/>
      <c r="HW71" s="249"/>
      <c r="HX71" s="249"/>
      <c r="HY71" s="249"/>
      <c r="HZ71" s="249"/>
      <c r="IA71" s="249"/>
      <c r="IB71" s="249"/>
      <c r="IC71" s="249"/>
      <c r="ID71" s="249"/>
      <c r="IE71" s="249"/>
      <c r="IF71" s="249"/>
      <c r="IG71" s="249"/>
      <c r="IH71" s="249"/>
      <c r="II71" s="249"/>
      <c r="IJ71" s="249"/>
      <c r="IK71" s="249"/>
      <c r="IL71" s="249"/>
      <c r="IM71" s="249"/>
      <c r="IN71" s="249"/>
      <c r="IO71" s="249"/>
      <c r="IP71" s="249"/>
      <c r="IQ71" s="249"/>
      <c r="IR71" s="249"/>
    </row>
    <row r="72" spans="1:252" s="250" customFormat="1" ht="18" customHeight="1" x14ac:dyDescent="0.2">
      <c r="A72" s="282" t="s">
        <v>87</v>
      </c>
      <c r="B72" s="282"/>
      <c r="C72" s="283" t="s">
        <v>132</v>
      </c>
      <c r="D72" s="283"/>
      <c r="E72" s="251"/>
      <c r="F72" s="284" t="s">
        <v>89</v>
      </c>
      <c r="G72" s="284"/>
      <c r="H72" s="284"/>
      <c r="I72" s="248"/>
      <c r="J72" s="249"/>
      <c r="K72" s="249"/>
      <c r="L72" s="249"/>
      <c r="M72" s="249"/>
      <c r="N72" s="249"/>
      <c r="O72" s="249"/>
      <c r="P72" s="249"/>
      <c r="Q72" s="249"/>
      <c r="R72" s="249"/>
      <c r="S72" s="249"/>
      <c r="T72" s="249"/>
      <c r="U72" s="249"/>
      <c r="V72" s="249"/>
      <c r="W72" s="249"/>
      <c r="X72" s="249"/>
      <c r="Y72" s="249"/>
      <c r="Z72" s="249"/>
      <c r="AA72" s="249"/>
      <c r="AB72" s="249"/>
      <c r="AC72" s="249"/>
      <c r="AD72" s="249"/>
      <c r="AE72" s="249"/>
      <c r="AF72" s="249"/>
      <c r="AG72" s="249"/>
      <c r="AH72" s="249"/>
      <c r="AI72" s="249"/>
      <c r="AJ72" s="249"/>
      <c r="AK72" s="249"/>
      <c r="AL72" s="249"/>
      <c r="AM72" s="249"/>
      <c r="AN72" s="249"/>
      <c r="AO72" s="249"/>
      <c r="AP72" s="249"/>
      <c r="AQ72" s="249"/>
      <c r="AR72" s="249"/>
      <c r="AS72" s="249"/>
      <c r="AT72" s="249"/>
      <c r="AU72" s="249"/>
      <c r="AV72" s="249"/>
      <c r="AW72" s="249"/>
      <c r="AX72" s="249"/>
      <c r="AY72" s="249"/>
      <c r="AZ72" s="249"/>
      <c r="BA72" s="249"/>
      <c r="BB72" s="249"/>
      <c r="BC72" s="249"/>
      <c r="BD72" s="249"/>
      <c r="BE72" s="249"/>
      <c r="BF72" s="249"/>
      <c r="BG72" s="249"/>
      <c r="BH72" s="249"/>
      <c r="BI72" s="249"/>
      <c r="BJ72" s="249"/>
      <c r="BK72" s="249"/>
      <c r="BL72" s="249"/>
      <c r="BM72" s="249"/>
      <c r="BN72" s="249"/>
      <c r="BO72" s="249"/>
      <c r="BP72" s="249"/>
      <c r="BQ72" s="249"/>
      <c r="BR72" s="249"/>
      <c r="BS72" s="249"/>
      <c r="BT72" s="249"/>
      <c r="BU72" s="249"/>
      <c r="BV72" s="249"/>
      <c r="BW72" s="249"/>
      <c r="BX72" s="249"/>
      <c r="BY72" s="249"/>
      <c r="BZ72" s="249"/>
      <c r="CA72" s="249"/>
      <c r="CB72" s="249"/>
      <c r="CC72" s="249"/>
      <c r="CD72" s="249"/>
      <c r="CE72" s="249"/>
      <c r="CF72" s="249"/>
      <c r="CG72" s="249"/>
      <c r="CH72" s="249"/>
      <c r="CI72" s="249"/>
      <c r="CJ72" s="249"/>
      <c r="CK72" s="249"/>
      <c r="CL72" s="249"/>
      <c r="CM72" s="249"/>
      <c r="CN72" s="249"/>
      <c r="CO72" s="249"/>
      <c r="CP72" s="249"/>
      <c r="CQ72" s="249"/>
      <c r="CR72" s="249"/>
      <c r="CS72" s="249"/>
      <c r="CT72" s="249"/>
      <c r="CU72" s="249"/>
      <c r="CV72" s="249"/>
      <c r="CW72" s="249"/>
      <c r="CX72" s="249"/>
      <c r="CY72" s="249"/>
      <c r="CZ72" s="249"/>
      <c r="DA72" s="249"/>
      <c r="DB72" s="249"/>
      <c r="DC72" s="249"/>
      <c r="DD72" s="249"/>
      <c r="DE72" s="249"/>
      <c r="DF72" s="249"/>
      <c r="DG72" s="249"/>
      <c r="DH72" s="249"/>
      <c r="DI72" s="249"/>
      <c r="DJ72" s="249"/>
      <c r="DK72" s="249"/>
      <c r="DL72" s="249"/>
      <c r="DM72" s="249"/>
      <c r="DN72" s="249"/>
      <c r="DO72" s="249"/>
      <c r="DP72" s="249"/>
      <c r="DQ72" s="249"/>
      <c r="DR72" s="249"/>
      <c r="DS72" s="249"/>
      <c r="DT72" s="249"/>
      <c r="DU72" s="249"/>
      <c r="DV72" s="249"/>
      <c r="DW72" s="249"/>
      <c r="DX72" s="249"/>
      <c r="DY72" s="249"/>
      <c r="DZ72" s="249"/>
      <c r="EA72" s="249"/>
      <c r="EB72" s="249"/>
      <c r="EC72" s="249"/>
      <c r="ED72" s="249"/>
      <c r="EE72" s="249"/>
      <c r="EF72" s="249"/>
      <c r="EG72" s="249"/>
      <c r="EH72" s="249"/>
      <c r="EI72" s="249"/>
      <c r="EJ72" s="249"/>
      <c r="EK72" s="249"/>
      <c r="EL72" s="249"/>
      <c r="EM72" s="249"/>
      <c r="EN72" s="249"/>
      <c r="EO72" s="249"/>
      <c r="EP72" s="249"/>
      <c r="EQ72" s="249"/>
      <c r="ER72" s="249"/>
      <c r="ES72" s="249"/>
      <c r="ET72" s="249"/>
      <c r="EU72" s="249"/>
      <c r="EV72" s="249"/>
      <c r="EW72" s="249"/>
      <c r="EX72" s="249"/>
      <c r="EY72" s="249"/>
      <c r="EZ72" s="249"/>
      <c r="FA72" s="249"/>
      <c r="FB72" s="249"/>
      <c r="FC72" s="249"/>
      <c r="FD72" s="249"/>
      <c r="FE72" s="249"/>
      <c r="FF72" s="249"/>
      <c r="FG72" s="249"/>
      <c r="FH72" s="249"/>
      <c r="FI72" s="249"/>
      <c r="FJ72" s="249"/>
      <c r="FK72" s="249"/>
      <c r="FL72" s="249"/>
      <c r="FM72" s="249"/>
      <c r="FN72" s="249"/>
      <c r="FO72" s="249"/>
      <c r="FP72" s="249"/>
      <c r="FQ72" s="249"/>
      <c r="FR72" s="249"/>
      <c r="FS72" s="249"/>
      <c r="FT72" s="249"/>
      <c r="FU72" s="249"/>
      <c r="FV72" s="249"/>
      <c r="FW72" s="249"/>
      <c r="FX72" s="249"/>
      <c r="FY72" s="249"/>
      <c r="FZ72" s="249"/>
      <c r="GA72" s="249"/>
      <c r="GB72" s="249"/>
      <c r="GC72" s="249"/>
      <c r="GD72" s="249"/>
      <c r="GE72" s="249"/>
      <c r="GF72" s="249"/>
      <c r="GG72" s="249"/>
      <c r="GH72" s="249"/>
      <c r="GI72" s="249"/>
      <c r="GJ72" s="249"/>
      <c r="GK72" s="249"/>
      <c r="GL72" s="249"/>
      <c r="GM72" s="249"/>
      <c r="GN72" s="249"/>
      <c r="GO72" s="249"/>
      <c r="GP72" s="249"/>
      <c r="GQ72" s="249"/>
      <c r="GR72" s="249"/>
      <c r="GS72" s="249"/>
      <c r="GT72" s="249"/>
      <c r="GU72" s="249"/>
      <c r="GV72" s="249"/>
      <c r="GW72" s="249"/>
      <c r="GX72" s="249"/>
      <c r="GY72" s="249"/>
      <c r="GZ72" s="249"/>
      <c r="HA72" s="249"/>
      <c r="HB72" s="249"/>
      <c r="HC72" s="249"/>
      <c r="HD72" s="249"/>
      <c r="HE72" s="249"/>
      <c r="HF72" s="249"/>
      <c r="HG72" s="249"/>
      <c r="HH72" s="249"/>
      <c r="HI72" s="249"/>
      <c r="HJ72" s="249"/>
      <c r="HK72" s="249"/>
      <c r="HL72" s="249"/>
      <c r="HM72" s="249"/>
      <c r="HN72" s="249"/>
      <c r="HO72" s="249"/>
      <c r="HP72" s="249"/>
      <c r="HQ72" s="249"/>
      <c r="HR72" s="249"/>
      <c r="HS72" s="249"/>
      <c r="HT72" s="249"/>
      <c r="HU72" s="249"/>
      <c r="HV72" s="249"/>
      <c r="HW72" s="249"/>
      <c r="HX72" s="249"/>
      <c r="HY72" s="249"/>
      <c r="HZ72" s="249"/>
      <c r="IA72" s="249"/>
      <c r="IB72" s="249"/>
      <c r="IC72" s="249"/>
      <c r="ID72" s="249"/>
      <c r="IE72" s="249"/>
      <c r="IF72" s="249"/>
      <c r="IG72" s="249"/>
      <c r="IH72" s="249"/>
      <c r="II72" s="249"/>
      <c r="IJ72" s="249"/>
      <c r="IK72" s="249"/>
      <c r="IL72" s="249"/>
      <c r="IM72" s="249"/>
      <c r="IN72" s="249"/>
      <c r="IO72" s="249"/>
      <c r="IP72" s="249"/>
      <c r="IQ72" s="249"/>
      <c r="IR72" s="249"/>
    </row>
    <row r="73" spans="1:252" s="250" customFormat="1" ht="18" customHeight="1" x14ac:dyDescent="0.25">
      <c r="A73" s="285"/>
      <c r="B73" s="285"/>
      <c r="C73" s="285"/>
      <c r="D73" s="285"/>
      <c r="E73" s="285"/>
      <c r="F73" s="285"/>
      <c r="G73" s="285"/>
      <c r="H73" s="285"/>
      <c r="I73" s="248"/>
      <c r="J73" s="249"/>
      <c r="K73" s="249"/>
      <c r="L73" s="249"/>
      <c r="M73" s="249"/>
      <c r="N73" s="249"/>
      <c r="O73" s="249"/>
      <c r="P73" s="249"/>
      <c r="Q73" s="249"/>
      <c r="R73" s="249"/>
      <c r="S73" s="249"/>
      <c r="T73" s="249"/>
      <c r="U73" s="249"/>
      <c r="V73" s="249"/>
      <c r="W73" s="249"/>
      <c r="X73" s="249"/>
      <c r="Y73" s="249"/>
      <c r="Z73" s="249"/>
      <c r="AA73" s="249"/>
      <c r="AB73" s="249"/>
      <c r="AC73" s="249"/>
      <c r="AD73" s="249"/>
      <c r="AE73" s="249"/>
      <c r="AF73" s="249"/>
      <c r="AG73" s="249"/>
      <c r="AH73" s="249"/>
      <c r="AI73" s="249"/>
      <c r="AJ73" s="249"/>
      <c r="AK73" s="249"/>
      <c r="AL73" s="249"/>
      <c r="AM73" s="249"/>
      <c r="AN73" s="249"/>
      <c r="AO73" s="249"/>
      <c r="AP73" s="249"/>
      <c r="AQ73" s="249"/>
      <c r="AR73" s="249"/>
      <c r="AS73" s="249"/>
      <c r="AT73" s="249"/>
      <c r="AU73" s="249"/>
      <c r="AV73" s="249"/>
      <c r="AW73" s="249"/>
      <c r="AX73" s="249"/>
      <c r="AY73" s="249"/>
      <c r="AZ73" s="249"/>
      <c r="BA73" s="249"/>
      <c r="BB73" s="249"/>
      <c r="BC73" s="249"/>
      <c r="BD73" s="249"/>
      <c r="BE73" s="249"/>
      <c r="BF73" s="249"/>
      <c r="BG73" s="249"/>
      <c r="BH73" s="249"/>
      <c r="BI73" s="249"/>
      <c r="BJ73" s="249"/>
      <c r="BK73" s="249"/>
      <c r="BL73" s="249"/>
      <c r="BM73" s="249"/>
      <c r="BN73" s="249"/>
      <c r="BO73" s="249"/>
      <c r="BP73" s="249"/>
      <c r="BQ73" s="249"/>
      <c r="BR73" s="249"/>
      <c r="BS73" s="249"/>
      <c r="BT73" s="249"/>
      <c r="BU73" s="249"/>
      <c r="BV73" s="249"/>
      <c r="BW73" s="249"/>
      <c r="BX73" s="249"/>
      <c r="BY73" s="249"/>
      <c r="BZ73" s="249"/>
      <c r="CA73" s="249"/>
      <c r="CB73" s="249"/>
      <c r="CC73" s="249"/>
      <c r="CD73" s="249"/>
      <c r="CE73" s="249"/>
      <c r="CF73" s="249"/>
      <c r="CG73" s="249"/>
      <c r="CH73" s="249"/>
      <c r="CI73" s="249"/>
      <c r="CJ73" s="249"/>
      <c r="CK73" s="249"/>
      <c r="CL73" s="249"/>
      <c r="CM73" s="249"/>
      <c r="CN73" s="249"/>
      <c r="CO73" s="249"/>
      <c r="CP73" s="249"/>
      <c r="CQ73" s="249"/>
      <c r="CR73" s="249"/>
      <c r="CS73" s="249"/>
      <c r="CT73" s="249"/>
      <c r="CU73" s="249"/>
      <c r="CV73" s="249"/>
      <c r="CW73" s="249"/>
      <c r="CX73" s="249"/>
      <c r="CY73" s="249"/>
      <c r="CZ73" s="249"/>
      <c r="DA73" s="249"/>
      <c r="DB73" s="249"/>
      <c r="DC73" s="249"/>
      <c r="DD73" s="249"/>
      <c r="DE73" s="249"/>
      <c r="DF73" s="249"/>
      <c r="DG73" s="249"/>
      <c r="DH73" s="249"/>
      <c r="DI73" s="249"/>
      <c r="DJ73" s="249"/>
      <c r="DK73" s="249"/>
      <c r="DL73" s="249"/>
      <c r="DM73" s="249"/>
      <c r="DN73" s="249"/>
      <c r="DO73" s="249"/>
      <c r="DP73" s="249"/>
      <c r="DQ73" s="249"/>
      <c r="DR73" s="249"/>
      <c r="DS73" s="249"/>
      <c r="DT73" s="249"/>
      <c r="DU73" s="249"/>
      <c r="DV73" s="249"/>
      <c r="DW73" s="249"/>
      <c r="DX73" s="249"/>
      <c r="DY73" s="249"/>
      <c r="DZ73" s="249"/>
      <c r="EA73" s="249"/>
      <c r="EB73" s="249"/>
      <c r="EC73" s="249"/>
      <c r="ED73" s="249"/>
      <c r="EE73" s="249"/>
      <c r="EF73" s="249"/>
      <c r="EG73" s="249"/>
      <c r="EH73" s="249"/>
      <c r="EI73" s="249"/>
      <c r="EJ73" s="249"/>
      <c r="EK73" s="249"/>
      <c r="EL73" s="249"/>
      <c r="EM73" s="249"/>
      <c r="EN73" s="249"/>
      <c r="EO73" s="249"/>
      <c r="EP73" s="249"/>
      <c r="EQ73" s="249"/>
      <c r="ER73" s="249"/>
      <c r="ES73" s="249"/>
      <c r="ET73" s="249"/>
      <c r="EU73" s="249"/>
      <c r="EV73" s="249"/>
      <c r="EW73" s="249"/>
      <c r="EX73" s="249"/>
      <c r="EY73" s="249"/>
      <c r="EZ73" s="249"/>
      <c r="FA73" s="249"/>
      <c r="FB73" s="249"/>
      <c r="FC73" s="249"/>
      <c r="FD73" s="249"/>
      <c r="FE73" s="249"/>
      <c r="FF73" s="249"/>
      <c r="FG73" s="249"/>
      <c r="FH73" s="249"/>
      <c r="FI73" s="249"/>
      <c r="FJ73" s="249"/>
      <c r="FK73" s="249"/>
      <c r="FL73" s="249"/>
      <c r="FM73" s="249"/>
      <c r="FN73" s="249"/>
      <c r="FO73" s="249"/>
      <c r="FP73" s="249"/>
      <c r="FQ73" s="249"/>
      <c r="FR73" s="249"/>
      <c r="FS73" s="249"/>
      <c r="FT73" s="249"/>
      <c r="FU73" s="249"/>
      <c r="FV73" s="249"/>
      <c r="FW73" s="249"/>
      <c r="FX73" s="249"/>
      <c r="FY73" s="249"/>
      <c r="FZ73" s="249"/>
      <c r="GA73" s="249"/>
      <c r="GB73" s="249"/>
      <c r="GC73" s="249"/>
      <c r="GD73" s="249"/>
      <c r="GE73" s="249"/>
      <c r="GF73" s="249"/>
      <c r="GG73" s="249"/>
      <c r="GH73" s="249"/>
      <c r="GI73" s="249"/>
      <c r="GJ73" s="249"/>
      <c r="GK73" s="249"/>
      <c r="GL73" s="249"/>
      <c r="GM73" s="249"/>
      <c r="GN73" s="249"/>
      <c r="GO73" s="249"/>
      <c r="GP73" s="249"/>
      <c r="GQ73" s="249"/>
      <c r="GR73" s="249"/>
      <c r="GS73" s="249"/>
      <c r="GT73" s="249"/>
      <c r="GU73" s="249"/>
      <c r="GV73" s="249"/>
      <c r="GW73" s="249"/>
      <c r="GX73" s="249"/>
      <c r="GY73" s="249"/>
      <c r="GZ73" s="249"/>
      <c r="HA73" s="249"/>
      <c r="HB73" s="249"/>
      <c r="HC73" s="249"/>
      <c r="HD73" s="249"/>
      <c r="HE73" s="249"/>
      <c r="HF73" s="249"/>
      <c r="HG73" s="249"/>
      <c r="HH73" s="249"/>
      <c r="HI73" s="249"/>
      <c r="HJ73" s="249"/>
      <c r="HK73" s="249"/>
      <c r="HL73" s="249"/>
      <c r="HM73" s="249"/>
      <c r="HN73" s="249"/>
      <c r="HO73" s="249"/>
      <c r="HP73" s="249"/>
      <c r="HQ73" s="249"/>
      <c r="HR73" s="249"/>
      <c r="HS73" s="249"/>
      <c r="HT73" s="249"/>
      <c r="HU73" s="249"/>
      <c r="HV73" s="249"/>
      <c r="HW73" s="249"/>
      <c r="HX73" s="249"/>
      <c r="HY73" s="249"/>
      <c r="HZ73" s="249"/>
      <c r="IA73" s="249"/>
      <c r="IB73" s="249"/>
      <c r="IC73" s="249"/>
      <c r="ID73" s="249"/>
      <c r="IE73" s="249"/>
      <c r="IF73" s="249"/>
      <c r="IG73" s="249"/>
      <c r="IH73" s="249"/>
      <c r="II73" s="249"/>
      <c r="IJ73" s="249"/>
      <c r="IK73" s="249"/>
      <c r="IL73" s="249"/>
      <c r="IM73" s="249"/>
      <c r="IN73" s="249"/>
      <c r="IO73" s="249"/>
      <c r="IP73" s="249"/>
      <c r="IQ73" s="249"/>
      <c r="IR73" s="249"/>
    </row>
    <row r="74" spans="1:252" s="36" customFormat="1" ht="18" customHeight="1" x14ac:dyDescent="0.2">
      <c r="A74" s="252"/>
      <c r="B74" s="252"/>
      <c r="C74" s="253"/>
      <c r="D74" s="252"/>
      <c r="E74" s="252"/>
      <c r="I74" s="254"/>
    </row>
    <row r="75" spans="1:252" s="36" customFormat="1" ht="18" customHeight="1" x14ac:dyDescent="0.2">
      <c r="A75" s="236"/>
      <c r="B75" s="236"/>
      <c r="C75" s="255"/>
      <c r="D75" s="236"/>
      <c r="E75" s="216"/>
      <c r="I75" s="254"/>
    </row>
    <row r="76" spans="1:252" s="36" customFormat="1" ht="18" customHeight="1" x14ac:dyDescent="0.2">
      <c r="A76" s="236"/>
      <c r="B76" s="236"/>
      <c r="C76" s="255"/>
      <c r="D76" s="236"/>
      <c r="E76" s="216"/>
      <c r="I76" s="254"/>
    </row>
    <row r="77" spans="1:252" s="36" customFormat="1" ht="18" customHeight="1" x14ac:dyDescent="0.2">
      <c r="A77" s="236"/>
      <c r="B77" s="236"/>
      <c r="C77" s="255"/>
      <c r="D77" s="236"/>
      <c r="E77" s="216"/>
      <c r="I77" s="254"/>
    </row>
    <row r="78" spans="1:252" s="36" customFormat="1" ht="18" customHeight="1" x14ac:dyDescent="0.2">
      <c r="A78" s="236"/>
      <c r="B78" s="236"/>
      <c r="C78" s="255"/>
      <c r="D78" s="236"/>
      <c r="E78" s="216"/>
      <c r="I78" s="254"/>
    </row>
    <row r="79" spans="1:252" s="36" customFormat="1" ht="18" customHeight="1" x14ac:dyDescent="0.2">
      <c r="A79" s="236"/>
      <c r="B79" s="236"/>
      <c r="C79" s="255"/>
      <c r="D79" s="236"/>
      <c r="E79" s="216"/>
      <c r="I79" s="254"/>
    </row>
    <row r="80" spans="1:252" s="36" customFormat="1" ht="18" customHeight="1" x14ac:dyDescent="0.2">
      <c r="A80" s="236"/>
      <c r="B80" s="236"/>
      <c r="C80" s="255"/>
      <c r="D80" s="236"/>
      <c r="E80" s="216"/>
      <c r="I80" s="254"/>
    </row>
    <row r="81" spans="1:9" s="36" customFormat="1" ht="18" customHeight="1" x14ac:dyDescent="0.2">
      <c r="A81" s="236"/>
      <c r="B81" s="236"/>
      <c r="C81" s="255"/>
      <c r="D81" s="236"/>
      <c r="E81" s="216"/>
      <c r="I81" s="254"/>
    </row>
    <row r="82" spans="1:9" s="36" customFormat="1" ht="18" customHeight="1" x14ac:dyDescent="0.2">
      <c r="A82" s="236"/>
      <c r="B82" s="236"/>
      <c r="C82" s="255"/>
      <c r="D82" s="236"/>
      <c r="E82" s="216"/>
      <c r="I82" s="254"/>
    </row>
    <row r="83" spans="1:9" s="36" customFormat="1" ht="18" customHeight="1" x14ac:dyDescent="0.2">
      <c r="A83" s="236"/>
      <c r="B83" s="236"/>
      <c r="C83" s="255"/>
      <c r="D83" s="236"/>
      <c r="E83" s="216"/>
      <c r="I83" s="254"/>
    </row>
    <row r="84" spans="1:9" s="36" customFormat="1" ht="18" customHeight="1" x14ac:dyDescent="0.2">
      <c r="A84" s="236"/>
      <c r="B84" s="236"/>
      <c r="C84" s="255"/>
      <c r="D84" s="236"/>
      <c r="E84" s="216"/>
      <c r="I84" s="254"/>
    </row>
    <row r="85" spans="1:9" s="36" customFormat="1" ht="18" customHeight="1" x14ac:dyDescent="0.2">
      <c r="A85" s="236"/>
      <c r="B85" s="236"/>
      <c r="C85" s="255"/>
      <c r="D85" s="236"/>
      <c r="E85" s="216"/>
      <c r="I85" s="254"/>
    </row>
    <row r="86" spans="1:9" s="36" customFormat="1" ht="18" customHeight="1" x14ac:dyDescent="0.2">
      <c r="A86" s="236"/>
      <c r="B86" s="236"/>
      <c r="C86" s="255"/>
      <c r="D86" s="236"/>
      <c r="E86" s="216"/>
      <c r="I86" s="254"/>
    </row>
    <row r="87" spans="1:9" s="36" customFormat="1" ht="18" customHeight="1" x14ac:dyDescent="0.2">
      <c r="A87" s="236"/>
      <c r="B87" s="236"/>
      <c r="C87" s="255"/>
      <c r="D87" s="236"/>
      <c r="E87" s="216"/>
      <c r="I87" s="254"/>
    </row>
    <row r="88" spans="1:9" s="36" customFormat="1" ht="18" customHeight="1" x14ac:dyDescent="0.2">
      <c r="A88" s="236"/>
      <c r="B88" s="236"/>
      <c r="C88" s="255"/>
      <c r="D88" s="236"/>
      <c r="E88" s="216"/>
      <c r="I88" s="254"/>
    </row>
    <row r="89" spans="1:9" s="36" customFormat="1" ht="18" customHeight="1" x14ac:dyDescent="0.2">
      <c r="A89" s="236"/>
      <c r="B89" s="236"/>
      <c r="C89" s="255"/>
      <c r="D89" s="236"/>
      <c r="E89" s="216"/>
      <c r="I89" s="254"/>
    </row>
    <row r="90" spans="1:9" s="36" customFormat="1" ht="18" customHeight="1" x14ac:dyDescent="0.2">
      <c r="A90" s="236"/>
      <c r="B90" s="236"/>
      <c r="C90" s="255"/>
      <c r="D90" s="236"/>
      <c r="E90" s="216"/>
      <c r="I90" s="254"/>
    </row>
    <row r="91" spans="1:9" s="36" customFormat="1" ht="18" customHeight="1" x14ac:dyDescent="0.2">
      <c r="A91" s="236"/>
      <c r="B91" s="236"/>
      <c r="C91" s="255"/>
      <c r="D91" s="236"/>
      <c r="E91" s="216"/>
      <c r="I91" s="254"/>
    </row>
    <row r="92" spans="1:9" s="36" customFormat="1" ht="18" customHeight="1" x14ac:dyDescent="0.2">
      <c r="A92" s="236"/>
      <c r="B92" s="236"/>
      <c r="C92" s="255"/>
      <c r="D92" s="236"/>
      <c r="E92" s="216"/>
      <c r="I92" s="254"/>
    </row>
    <row r="93" spans="1:9" s="36" customFormat="1" ht="18" customHeight="1" x14ac:dyDescent="0.2">
      <c r="A93" s="236"/>
      <c r="B93" s="236"/>
      <c r="C93" s="255"/>
      <c r="D93" s="236"/>
      <c r="E93" s="216"/>
      <c r="I93" s="254"/>
    </row>
    <row r="94" spans="1:9" s="36" customFormat="1" ht="18" customHeight="1" x14ac:dyDescent="0.2">
      <c r="A94" s="236"/>
      <c r="B94" s="236"/>
      <c r="C94" s="255"/>
      <c r="D94" s="236"/>
      <c r="E94" s="216"/>
      <c r="I94" s="254"/>
    </row>
    <row r="95" spans="1:9" s="36" customFormat="1" ht="18" customHeight="1" x14ac:dyDescent="0.2">
      <c r="A95" s="236"/>
      <c r="B95" s="236"/>
      <c r="C95" s="255"/>
      <c r="D95" s="236"/>
      <c r="E95" s="216"/>
      <c r="I95" s="254"/>
    </row>
    <row r="96" spans="1:9" s="36" customFormat="1" ht="18" customHeight="1" x14ac:dyDescent="0.2">
      <c r="A96" s="236"/>
      <c r="B96" s="236"/>
      <c r="C96" s="255"/>
      <c r="D96" s="236"/>
      <c r="E96" s="216"/>
      <c r="I96" s="254"/>
    </row>
    <row r="97" spans="1:9" s="36" customFormat="1" ht="18" customHeight="1" x14ac:dyDescent="0.2">
      <c r="A97" s="236"/>
      <c r="B97" s="236"/>
      <c r="C97" s="255"/>
      <c r="D97" s="236"/>
      <c r="E97" s="216"/>
      <c r="I97" s="254"/>
    </row>
    <row r="98" spans="1:9" s="36" customFormat="1" ht="18" customHeight="1" x14ac:dyDescent="0.25">
      <c r="A98" s="256"/>
      <c r="B98" s="257"/>
      <c r="C98" s="258"/>
      <c r="I98" s="254"/>
    </row>
    <row r="99" spans="1:9" s="36" customFormat="1" ht="18" customHeight="1" x14ac:dyDescent="0.25">
      <c r="A99" s="256"/>
      <c r="B99" s="257"/>
      <c r="C99" s="258"/>
      <c r="I99" s="254"/>
    </row>
    <row r="100" spans="1:9" s="36" customFormat="1" ht="18" customHeight="1" x14ac:dyDescent="0.25">
      <c r="A100" s="256"/>
      <c r="B100" s="257"/>
      <c r="C100" s="258"/>
      <c r="I100" s="254"/>
    </row>
    <row r="101" spans="1:9" s="36" customFormat="1" ht="18" customHeight="1" x14ac:dyDescent="0.25">
      <c r="A101" s="256"/>
      <c r="B101" s="257"/>
      <c r="C101" s="258"/>
      <c r="I101" s="254"/>
    </row>
    <row r="102" spans="1:9" s="36" customFormat="1" ht="18" customHeight="1" x14ac:dyDescent="0.25">
      <c r="A102" s="256"/>
      <c r="B102" s="257"/>
      <c r="C102" s="258"/>
      <c r="I102" s="254"/>
    </row>
    <row r="103" spans="1:9" s="36" customFormat="1" ht="18" customHeight="1" x14ac:dyDescent="0.25">
      <c r="A103" s="256"/>
      <c r="B103" s="257"/>
      <c r="C103" s="258"/>
      <c r="I103" s="254"/>
    </row>
    <row r="104" spans="1:9" s="36" customFormat="1" ht="18" customHeight="1" x14ac:dyDescent="0.2">
      <c r="A104" s="259"/>
      <c r="B104" s="259"/>
      <c r="C104" s="260"/>
      <c r="I104" s="254"/>
    </row>
    <row r="105" spans="1:9" s="36" customFormat="1" ht="18" customHeight="1" x14ac:dyDescent="0.25">
      <c r="A105" s="259"/>
      <c r="B105" s="261"/>
      <c r="C105" s="262"/>
      <c r="I105" s="254"/>
    </row>
    <row r="106" spans="1:9" s="36" customFormat="1" ht="18" customHeight="1" x14ac:dyDescent="0.25">
      <c r="A106" s="259"/>
      <c r="B106" s="261"/>
      <c r="C106" s="262"/>
      <c r="I106" s="254"/>
    </row>
    <row r="107" spans="1:9" s="36" customFormat="1" ht="18" customHeight="1" x14ac:dyDescent="0.25">
      <c r="A107" s="259"/>
      <c r="B107" s="261"/>
      <c r="C107" s="262"/>
      <c r="I107" s="254"/>
    </row>
    <row r="108" spans="1:9" s="36" customFormat="1" ht="18" customHeight="1" x14ac:dyDescent="0.25">
      <c r="A108" s="259"/>
      <c r="B108" s="261"/>
      <c r="C108" s="262"/>
      <c r="I108" s="254"/>
    </row>
    <row r="109" spans="1:9" s="37" customFormat="1" ht="18" customHeight="1" x14ac:dyDescent="0.2">
      <c r="A109" s="263"/>
      <c r="B109" s="264"/>
      <c r="C109" s="265"/>
      <c r="I109" s="266"/>
    </row>
    <row r="110" spans="1:9" s="37" customFormat="1" ht="18" customHeight="1" x14ac:dyDescent="0.2">
      <c r="A110" s="263"/>
      <c r="B110" s="264"/>
      <c r="C110" s="265"/>
      <c r="I110" s="266"/>
    </row>
    <row r="111" spans="1:9" s="37" customFormat="1" ht="18" customHeight="1" x14ac:dyDescent="0.2">
      <c r="A111" s="263"/>
      <c r="B111" s="264"/>
      <c r="C111" s="265"/>
      <c r="I111" s="266"/>
    </row>
    <row r="112" spans="1:9" s="37" customFormat="1" ht="18" customHeight="1" x14ac:dyDescent="0.2">
      <c r="A112" s="263"/>
      <c r="B112" s="264"/>
      <c r="C112" s="265"/>
      <c r="I112" s="266"/>
    </row>
    <row r="113" spans="1:9" s="37" customFormat="1" ht="18" customHeight="1" x14ac:dyDescent="0.2">
      <c r="A113" s="263"/>
      <c r="B113" s="264"/>
      <c r="C113" s="265"/>
      <c r="I113" s="266"/>
    </row>
    <row r="114" spans="1:9" s="37" customFormat="1" ht="18" customHeight="1" x14ac:dyDescent="0.2">
      <c r="A114" s="263"/>
      <c r="B114" s="264"/>
      <c r="C114" s="265"/>
      <c r="I114" s="266"/>
    </row>
    <row r="115" spans="1:9" s="37" customFormat="1" ht="18" customHeight="1" x14ac:dyDescent="0.2">
      <c r="A115" s="263"/>
      <c r="B115" s="264"/>
      <c r="C115" s="265"/>
      <c r="I115" s="266"/>
    </row>
    <row r="116" spans="1:9" s="37" customFormat="1" ht="18" customHeight="1" x14ac:dyDescent="0.2">
      <c r="A116" s="263"/>
      <c r="B116" s="264"/>
      <c r="C116" s="265"/>
      <c r="I116" s="266"/>
    </row>
    <row r="117" spans="1:9" s="37" customFormat="1" ht="18" customHeight="1" x14ac:dyDescent="0.2">
      <c r="A117" s="263"/>
      <c r="B117" s="264"/>
      <c r="C117" s="265"/>
      <c r="I117" s="266"/>
    </row>
    <row r="118" spans="1:9" s="37" customFormat="1" ht="18" customHeight="1" x14ac:dyDescent="0.2">
      <c r="A118" s="263"/>
      <c r="B118" s="264"/>
      <c r="C118" s="265"/>
      <c r="I118" s="266"/>
    </row>
    <row r="119" spans="1:9" s="37" customFormat="1" ht="18" customHeight="1" x14ac:dyDescent="0.2">
      <c r="A119" s="263"/>
      <c r="B119" s="264"/>
      <c r="C119" s="265"/>
      <c r="I119" s="266"/>
    </row>
    <row r="120" spans="1:9" s="37" customFormat="1" ht="18" customHeight="1" x14ac:dyDescent="0.2">
      <c r="A120" s="263"/>
      <c r="B120" s="264"/>
      <c r="C120" s="265"/>
      <c r="I120" s="266"/>
    </row>
    <row r="121" spans="1:9" s="37" customFormat="1" ht="18" customHeight="1" x14ac:dyDescent="0.2">
      <c r="A121" s="263"/>
      <c r="B121" s="264"/>
      <c r="C121" s="265"/>
      <c r="I121" s="266"/>
    </row>
    <row r="122" spans="1:9" s="37" customFormat="1" ht="18" customHeight="1" x14ac:dyDescent="0.2">
      <c r="A122" s="263"/>
      <c r="B122" s="264"/>
      <c r="C122" s="265"/>
      <c r="I122" s="266"/>
    </row>
    <row r="123" spans="1:9" s="37" customFormat="1" ht="18" customHeight="1" x14ac:dyDescent="0.2">
      <c r="A123" s="263"/>
      <c r="B123" s="264"/>
      <c r="C123" s="265"/>
      <c r="I123" s="266"/>
    </row>
    <row r="124" spans="1:9" s="37" customFormat="1" ht="18" customHeight="1" x14ac:dyDescent="0.2">
      <c r="A124" s="263"/>
      <c r="B124" s="264"/>
      <c r="C124" s="265"/>
      <c r="I124" s="266"/>
    </row>
    <row r="125" spans="1:9" s="37" customFormat="1" ht="18" customHeight="1" x14ac:dyDescent="0.2">
      <c r="A125" s="263"/>
      <c r="B125" s="264"/>
      <c r="C125" s="265"/>
      <c r="I125" s="266"/>
    </row>
    <row r="126" spans="1:9" s="37" customFormat="1" ht="18" customHeight="1" x14ac:dyDescent="0.2">
      <c r="A126" s="263"/>
      <c r="B126" s="264"/>
      <c r="C126" s="265"/>
      <c r="I126" s="266"/>
    </row>
    <row r="127" spans="1:9" s="37" customFormat="1" ht="18" customHeight="1" x14ac:dyDescent="0.2">
      <c r="A127" s="263"/>
      <c r="B127" s="264"/>
      <c r="C127" s="265"/>
      <c r="I127" s="266"/>
    </row>
    <row r="128" spans="1:9" s="37" customFormat="1" ht="18" customHeight="1" x14ac:dyDescent="0.2">
      <c r="A128" s="263"/>
      <c r="B128" s="264"/>
      <c r="C128" s="265"/>
      <c r="I128" s="266"/>
    </row>
    <row r="129" spans="1:9" s="37" customFormat="1" ht="18" customHeight="1" x14ac:dyDescent="0.2">
      <c r="A129" s="263"/>
      <c r="B129" s="264"/>
      <c r="C129" s="265"/>
      <c r="I129" s="266"/>
    </row>
    <row r="130" spans="1:9" s="37" customFormat="1" ht="18" customHeight="1" x14ac:dyDescent="0.2">
      <c r="A130" s="263"/>
      <c r="B130" s="264"/>
      <c r="C130" s="265"/>
      <c r="I130" s="266"/>
    </row>
    <row r="131" spans="1:9" s="37" customFormat="1" ht="18" customHeight="1" x14ac:dyDescent="0.2">
      <c r="A131" s="263"/>
      <c r="B131" s="264"/>
      <c r="C131" s="265"/>
      <c r="I131" s="266"/>
    </row>
    <row r="132" spans="1:9" s="37" customFormat="1" ht="18" customHeight="1" x14ac:dyDescent="0.2">
      <c r="A132" s="263"/>
      <c r="B132" s="264"/>
      <c r="C132" s="265"/>
      <c r="I132" s="266"/>
    </row>
    <row r="133" spans="1:9" s="37" customFormat="1" ht="18" customHeight="1" x14ac:dyDescent="0.2">
      <c r="A133" s="263"/>
      <c r="B133" s="264"/>
      <c r="C133" s="265"/>
      <c r="I133" s="266"/>
    </row>
    <row r="134" spans="1:9" s="37" customFormat="1" ht="18" customHeight="1" x14ac:dyDescent="0.2">
      <c r="A134" s="263"/>
      <c r="B134" s="264"/>
      <c r="C134" s="265"/>
      <c r="I134" s="266"/>
    </row>
    <row r="135" spans="1:9" s="37" customFormat="1" ht="18" customHeight="1" x14ac:dyDescent="0.2">
      <c r="A135" s="263"/>
      <c r="B135" s="264"/>
      <c r="C135" s="265"/>
      <c r="I135" s="266"/>
    </row>
    <row r="136" spans="1:9" s="37" customFormat="1" ht="18" customHeight="1" x14ac:dyDescent="0.2">
      <c r="A136" s="263"/>
      <c r="B136" s="264"/>
      <c r="C136" s="265"/>
      <c r="I136" s="266"/>
    </row>
    <row r="137" spans="1:9" s="37" customFormat="1" ht="18" customHeight="1" x14ac:dyDescent="0.2">
      <c r="A137" s="263"/>
      <c r="B137" s="264"/>
      <c r="C137" s="265"/>
      <c r="I137" s="266"/>
    </row>
    <row r="138" spans="1:9" s="37" customFormat="1" ht="18" customHeight="1" x14ac:dyDescent="0.2">
      <c r="A138" s="263"/>
      <c r="B138" s="264"/>
      <c r="C138" s="265"/>
      <c r="I138" s="266"/>
    </row>
    <row r="139" spans="1:9" s="37" customFormat="1" ht="18" customHeight="1" x14ac:dyDescent="0.2">
      <c r="A139" s="263"/>
      <c r="B139" s="264"/>
      <c r="C139" s="265"/>
      <c r="I139" s="266"/>
    </row>
    <row r="140" spans="1:9" s="37" customFormat="1" ht="18" customHeight="1" x14ac:dyDescent="0.2">
      <c r="A140" s="263"/>
      <c r="B140" s="264"/>
      <c r="C140" s="265"/>
      <c r="I140" s="266"/>
    </row>
    <row r="141" spans="1:9" s="37" customFormat="1" ht="18" customHeight="1" x14ac:dyDescent="0.2">
      <c r="A141" s="263"/>
      <c r="B141" s="264"/>
      <c r="C141" s="265"/>
      <c r="I141" s="266"/>
    </row>
    <row r="142" spans="1:9" s="37" customFormat="1" ht="18" customHeight="1" x14ac:dyDescent="0.2">
      <c r="A142" s="263"/>
      <c r="B142" s="264"/>
      <c r="C142" s="265"/>
      <c r="I142" s="266"/>
    </row>
    <row r="143" spans="1:9" s="37" customFormat="1" ht="18" customHeight="1" x14ac:dyDescent="0.2">
      <c r="A143" s="263"/>
      <c r="B143" s="264"/>
      <c r="C143" s="265"/>
      <c r="I143" s="266"/>
    </row>
    <row r="144" spans="1:9" s="37" customFormat="1" ht="18" customHeight="1" x14ac:dyDescent="0.2">
      <c r="A144" s="263"/>
      <c r="B144" s="264"/>
      <c r="C144" s="265"/>
      <c r="I144" s="266"/>
    </row>
    <row r="145" spans="1:9" s="37" customFormat="1" ht="18" customHeight="1" x14ac:dyDescent="0.2">
      <c r="A145" s="263"/>
      <c r="B145" s="264"/>
      <c r="C145" s="265"/>
      <c r="I145" s="266"/>
    </row>
    <row r="146" spans="1:9" s="37" customFormat="1" ht="18" customHeight="1" x14ac:dyDescent="0.2">
      <c r="A146" s="263"/>
      <c r="B146" s="264"/>
      <c r="C146" s="265"/>
      <c r="I146" s="266"/>
    </row>
    <row r="147" spans="1:9" s="37" customFormat="1" ht="18" customHeight="1" x14ac:dyDescent="0.2">
      <c r="A147" s="263"/>
      <c r="B147" s="264"/>
      <c r="C147" s="265"/>
      <c r="I147" s="266"/>
    </row>
    <row r="148" spans="1:9" s="37" customFormat="1" ht="18" customHeight="1" x14ac:dyDescent="0.2">
      <c r="A148" s="263"/>
      <c r="B148" s="264"/>
      <c r="C148" s="265"/>
      <c r="I148" s="266"/>
    </row>
    <row r="149" spans="1:9" s="37" customFormat="1" ht="18" customHeight="1" x14ac:dyDescent="0.2">
      <c r="A149" s="263"/>
      <c r="B149" s="264"/>
      <c r="C149" s="265"/>
      <c r="I149" s="266"/>
    </row>
    <row r="150" spans="1:9" s="37" customFormat="1" ht="18" customHeight="1" x14ac:dyDescent="0.2">
      <c r="A150" s="263"/>
      <c r="B150" s="264"/>
      <c r="C150" s="265"/>
      <c r="I150" s="266"/>
    </row>
    <row r="151" spans="1:9" s="37" customFormat="1" ht="18" customHeight="1" x14ac:dyDescent="0.2">
      <c r="A151" s="263"/>
      <c r="B151" s="264"/>
      <c r="C151" s="265"/>
      <c r="I151" s="266"/>
    </row>
    <row r="152" spans="1:9" s="37" customFormat="1" ht="18" customHeight="1" x14ac:dyDescent="0.2">
      <c r="A152" s="263"/>
      <c r="B152" s="264"/>
      <c r="C152" s="265"/>
      <c r="I152" s="266"/>
    </row>
    <row r="153" spans="1:9" s="37" customFormat="1" ht="18" customHeight="1" x14ac:dyDescent="0.2">
      <c r="A153" s="263"/>
      <c r="B153" s="264"/>
      <c r="C153" s="265"/>
      <c r="I153" s="266"/>
    </row>
    <row r="154" spans="1:9" s="37" customFormat="1" ht="18" customHeight="1" x14ac:dyDescent="0.2">
      <c r="A154" s="263"/>
      <c r="B154" s="264"/>
      <c r="C154" s="265"/>
      <c r="I154" s="266"/>
    </row>
    <row r="155" spans="1:9" s="37" customFormat="1" ht="18" customHeight="1" x14ac:dyDescent="0.2">
      <c r="A155" s="263"/>
      <c r="B155" s="264"/>
      <c r="C155" s="265"/>
      <c r="I155" s="266"/>
    </row>
    <row r="156" spans="1:9" s="37" customFormat="1" ht="18" customHeight="1" x14ac:dyDescent="0.2">
      <c r="A156" s="263"/>
      <c r="B156" s="264"/>
      <c r="C156" s="265"/>
      <c r="I156" s="266"/>
    </row>
    <row r="157" spans="1:9" s="37" customFormat="1" ht="18" customHeight="1" x14ac:dyDescent="0.2">
      <c r="A157" s="263"/>
      <c r="B157" s="264"/>
      <c r="C157" s="265"/>
      <c r="I157" s="266"/>
    </row>
    <row r="158" spans="1:9" s="37" customFormat="1" ht="18" customHeight="1" x14ac:dyDescent="0.2">
      <c r="A158" s="263"/>
      <c r="B158" s="264"/>
      <c r="C158" s="265"/>
      <c r="I158" s="266"/>
    </row>
    <row r="159" spans="1:9" ht="18" customHeight="1" x14ac:dyDescent="0.2">
      <c r="A159" s="263"/>
      <c r="B159" s="264"/>
      <c r="C159" s="265"/>
      <c r="D159" s="37"/>
      <c r="E159" s="37"/>
    </row>
    <row r="160" spans="1:9" ht="18" customHeight="1" x14ac:dyDescent="0.2">
      <c r="A160" s="263"/>
      <c r="B160" s="264"/>
      <c r="C160" s="265"/>
      <c r="D160" s="37"/>
      <c r="E160" s="37"/>
    </row>
    <row r="161" spans="1:5" ht="18" customHeight="1" x14ac:dyDescent="0.2">
      <c r="A161" s="263"/>
      <c r="B161" s="264"/>
      <c r="C161" s="265"/>
      <c r="D161" s="37"/>
      <c r="E161" s="37"/>
    </row>
    <row r="162" spans="1:5" ht="18" customHeight="1" x14ac:dyDescent="0.2">
      <c r="A162" s="263"/>
      <c r="B162" s="264"/>
      <c r="C162" s="265"/>
      <c r="D162" s="37"/>
      <c r="E162" s="37"/>
    </row>
    <row r="163" spans="1:5" ht="18" customHeight="1" x14ac:dyDescent="0.2">
      <c r="A163" s="263"/>
      <c r="B163" s="264"/>
      <c r="C163" s="265"/>
      <c r="D163" s="37"/>
      <c r="E163" s="37"/>
    </row>
    <row r="164" spans="1:5" ht="18" customHeight="1" x14ac:dyDescent="0.2">
      <c r="A164" s="263"/>
      <c r="B164" s="264"/>
      <c r="C164" s="265"/>
      <c r="D164" s="37"/>
      <c r="E164" s="37"/>
    </row>
    <row r="165" spans="1:5" ht="18" customHeight="1" x14ac:dyDescent="0.2">
      <c r="A165" s="263"/>
      <c r="B165" s="264"/>
      <c r="C165" s="265"/>
      <c r="D165" s="37"/>
      <c r="E165" s="37"/>
    </row>
    <row r="166" spans="1:5" ht="18" customHeight="1" x14ac:dyDescent="0.2">
      <c r="A166" s="263"/>
      <c r="B166" s="264"/>
      <c r="C166" s="265"/>
      <c r="D166" s="37"/>
      <c r="E166" s="37"/>
    </row>
    <row r="167" spans="1:5" ht="18" customHeight="1" x14ac:dyDescent="0.2">
      <c r="A167" s="263"/>
      <c r="B167" s="264"/>
      <c r="C167" s="265"/>
      <c r="D167" s="37"/>
      <c r="E167" s="37"/>
    </row>
    <row r="168" spans="1:5" ht="18" customHeight="1" x14ac:dyDescent="0.2">
      <c r="A168" s="263"/>
      <c r="B168" s="264"/>
      <c r="C168" s="265"/>
      <c r="D168" s="37"/>
      <c r="E168" s="37"/>
    </row>
    <row r="169" spans="1:5" ht="18" customHeight="1" x14ac:dyDescent="0.2">
      <c r="A169" s="263"/>
      <c r="B169" s="264"/>
      <c r="C169" s="265"/>
      <c r="D169" s="37"/>
      <c r="E169" s="37"/>
    </row>
    <row r="170" spans="1:5" ht="18" customHeight="1" x14ac:dyDescent="0.2">
      <c r="A170" s="263"/>
      <c r="B170" s="264"/>
      <c r="C170" s="265"/>
      <c r="D170" s="37"/>
      <c r="E170" s="37"/>
    </row>
    <row r="171" spans="1:5" ht="18" customHeight="1" x14ac:dyDescent="0.2">
      <c r="A171" s="263"/>
      <c r="B171" s="264"/>
      <c r="C171" s="265"/>
      <c r="D171" s="37"/>
      <c r="E171" s="37"/>
    </row>
    <row r="172" spans="1:5" ht="18" customHeight="1" x14ac:dyDescent="0.2">
      <c r="A172" s="263"/>
      <c r="B172" s="264"/>
      <c r="C172" s="265"/>
      <c r="D172" s="37"/>
      <c r="E172" s="37"/>
    </row>
    <row r="173" spans="1:5" ht="18" customHeight="1" x14ac:dyDescent="0.2">
      <c r="A173" s="263"/>
      <c r="B173" s="264"/>
      <c r="C173" s="265"/>
      <c r="D173" s="37"/>
      <c r="E173" s="37"/>
    </row>
    <row r="174" spans="1:5" ht="18" customHeight="1" x14ac:dyDescent="0.2">
      <c r="A174" s="263"/>
      <c r="B174" s="264"/>
      <c r="C174" s="265"/>
      <c r="D174" s="37"/>
      <c r="E174" s="37"/>
    </row>
    <row r="175" spans="1:5" ht="18" customHeight="1" x14ac:dyDescent="0.2">
      <c r="A175" s="263"/>
      <c r="B175" s="264"/>
      <c r="C175" s="265"/>
      <c r="D175" s="37"/>
      <c r="E175" s="37"/>
    </row>
    <row r="176" spans="1:5" ht="18" customHeight="1" x14ac:dyDescent="0.2">
      <c r="A176" s="263"/>
      <c r="B176" s="264"/>
      <c r="C176" s="265"/>
      <c r="D176" s="37"/>
      <c r="E176" s="37"/>
    </row>
    <row r="177" spans="1:5" ht="18" customHeight="1" x14ac:dyDescent="0.2">
      <c r="A177" s="263"/>
      <c r="B177" s="264"/>
      <c r="C177" s="265"/>
      <c r="D177" s="37"/>
      <c r="E177" s="37"/>
    </row>
    <row r="178" spans="1:5" ht="18" customHeight="1" x14ac:dyDescent="0.2">
      <c r="A178" s="263"/>
      <c r="B178" s="264"/>
      <c r="C178" s="265"/>
      <c r="D178" s="37"/>
      <c r="E178" s="37"/>
    </row>
    <row r="179" spans="1:5" ht="18" customHeight="1" x14ac:dyDescent="0.2">
      <c r="A179" s="263"/>
      <c r="B179" s="264"/>
      <c r="C179" s="265"/>
      <c r="D179" s="37"/>
      <c r="E179" s="37"/>
    </row>
    <row r="180" spans="1:5" ht="18" customHeight="1" x14ac:dyDescent="0.2">
      <c r="A180" s="263"/>
      <c r="B180" s="264"/>
      <c r="C180" s="265"/>
      <c r="D180" s="37"/>
      <c r="E180" s="37"/>
    </row>
    <row r="181" spans="1:5" x14ac:dyDescent="0.2">
      <c r="A181" s="263"/>
      <c r="B181" s="264"/>
      <c r="C181" s="265"/>
      <c r="D181" s="37"/>
      <c r="E181" s="37"/>
    </row>
    <row r="182" spans="1:5" x14ac:dyDescent="0.2">
      <c r="A182" s="263"/>
      <c r="B182" s="264"/>
      <c r="C182" s="265"/>
      <c r="D182" s="37"/>
      <c r="E182" s="37"/>
    </row>
    <row r="183" spans="1:5" x14ac:dyDescent="0.2">
      <c r="A183" s="263"/>
      <c r="B183" s="264"/>
      <c r="C183" s="265"/>
      <c r="D183" s="37"/>
      <c r="E183" s="37"/>
    </row>
    <row r="184" spans="1:5" x14ac:dyDescent="0.2">
      <c r="A184" s="263"/>
      <c r="B184" s="264"/>
      <c r="C184" s="265"/>
      <c r="D184" s="37"/>
      <c r="E184" s="37"/>
    </row>
    <row r="185" spans="1:5" x14ac:dyDescent="0.2">
      <c r="A185" s="263"/>
      <c r="B185" s="264"/>
      <c r="C185" s="265"/>
      <c r="D185" s="37"/>
      <c r="E185" s="37"/>
    </row>
    <row r="186" spans="1:5" x14ac:dyDescent="0.2">
      <c r="A186" s="263"/>
      <c r="B186" s="264"/>
      <c r="C186" s="265"/>
      <c r="D186" s="37"/>
      <c r="E186" s="37"/>
    </row>
    <row r="187" spans="1:5" x14ac:dyDescent="0.2">
      <c r="A187" s="263"/>
      <c r="B187" s="264"/>
      <c r="C187" s="265"/>
      <c r="D187" s="37"/>
      <c r="E187" s="37"/>
    </row>
    <row r="188" spans="1:5" x14ac:dyDescent="0.2">
      <c r="A188" s="263"/>
      <c r="B188" s="264"/>
      <c r="C188" s="265"/>
      <c r="D188" s="37"/>
      <c r="E188" s="37"/>
    </row>
    <row r="189" spans="1:5" x14ac:dyDescent="0.2">
      <c r="A189" s="263"/>
      <c r="B189" s="264"/>
      <c r="C189" s="265"/>
      <c r="D189" s="37"/>
      <c r="E189" s="37"/>
    </row>
    <row r="190" spans="1:5" x14ac:dyDescent="0.2">
      <c r="A190" s="263"/>
      <c r="B190" s="264"/>
      <c r="C190" s="265"/>
      <c r="D190" s="37"/>
      <c r="E190" s="37"/>
    </row>
    <row r="191" spans="1:5" x14ac:dyDescent="0.2">
      <c r="A191" s="263"/>
      <c r="B191" s="264"/>
      <c r="C191" s="265"/>
      <c r="D191" s="37"/>
      <c r="E191" s="37"/>
    </row>
    <row r="192" spans="1:5" x14ac:dyDescent="0.2">
      <c r="A192" s="263"/>
      <c r="B192" s="264"/>
      <c r="C192" s="265"/>
      <c r="D192" s="37"/>
      <c r="E192" s="37"/>
    </row>
    <row r="193" spans="1:5" x14ac:dyDescent="0.2">
      <c r="A193" s="263"/>
      <c r="B193" s="264"/>
      <c r="C193" s="265"/>
      <c r="D193" s="37"/>
      <c r="E193" s="37"/>
    </row>
    <row r="194" spans="1:5" x14ac:dyDescent="0.2">
      <c r="A194" s="263"/>
      <c r="B194" s="264"/>
      <c r="C194" s="265"/>
      <c r="D194" s="37"/>
      <c r="E194" s="37"/>
    </row>
    <row r="195" spans="1:5" x14ac:dyDescent="0.2">
      <c r="A195" s="263"/>
      <c r="B195" s="264"/>
      <c r="C195" s="265"/>
      <c r="D195" s="37"/>
      <c r="E195" s="37"/>
    </row>
    <row r="196" spans="1:5" x14ac:dyDescent="0.2">
      <c r="A196" s="263"/>
      <c r="B196" s="264"/>
      <c r="C196" s="265"/>
      <c r="D196" s="37"/>
      <c r="E196" s="37"/>
    </row>
    <row r="197" spans="1:5" x14ac:dyDescent="0.2">
      <c r="A197" s="267"/>
      <c r="B197" s="17"/>
      <c r="C197" s="193"/>
      <c r="D197" s="37"/>
      <c r="E197" s="37"/>
    </row>
    <row r="198" spans="1:5" x14ac:dyDescent="0.2">
      <c r="A198" s="267"/>
      <c r="B198" s="17"/>
      <c r="C198" s="193"/>
    </row>
    <row r="199" spans="1:5" x14ac:dyDescent="0.2">
      <c r="A199" s="267"/>
      <c r="B199" s="17"/>
      <c r="C199" s="193"/>
    </row>
    <row r="200" spans="1:5" x14ac:dyDescent="0.2">
      <c r="A200" s="267"/>
      <c r="B200" s="17"/>
      <c r="C200" s="193"/>
    </row>
    <row r="201" spans="1:5" x14ac:dyDescent="0.2">
      <c r="A201" s="267"/>
      <c r="B201" s="17"/>
      <c r="C201" s="193"/>
    </row>
    <row r="202" spans="1:5" x14ac:dyDescent="0.2">
      <c r="A202" s="267"/>
      <c r="B202" s="17"/>
      <c r="C202" s="193"/>
    </row>
    <row r="203" spans="1:5" x14ac:dyDescent="0.2">
      <c r="A203" s="267"/>
      <c r="B203" s="17"/>
      <c r="C203" s="193"/>
    </row>
    <row r="204" spans="1:5" x14ac:dyDescent="0.2">
      <c r="A204" s="267"/>
      <c r="B204" s="17"/>
      <c r="C204" s="193"/>
    </row>
    <row r="205" spans="1:5" x14ac:dyDescent="0.2">
      <c r="A205" s="267"/>
      <c r="B205" s="17"/>
      <c r="C205" s="193"/>
    </row>
    <row r="206" spans="1:5" x14ac:dyDescent="0.2">
      <c r="A206" s="267"/>
      <c r="B206" s="17"/>
      <c r="C206" s="193"/>
    </row>
    <row r="207" spans="1:5" x14ac:dyDescent="0.2">
      <c r="A207" s="267"/>
      <c r="B207" s="17"/>
      <c r="C207" s="193"/>
    </row>
    <row r="208" spans="1:5" x14ac:dyDescent="0.2">
      <c r="A208" s="267"/>
      <c r="B208" s="17"/>
      <c r="C208" s="193"/>
    </row>
    <row r="209" spans="1:3" x14ac:dyDescent="0.2">
      <c r="A209" s="267"/>
      <c r="B209" s="17"/>
      <c r="C209" s="193"/>
    </row>
    <row r="210" spans="1:3" x14ac:dyDescent="0.2">
      <c r="A210" s="267"/>
      <c r="B210" s="17"/>
      <c r="C210" s="193"/>
    </row>
    <row r="211" spans="1:3" x14ac:dyDescent="0.2">
      <c r="A211" s="267"/>
      <c r="B211" s="17"/>
      <c r="C211" s="193"/>
    </row>
    <row r="212" spans="1:3" x14ac:dyDescent="0.2">
      <c r="A212" s="267"/>
      <c r="B212" s="17"/>
      <c r="C212" s="193"/>
    </row>
    <row r="213" spans="1:3" x14ac:dyDescent="0.2">
      <c r="A213" s="267"/>
      <c r="B213" s="17"/>
      <c r="C213" s="193"/>
    </row>
    <row r="214" spans="1:3" x14ac:dyDescent="0.2">
      <c r="A214" s="267"/>
      <c r="B214" s="17"/>
      <c r="C214" s="193"/>
    </row>
    <row r="215" spans="1:3" x14ac:dyDescent="0.2">
      <c r="A215" s="267"/>
      <c r="B215" s="17"/>
      <c r="C215" s="193"/>
    </row>
    <row r="216" spans="1:3" x14ac:dyDescent="0.2">
      <c r="A216" s="267"/>
      <c r="B216" s="17"/>
      <c r="C216" s="193"/>
    </row>
    <row r="217" spans="1:3" x14ac:dyDescent="0.2">
      <c r="A217" s="267"/>
      <c r="B217" s="17"/>
      <c r="C217" s="193"/>
    </row>
    <row r="218" spans="1:3" x14ac:dyDescent="0.2">
      <c r="A218" s="267"/>
      <c r="B218" s="17"/>
      <c r="C218" s="193"/>
    </row>
    <row r="219" spans="1:3" x14ac:dyDescent="0.2">
      <c r="A219" s="267"/>
      <c r="B219" s="17"/>
      <c r="C219" s="193"/>
    </row>
    <row r="220" spans="1:3" x14ac:dyDescent="0.2">
      <c r="A220" s="267"/>
      <c r="B220" s="17"/>
      <c r="C220" s="193"/>
    </row>
    <row r="221" spans="1:3" x14ac:dyDescent="0.2">
      <c r="A221" s="267"/>
      <c r="B221" s="17"/>
      <c r="C221" s="193"/>
    </row>
    <row r="222" spans="1:3" x14ac:dyDescent="0.2">
      <c r="A222" s="267"/>
      <c r="B222" s="17"/>
      <c r="C222" s="193"/>
    </row>
    <row r="223" spans="1:3" x14ac:dyDescent="0.2">
      <c r="A223" s="267"/>
      <c r="B223" s="17"/>
      <c r="C223" s="193"/>
    </row>
    <row r="224" spans="1:3" x14ac:dyDescent="0.2">
      <c r="A224" s="267"/>
      <c r="B224" s="17"/>
      <c r="C224" s="193"/>
    </row>
    <row r="225" spans="1:3" x14ac:dyDescent="0.2">
      <c r="A225" s="267"/>
      <c r="B225" s="17"/>
      <c r="C225" s="193"/>
    </row>
    <row r="226" spans="1:3" x14ac:dyDescent="0.2">
      <c r="A226" s="267"/>
      <c r="B226" s="17"/>
      <c r="C226" s="193"/>
    </row>
    <row r="227" spans="1:3" x14ac:dyDescent="0.2">
      <c r="A227" s="267"/>
      <c r="B227" s="17"/>
      <c r="C227" s="193"/>
    </row>
    <row r="228" spans="1:3" x14ac:dyDescent="0.2">
      <c r="A228" s="267"/>
      <c r="B228" s="17"/>
      <c r="C228" s="193"/>
    </row>
    <row r="229" spans="1:3" x14ac:dyDescent="0.2">
      <c r="A229" s="267"/>
      <c r="B229" s="17"/>
      <c r="C229" s="193"/>
    </row>
    <row r="230" spans="1:3" x14ac:dyDescent="0.2">
      <c r="A230" s="267"/>
      <c r="B230" s="17"/>
      <c r="C230" s="193"/>
    </row>
    <row r="231" spans="1:3" x14ac:dyDescent="0.2">
      <c r="A231" s="267"/>
      <c r="B231" s="17"/>
      <c r="C231" s="193"/>
    </row>
    <row r="232" spans="1:3" x14ac:dyDescent="0.2">
      <c r="A232" s="267"/>
      <c r="B232" s="17"/>
      <c r="C232" s="193"/>
    </row>
    <row r="233" spans="1:3" x14ac:dyDescent="0.2">
      <c r="A233" s="267"/>
      <c r="B233" s="17"/>
      <c r="C233" s="193"/>
    </row>
    <row r="234" spans="1:3" x14ac:dyDescent="0.2">
      <c r="A234" s="267"/>
      <c r="B234" s="17"/>
      <c r="C234" s="193"/>
    </row>
    <row r="235" spans="1:3" x14ac:dyDescent="0.2">
      <c r="A235" s="267"/>
      <c r="B235" s="17"/>
      <c r="C235" s="193"/>
    </row>
    <row r="236" spans="1:3" x14ac:dyDescent="0.2">
      <c r="A236" s="267"/>
      <c r="B236" s="17"/>
      <c r="C236" s="193"/>
    </row>
    <row r="237" spans="1:3" x14ac:dyDescent="0.2">
      <c r="A237" s="267"/>
      <c r="B237" s="17"/>
      <c r="C237" s="193"/>
    </row>
    <row r="238" spans="1:3" x14ac:dyDescent="0.2">
      <c r="A238" s="267"/>
      <c r="B238" s="17"/>
      <c r="C238" s="193"/>
    </row>
    <row r="239" spans="1:3" x14ac:dyDescent="0.2">
      <c r="A239" s="267"/>
      <c r="B239" s="17"/>
      <c r="C239" s="193"/>
    </row>
    <row r="240" spans="1:3" x14ac:dyDescent="0.2">
      <c r="A240" s="267"/>
      <c r="B240" s="17"/>
      <c r="C240" s="193"/>
    </row>
    <row r="241" spans="1:3" x14ac:dyDescent="0.2">
      <c r="A241" s="267"/>
      <c r="B241" s="17"/>
      <c r="C241" s="193"/>
    </row>
    <row r="242" spans="1:3" x14ac:dyDescent="0.2">
      <c r="A242" s="267"/>
      <c r="B242" s="17"/>
      <c r="C242" s="193"/>
    </row>
    <row r="243" spans="1:3" x14ac:dyDescent="0.2">
      <c r="A243" s="267"/>
      <c r="B243" s="17"/>
      <c r="C243" s="193"/>
    </row>
    <row r="244" spans="1:3" x14ac:dyDescent="0.2">
      <c r="A244" s="267"/>
      <c r="B244" s="17"/>
      <c r="C244" s="193"/>
    </row>
    <row r="245" spans="1:3" x14ac:dyDescent="0.2">
      <c r="A245" s="267"/>
      <c r="B245" s="17"/>
      <c r="C245" s="193"/>
    </row>
    <row r="246" spans="1:3" x14ac:dyDescent="0.2">
      <c r="A246" s="267"/>
      <c r="B246" s="17"/>
      <c r="C246" s="193"/>
    </row>
    <row r="247" spans="1:3" x14ac:dyDescent="0.2">
      <c r="A247" s="267"/>
      <c r="B247" s="17"/>
      <c r="C247" s="193"/>
    </row>
    <row r="248" spans="1:3" x14ac:dyDescent="0.2">
      <c r="A248" s="267"/>
      <c r="B248" s="17"/>
      <c r="C248" s="193"/>
    </row>
    <row r="249" spans="1:3" x14ac:dyDescent="0.2">
      <c r="A249" s="267"/>
      <c r="B249" s="17"/>
      <c r="C249" s="193"/>
    </row>
    <row r="250" spans="1:3" x14ac:dyDescent="0.2">
      <c r="A250" s="267"/>
      <c r="B250" s="17"/>
      <c r="C250" s="193"/>
    </row>
    <row r="251" spans="1:3" x14ac:dyDescent="0.2">
      <c r="A251" s="267"/>
      <c r="B251" s="17"/>
      <c r="C251" s="193"/>
    </row>
    <row r="252" spans="1:3" x14ac:dyDescent="0.2">
      <c r="A252" s="267"/>
      <c r="B252" s="17"/>
      <c r="C252" s="193"/>
    </row>
    <row r="253" spans="1:3" x14ac:dyDescent="0.2">
      <c r="A253" s="267"/>
      <c r="B253" s="17"/>
      <c r="C253" s="193"/>
    </row>
    <row r="254" spans="1:3" x14ac:dyDescent="0.2">
      <c r="A254" s="267"/>
      <c r="B254" s="17"/>
      <c r="C254" s="193"/>
    </row>
    <row r="255" spans="1:3" x14ac:dyDescent="0.2">
      <c r="A255" s="267"/>
      <c r="B255" s="17"/>
      <c r="C255" s="193"/>
    </row>
    <row r="256" spans="1:3" x14ac:dyDescent="0.2">
      <c r="A256" s="267"/>
      <c r="B256" s="17"/>
      <c r="C256" s="193"/>
    </row>
    <row r="257" spans="1:3" x14ac:dyDescent="0.2">
      <c r="A257" s="267"/>
      <c r="B257" s="17"/>
      <c r="C257" s="193"/>
    </row>
    <row r="258" spans="1:3" x14ac:dyDescent="0.2">
      <c r="A258" s="267"/>
      <c r="B258" s="17"/>
      <c r="C258" s="193"/>
    </row>
    <row r="259" spans="1:3" x14ac:dyDescent="0.2">
      <c r="A259" s="267"/>
      <c r="B259" s="17"/>
      <c r="C259" s="193"/>
    </row>
    <row r="260" spans="1:3" x14ac:dyDescent="0.2">
      <c r="A260" s="267"/>
      <c r="B260" s="17"/>
      <c r="C260" s="193"/>
    </row>
    <row r="261" spans="1:3" x14ac:dyDescent="0.2">
      <c r="A261" s="267"/>
      <c r="B261" s="17"/>
      <c r="C261" s="193"/>
    </row>
    <row r="262" spans="1:3" x14ac:dyDescent="0.2">
      <c r="A262" s="267"/>
      <c r="B262" s="17"/>
      <c r="C262" s="193"/>
    </row>
    <row r="263" spans="1:3" x14ac:dyDescent="0.2">
      <c r="A263" s="267"/>
      <c r="B263" s="17"/>
      <c r="C263" s="193"/>
    </row>
    <row r="264" spans="1:3" x14ac:dyDescent="0.2">
      <c r="A264" s="267"/>
      <c r="B264" s="17"/>
      <c r="C264" s="193"/>
    </row>
    <row r="265" spans="1:3" x14ac:dyDescent="0.2">
      <c r="A265" s="267"/>
      <c r="B265" s="17"/>
      <c r="C265" s="193"/>
    </row>
    <row r="266" spans="1:3" x14ac:dyDescent="0.2">
      <c r="A266" s="267"/>
      <c r="B266" s="17"/>
      <c r="C266" s="193"/>
    </row>
    <row r="267" spans="1:3" x14ac:dyDescent="0.2">
      <c r="A267" s="267"/>
      <c r="B267" s="17"/>
      <c r="C267" s="193"/>
    </row>
    <row r="268" spans="1:3" x14ac:dyDescent="0.2">
      <c r="A268" s="267"/>
      <c r="B268" s="17"/>
      <c r="C268" s="193"/>
    </row>
    <row r="269" spans="1:3" x14ac:dyDescent="0.2">
      <c r="A269" s="267"/>
      <c r="B269" s="17"/>
      <c r="C269" s="193"/>
    </row>
  </sheetData>
  <sheetProtection algorithmName="SHA-512" hashValue="1cotiBC5qebBFLflOY/0IuiJBRzKGWB0gvS5xRK+VSFnzGFu4zRMuq+pCGm0r7QK+rhtv93dyVG2wg4y+Sgpkg==" saltValue="gpyLDP8U5te8MwgipSqTEA==" spinCount="100000" sheet="1" objects="1" scenarios="1"/>
  <mergeCells count="16">
    <mergeCell ref="A6:H6"/>
    <mergeCell ref="A1:H1"/>
    <mergeCell ref="A2:H2"/>
    <mergeCell ref="A3:H3"/>
    <mergeCell ref="A4:H4"/>
    <mergeCell ref="A5:H5"/>
    <mergeCell ref="A72:B72"/>
    <mergeCell ref="C72:D72"/>
    <mergeCell ref="F72:H72"/>
    <mergeCell ref="A73:H73"/>
    <mergeCell ref="A70:B70"/>
    <mergeCell ref="C70:D70"/>
    <mergeCell ref="F70:H70"/>
    <mergeCell ref="A71:B71"/>
    <mergeCell ref="C71:D71"/>
    <mergeCell ref="F71:H71"/>
  </mergeCells>
  <printOptions horizontalCentered="1" verticalCentered="1"/>
  <pageMargins left="0.39370078740157483" right="0.39370078740157483" top="0.39370078740157483" bottom="0.39370078740157483" header="0.39370078740157483" footer="0.51181102362204722"/>
  <pageSetup scale="57" fitToHeight="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68562-10A2-4AD6-B337-2C70C3353259}">
  <dimension ref="A1:IH67"/>
  <sheetViews>
    <sheetView showGridLines="0" view="pageBreakPreview" zoomScale="80" zoomScaleNormal="100" zoomScaleSheetLayoutView="80" workbookViewId="0">
      <selection activeCell="B8" sqref="B8"/>
    </sheetView>
  </sheetViews>
  <sheetFormatPr baseColWidth="10" defaultColWidth="9.140625" defaultRowHeight="12.75" x14ac:dyDescent="0.2"/>
  <cols>
    <col min="1" max="1" width="12.28515625" style="48" customWidth="1"/>
    <col min="2" max="2" width="77.7109375" style="48" customWidth="1"/>
    <col min="3" max="3" width="8.42578125" style="49" customWidth="1"/>
    <col min="4" max="4" width="20.7109375" style="50" customWidth="1"/>
    <col min="5" max="5" width="3" style="50" customWidth="1"/>
    <col min="6" max="6" width="20.7109375" style="50" customWidth="1"/>
    <col min="7" max="7" width="4.42578125" style="48" customWidth="1"/>
    <col min="8" max="8" width="20.7109375" style="48" customWidth="1"/>
    <col min="9" max="9" width="3.140625" style="48" customWidth="1"/>
    <col min="10" max="10" width="2" style="48" customWidth="1"/>
    <col min="11" max="11" width="11.7109375" style="48" bestFit="1" customWidth="1"/>
    <col min="12" max="16384" width="9.140625" style="48"/>
  </cols>
  <sheetData>
    <row r="1" spans="1:242" s="40" customFormat="1" ht="28.35" customHeight="1" x14ac:dyDescent="0.3">
      <c r="A1" s="38"/>
      <c r="B1" s="311"/>
      <c r="C1" s="311"/>
      <c r="D1" s="311"/>
      <c r="E1" s="311"/>
      <c r="F1" s="311"/>
      <c r="G1" s="311"/>
      <c r="H1" s="311"/>
      <c r="I1" s="311"/>
      <c r="J1" s="312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</row>
    <row r="2" spans="1:242" s="40" customFormat="1" ht="28.35" customHeight="1" x14ac:dyDescent="0.3">
      <c r="A2" s="309" t="s">
        <v>1</v>
      </c>
      <c r="B2" s="308"/>
      <c r="C2" s="308"/>
      <c r="D2" s="308"/>
      <c r="E2" s="308"/>
      <c r="F2" s="308"/>
      <c r="G2" s="308"/>
      <c r="H2" s="308"/>
      <c r="I2" s="308"/>
      <c r="J2" s="310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/>
      <c r="CE2" s="39"/>
      <c r="CF2" s="39"/>
      <c r="CG2" s="39"/>
      <c r="CH2" s="39"/>
      <c r="CI2" s="39"/>
      <c r="CJ2" s="39"/>
      <c r="CK2" s="39"/>
      <c r="CL2" s="39"/>
      <c r="CM2" s="39"/>
      <c r="CN2" s="39"/>
      <c r="CO2" s="39"/>
      <c r="CP2" s="39"/>
      <c r="CQ2" s="39"/>
      <c r="CR2" s="39"/>
      <c r="CS2" s="39"/>
      <c r="CT2" s="39"/>
      <c r="CU2" s="39"/>
      <c r="CV2" s="39"/>
      <c r="CW2" s="39"/>
      <c r="CX2" s="39"/>
      <c r="CY2" s="39"/>
      <c r="CZ2" s="39"/>
      <c r="DA2" s="39"/>
      <c r="DB2" s="39"/>
      <c r="DC2" s="39"/>
      <c r="DD2" s="39"/>
      <c r="DE2" s="39"/>
      <c r="DF2" s="39"/>
      <c r="DG2" s="39"/>
      <c r="DH2" s="39"/>
      <c r="DI2" s="39"/>
    </row>
    <row r="3" spans="1:242" s="40" customFormat="1" ht="28.35" customHeight="1" x14ac:dyDescent="0.3">
      <c r="A3" s="309" t="s">
        <v>133</v>
      </c>
      <c r="B3" s="308"/>
      <c r="C3" s="308"/>
      <c r="D3" s="308"/>
      <c r="E3" s="308"/>
      <c r="F3" s="308"/>
      <c r="G3" s="308"/>
      <c r="H3" s="308"/>
      <c r="I3" s="308"/>
      <c r="J3" s="310"/>
      <c r="K3" s="41"/>
      <c r="L3" s="307"/>
      <c r="M3" s="307"/>
      <c r="N3" s="307"/>
      <c r="O3" s="307"/>
      <c r="P3" s="307"/>
      <c r="Q3" s="307"/>
      <c r="R3" s="307"/>
      <c r="S3" s="308"/>
      <c r="T3" s="307"/>
      <c r="U3" s="307"/>
      <c r="V3" s="307"/>
      <c r="W3" s="307"/>
      <c r="X3" s="307"/>
      <c r="Y3" s="307"/>
      <c r="Z3" s="307"/>
      <c r="AA3" s="308"/>
      <c r="AB3" s="298"/>
      <c r="AC3" s="298"/>
      <c r="AD3" s="298"/>
      <c r="AE3" s="298"/>
      <c r="AF3" s="298"/>
      <c r="AG3" s="298"/>
      <c r="AH3" s="299"/>
      <c r="AI3" s="297"/>
      <c r="AJ3" s="298"/>
      <c r="AK3" s="298"/>
      <c r="AL3" s="298"/>
      <c r="AM3" s="298"/>
      <c r="AN3" s="298"/>
      <c r="AO3" s="298"/>
      <c r="AP3" s="299"/>
      <c r="AQ3" s="297"/>
      <c r="AR3" s="298"/>
      <c r="AS3" s="298"/>
      <c r="AT3" s="298"/>
      <c r="AU3" s="298"/>
      <c r="AV3" s="298"/>
      <c r="AW3" s="298"/>
      <c r="AX3" s="299"/>
      <c r="AY3" s="297"/>
      <c r="AZ3" s="298"/>
      <c r="BA3" s="298"/>
      <c r="BB3" s="298"/>
      <c r="BC3" s="298"/>
      <c r="BD3" s="298"/>
      <c r="BE3" s="298"/>
      <c r="BF3" s="299"/>
      <c r="BG3" s="297"/>
      <c r="BH3" s="298"/>
      <c r="BI3" s="298"/>
      <c r="BJ3" s="298"/>
      <c r="BK3" s="298"/>
      <c r="BL3" s="298"/>
      <c r="BM3" s="298"/>
      <c r="BN3" s="299"/>
      <c r="BO3" s="297"/>
      <c r="BP3" s="298"/>
      <c r="BQ3" s="298"/>
      <c r="BR3" s="298"/>
      <c r="BS3" s="298"/>
      <c r="BT3" s="298"/>
      <c r="BU3" s="298"/>
      <c r="BV3" s="299"/>
      <c r="BW3" s="297"/>
      <c r="BX3" s="298"/>
      <c r="BY3" s="298"/>
      <c r="BZ3" s="298"/>
      <c r="CA3" s="298"/>
      <c r="CB3" s="298"/>
      <c r="CC3" s="298"/>
      <c r="CD3" s="299"/>
      <c r="CE3" s="297"/>
      <c r="CF3" s="298"/>
      <c r="CG3" s="298"/>
      <c r="CH3" s="298"/>
      <c r="CI3" s="298"/>
      <c r="CJ3" s="298"/>
      <c r="CK3" s="298"/>
      <c r="CL3" s="299"/>
      <c r="CM3" s="297"/>
      <c r="CN3" s="298"/>
      <c r="CO3" s="298"/>
      <c r="CP3" s="298"/>
      <c r="CQ3" s="298"/>
      <c r="CR3" s="298"/>
      <c r="CS3" s="298"/>
      <c r="CT3" s="299"/>
      <c r="CU3" s="297"/>
      <c r="CV3" s="298"/>
      <c r="CW3" s="298"/>
      <c r="CX3" s="298"/>
      <c r="CY3" s="298"/>
      <c r="CZ3" s="298"/>
      <c r="DA3" s="298"/>
      <c r="DB3" s="299"/>
      <c r="DC3" s="297"/>
      <c r="DD3" s="298"/>
      <c r="DE3" s="298"/>
      <c r="DF3" s="298"/>
      <c r="DG3" s="298"/>
      <c r="DH3" s="298"/>
      <c r="DI3" s="298"/>
      <c r="DJ3" s="299"/>
      <c r="DK3" s="297"/>
      <c r="DL3" s="298"/>
      <c r="DM3" s="298"/>
      <c r="DN3" s="298"/>
      <c r="DO3" s="298"/>
      <c r="DP3" s="298"/>
      <c r="DQ3" s="298"/>
      <c r="DR3" s="299"/>
      <c r="DS3" s="297"/>
      <c r="DT3" s="298"/>
      <c r="DU3" s="298"/>
      <c r="DV3" s="298"/>
      <c r="DW3" s="298"/>
      <c r="DX3" s="298"/>
      <c r="DY3" s="298"/>
      <c r="DZ3" s="299"/>
      <c r="EA3" s="297"/>
      <c r="EB3" s="298"/>
      <c r="EC3" s="298"/>
      <c r="ED3" s="298"/>
      <c r="EE3" s="298"/>
      <c r="EF3" s="298"/>
      <c r="EG3" s="298"/>
      <c r="EH3" s="299"/>
      <c r="EI3" s="297"/>
      <c r="EJ3" s="298"/>
      <c r="EK3" s="298"/>
      <c r="EL3" s="298"/>
      <c r="EM3" s="298"/>
      <c r="EN3" s="298"/>
      <c r="EO3" s="298"/>
      <c r="EP3" s="299"/>
      <c r="EQ3" s="297"/>
      <c r="ER3" s="298"/>
      <c r="ES3" s="298"/>
      <c r="ET3" s="298"/>
      <c r="EU3" s="298"/>
      <c r="EV3" s="298"/>
      <c r="EW3" s="298"/>
      <c r="EX3" s="299"/>
      <c r="EY3" s="297"/>
      <c r="EZ3" s="298"/>
      <c r="FA3" s="298"/>
      <c r="FB3" s="298"/>
      <c r="FC3" s="298"/>
      <c r="FD3" s="298"/>
      <c r="FE3" s="298"/>
      <c r="FF3" s="299"/>
      <c r="FG3" s="297"/>
      <c r="FH3" s="298"/>
      <c r="FI3" s="298"/>
      <c r="FJ3" s="298"/>
      <c r="FK3" s="298"/>
      <c r="FL3" s="298"/>
      <c r="FM3" s="298"/>
      <c r="FN3" s="299"/>
      <c r="FO3" s="297"/>
      <c r="FP3" s="298"/>
      <c r="FQ3" s="298"/>
      <c r="FR3" s="298"/>
      <c r="FS3" s="298"/>
      <c r="FT3" s="298"/>
      <c r="FU3" s="298"/>
      <c r="FV3" s="299"/>
      <c r="FW3" s="297"/>
      <c r="FX3" s="298"/>
      <c r="FY3" s="298"/>
      <c r="FZ3" s="298"/>
      <c r="GA3" s="298"/>
      <c r="GB3" s="298"/>
      <c r="GC3" s="298"/>
      <c r="GD3" s="299"/>
      <c r="GE3" s="297"/>
      <c r="GF3" s="298"/>
      <c r="GG3" s="298"/>
      <c r="GH3" s="298"/>
      <c r="GI3" s="298"/>
      <c r="GJ3" s="298"/>
      <c r="GK3" s="298"/>
      <c r="GL3" s="299"/>
      <c r="GM3" s="297"/>
      <c r="GN3" s="298"/>
      <c r="GO3" s="298"/>
      <c r="GP3" s="298"/>
      <c r="GQ3" s="298"/>
      <c r="GR3" s="298"/>
      <c r="GS3" s="298"/>
      <c r="GT3" s="299"/>
      <c r="GU3" s="297"/>
      <c r="GV3" s="298"/>
      <c r="GW3" s="298"/>
      <c r="GX3" s="298"/>
      <c r="GY3" s="298"/>
      <c r="GZ3" s="298"/>
      <c r="HA3" s="298"/>
      <c r="HB3" s="299"/>
      <c r="HC3" s="297"/>
      <c r="HD3" s="298"/>
      <c r="HE3" s="298"/>
      <c r="HF3" s="298"/>
      <c r="HG3" s="298"/>
      <c r="HH3" s="298"/>
      <c r="HI3" s="298"/>
      <c r="HJ3" s="299"/>
      <c r="HK3" s="297"/>
      <c r="HL3" s="298"/>
      <c r="HM3" s="298"/>
      <c r="HN3" s="298"/>
      <c r="HO3" s="298"/>
      <c r="HP3" s="298"/>
      <c r="HQ3" s="298"/>
      <c r="HR3" s="299"/>
      <c r="HS3" s="297"/>
      <c r="HT3" s="298"/>
      <c r="HU3" s="298"/>
      <c r="HV3" s="298"/>
      <c r="HW3" s="298"/>
      <c r="HX3" s="298"/>
      <c r="HY3" s="298"/>
      <c r="HZ3" s="299"/>
      <c r="IA3" s="297"/>
      <c r="IB3" s="298"/>
      <c r="IC3" s="298"/>
      <c r="ID3" s="298"/>
      <c r="IE3" s="298"/>
      <c r="IF3" s="298"/>
      <c r="IG3" s="298"/>
      <c r="IH3" s="299"/>
    </row>
    <row r="4" spans="1:242" s="40" customFormat="1" ht="28.35" customHeight="1" x14ac:dyDescent="0.3">
      <c r="A4" s="309" t="s">
        <v>134</v>
      </c>
      <c r="B4" s="308"/>
      <c r="C4" s="308"/>
      <c r="D4" s="308"/>
      <c r="E4" s="308"/>
      <c r="F4" s="308"/>
      <c r="G4" s="308"/>
      <c r="H4" s="308"/>
      <c r="I4" s="308"/>
      <c r="J4" s="310"/>
      <c r="K4" s="41"/>
      <c r="L4" s="307"/>
      <c r="M4" s="307"/>
      <c r="N4" s="307"/>
      <c r="O4" s="307"/>
      <c r="P4" s="307"/>
      <c r="Q4" s="307"/>
      <c r="R4" s="307"/>
      <c r="S4" s="308"/>
      <c r="T4" s="307"/>
      <c r="U4" s="307"/>
      <c r="V4" s="307"/>
      <c r="W4" s="307"/>
      <c r="X4" s="307"/>
      <c r="Y4" s="307"/>
      <c r="Z4" s="307"/>
      <c r="AA4" s="308"/>
      <c r="AB4" s="298"/>
      <c r="AC4" s="298"/>
      <c r="AD4" s="298"/>
      <c r="AE4" s="298"/>
      <c r="AF4" s="298"/>
      <c r="AG4" s="298"/>
      <c r="AH4" s="299"/>
      <c r="AI4" s="297"/>
      <c r="AJ4" s="298"/>
      <c r="AK4" s="298"/>
      <c r="AL4" s="298"/>
      <c r="AM4" s="298"/>
      <c r="AN4" s="298"/>
      <c r="AO4" s="298"/>
      <c r="AP4" s="299"/>
      <c r="AQ4" s="297"/>
      <c r="AR4" s="298"/>
      <c r="AS4" s="298"/>
      <c r="AT4" s="298"/>
      <c r="AU4" s="298"/>
      <c r="AV4" s="298"/>
      <c r="AW4" s="298"/>
      <c r="AX4" s="299"/>
      <c r="AY4" s="297"/>
      <c r="AZ4" s="298"/>
      <c r="BA4" s="298"/>
      <c r="BB4" s="298"/>
      <c r="BC4" s="298"/>
      <c r="BD4" s="298"/>
      <c r="BE4" s="298"/>
      <c r="BF4" s="299"/>
      <c r="BG4" s="297"/>
      <c r="BH4" s="298"/>
      <c r="BI4" s="298"/>
      <c r="BJ4" s="298"/>
      <c r="BK4" s="298"/>
      <c r="BL4" s="298"/>
      <c r="BM4" s="298"/>
      <c r="BN4" s="299"/>
      <c r="BO4" s="297"/>
      <c r="BP4" s="298"/>
      <c r="BQ4" s="298"/>
      <c r="BR4" s="298"/>
      <c r="BS4" s="298"/>
      <c r="BT4" s="298"/>
      <c r="BU4" s="298"/>
      <c r="BV4" s="299"/>
      <c r="BW4" s="297"/>
      <c r="BX4" s="298"/>
      <c r="BY4" s="298"/>
      <c r="BZ4" s="298"/>
      <c r="CA4" s="298"/>
      <c r="CB4" s="298"/>
      <c r="CC4" s="298"/>
      <c r="CD4" s="299"/>
      <c r="CE4" s="297"/>
      <c r="CF4" s="298"/>
      <c r="CG4" s="298"/>
      <c r="CH4" s="298"/>
      <c r="CI4" s="298"/>
      <c r="CJ4" s="298"/>
      <c r="CK4" s="298"/>
      <c r="CL4" s="299"/>
      <c r="CM4" s="297"/>
      <c r="CN4" s="298"/>
      <c r="CO4" s="298"/>
      <c r="CP4" s="298"/>
      <c r="CQ4" s="298"/>
      <c r="CR4" s="298"/>
      <c r="CS4" s="298"/>
      <c r="CT4" s="299"/>
      <c r="CU4" s="297"/>
      <c r="CV4" s="298"/>
      <c r="CW4" s="298"/>
      <c r="CX4" s="298"/>
      <c r="CY4" s="298"/>
      <c r="CZ4" s="298"/>
      <c r="DA4" s="298"/>
      <c r="DB4" s="299"/>
      <c r="DC4" s="297"/>
      <c r="DD4" s="298"/>
      <c r="DE4" s="298"/>
      <c r="DF4" s="298"/>
      <c r="DG4" s="298"/>
      <c r="DH4" s="298"/>
      <c r="DI4" s="298"/>
      <c r="DJ4" s="299"/>
      <c r="DK4" s="297"/>
      <c r="DL4" s="298"/>
      <c r="DM4" s="298"/>
      <c r="DN4" s="298"/>
      <c r="DO4" s="298"/>
      <c r="DP4" s="298"/>
      <c r="DQ4" s="298"/>
      <c r="DR4" s="299"/>
      <c r="DS4" s="297"/>
      <c r="DT4" s="298"/>
      <c r="DU4" s="298"/>
      <c r="DV4" s="298"/>
      <c r="DW4" s="298"/>
      <c r="DX4" s="298"/>
      <c r="DY4" s="298"/>
      <c r="DZ4" s="299"/>
      <c r="EA4" s="297"/>
      <c r="EB4" s="298"/>
      <c r="EC4" s="298"/>
      <c r="ED4" s="298"/>
      <c r="EE4" s="298"/>
      <c r="EF4" s="298"/>
      <c r="EG4" s="298"/>
      <c r="EH4" s="299"/>
      <c r="EI4" s="297"/>
      <c r="EJ4" s="298"/>
      <c r="EK4" s="298"/>
      <c r="EL4" s="298"/>
      <c r="EM4" s="298"/>
      <c r="EN4" s="298"/>
      <c r="EO4" s="298"/>
      <c r="EP4" s="299"/>
      <c r="EQ4" s="297"/>
      <c r="ER4" s="298"/>
      <c r="ES4" s="298"/>
      <c r="ET4" s="298"/>
      <c r="EU4" s="298"/>
      <c r="EV4" s="298"/>
      <c r="EW4" s="298"/>
      <c r="EX4" s="299"/>
      <c r="EY4" s="297"/>
      <c r="EZ4" s="298"/>
      <c r="FA4" s="298"/>
      <c r="FB4" s="298"/>
      <c r="FC4" s="298"/>
      <c r="FD4" s="298"/>
      <c r="FE4" s="298"/>
      <c r="FF4" s="299"/>
      <c r="FG4" s="297"/>
      <c r="FH4" s="298"/>
      <c r="FI4" s="298"/>
      <c r="FJ4" s="298"/>
      <c r="FK4" s="298"/>
      <c r="FL4" s="298"/>
      <c r="FM4" s="298"/>
      <c r="FN4" s="299"/>
      <c r="FO4" s="297"/>
      <c r="FP4" s="298"/>
      <c r="FQ4" s="298"/>
      <c r="FR4" s="298"/>
      <c r="FS4" s="298"/>
      <c r="FT4" s="298"/>
      <c r="FU4" s="298"/>
      <c r="FV4" s="299"/>
      <c r="FW4" s="297"/>
      <c r="FX4" s="298"/>
      <c r="FY4" s="298"/>
      <c r="FZ4" s="298"/>
      <c r="GA4" s="298"/>
      <c r="GB4" s="298"/>
      <c r="GC4" s="298"/>
      <c r="GD4" s="299"/>
      <c r="GE4" s="297"/>
      <c r="GF4" s="298"/>
      <c r="GG4" s="298"/>
      <c r="GH4" s="298"/>
      <c r="GI4" s="298"/>
      <c r="GJ4" s="298"/>
      <c r="GK4" s="298"/>
      <c r="GL4" s="299"/>
      <c r="GM4" s="297"/>
      <c r="GN4" s="298"/>
      <c r="GO4" s="298"/>
      <c r="GP4" s="298"/>
      <c r="GQ4" s="298"/>
      <c r="GR4" s="298"/>
      <c r="GS4" s="298"/>
      <c r="GT4" s="299"/>
      <c r="GU4" s="297"/>
      <c r="GV4" s="298"/>
      <c r="GW4" s="298"/>
      <c r="GX4" s="298"/>
      <c r="GY4" s="298"/>
      <c r="GZ4" s="298"/>
      <c r="HA4" s="298"/>
      <c r="HB4" s="299"/>
      <c r="HC4" s="297"/>
      <c r="HD4" s="298"/>
      <c r="HE4" s="298"/>
      <c r="HF4" s="298"/>
      <c r="HG4" s="298"/>
      <c r="HH4" s="298"/>
      <c r="HI4" s="298"/>
      <c r="HJ4" s="299"/>
      <c r="HK4" s="297"/>
      <c r="HL4" s="298"/>
      <c r="HM4" s="298"/>
      <c r="HN4" s="298"/>
      <c r="HO4" s="298"/>
      <c r="HP4" s="298"/>
      <c r="HQ4" s="298"/>
      <c r="HR4" s="299"/>
      <c r="HS4" s="297"/>
      <c r="HT4" s="298"/>
      <c r="HU4" s="298"/>
      <c r="HV4" s="298"/>
      <c r="HW4" s="298"/>
      <c r="HX4" s="298"/>
      <c r="HY4" s="298"/>
      <c r="HZ4" s="299"/>
      <c r="IA4" s="297"/>
      <c r="IB4" s="298"/>
      <c r="IC4" s="298"/>
      <c r="ID4" s="298"/>
      <c r="IE4" s="298"/>
      <c r="IF4" s="298"/>
      <c r="IG4" s="298"/>
      <c r="IH4" s="299"/>
    </row>
    <row r="5" spans="1:242" s="40" customFormat="1" ht="28.35" customHeight="1" x14ac:dyDescent="0.3">
      <c r="A5" s="304" t="s">
        <v>4</v>
      </c>
      <c r="B5" s="305"/>
      <c r="C5" s="305"/>
      <c r="D5" s="305"/>
      <c r="E5" s="305"/>
      <c r="F5" s="305"/>
      <c r="G5" s="305"/>
      <c r="H5" s="305"/>
      <c r="I5" s="305"/>
      <c r="J5" s="306"/>
      <c r="K5" s="41"/>
      <c r="L5" s="307"/>
      <c r="M5" s="307"/>
      <c r="N5" s="307"/>
      <c r="O5" s="307"/>
      <c r="P5" s="307"/>
      <c r="Q5" s="307"/>
      <c r="R5" s="307"/>
      <c r="S5" s="308"/>
      <c r="T5" s="307"/>
      <c r="U5" s="307"/>
      <c r="V5" s="307"/>
      <c r="W5" s="307"/>
      <c r="X5" s="307"/>
      <c r="Y5" s="307"/>
      <c r="Z5" s="307"/>
      <c r="AA5" s="308"/>
      <c r="AB5" s="298"/>
      <c r="AC5" s="298"/>
      <c r="AD5" s="298"/>
      <c r="AE5" s="298"/>
      <c r="AF5" s="298"/>
      <c r="AG5" s="298"/>
      <c r="AH5" s="299"/>
      <c r="AI5" s="297"/>
      <c r="AJ5" s="298"/>
      <c r="AK5" s="298"/>
      <c r="AL5" s="298"/>
      <c r="AM5" s="298"/>
      <c r="AN5" s="298"/>
      <c r="AO5" s="298"/>
      <c r="AP5" s="299"/>
      <c r="AQ5" s="297"/>
      <c r="AR5" s="298"/>
      <c r="AS5" s="298"/>
      <c r="AT5" s="298"/>
      <c r="AU5" s="298"/>
      <c r="AV5" s="298"/>
      <c r="AW5" s="298"/>
      <c r="AX5" s="299"/>
      <c r="AY5" s="297"/>
      <c r="AZ5" s="298"/>
      <c r="BA5" s="298"/>
      <c r="BB5" s="298"/>
      <c r="BC5" s="298"/>
      <c r="BD5" s="298"/>
      <c r="BE5" s="298"/>
      <c r="BF5" s="299"/>
      <c r="BG5" s="297"/>
      <c r="BH5" s="298"/>
      <c r="BI5" s="298"/>
      <c r="BJ5" s="298"/>
      <c r="BK5" s="298"/>
      <c r="BL5" s="298"/>
      <c r="BM5" s="298"/>
      <c r="BN5" s="299"/>
      <c r="BO5" s="297"/>
      <c r="BP5" s="298"/>
      <c r="BQ5" s="298"/>
      <c r="BR5" s="298"/>
      <c r="BS5" s="298"/>
      <c r="BT5" s="298"/>
      <c r="BU5" s="298"/>
      <c r="BV5" s="299"/>
      <c r="BW5" s="297"/>
      <c r="BX5" s="298"/>
      <c r="BY5" s="298"/>
      <c r="BZ5" s="298"/>
      <c r="CA5" s="298"/>
      <c r="CB5" s="298"/>
      <c r="CC5" s="298"/>
      <c r="CD5" s="299"/>
      <c r="CE5" s="297"/>
      <c r="CF5" s="298"/>
      <c r="CG5" s="298"/>
      <c r="CH5" s="298"/>
      <c r="CI5" s="298"/>
      <c r="CJ5" s="298"/>
      <c r="CK5" s="298"/>
      <c r="CL5" s="299"/>
      <c r="CM5" s="297"/>
      <c r="CN5" s="298"/>
      <c r="CO5" s="298"/>
      <c r="CP5" s="298"/>
      <c r="CQ5" s="298"/>
      <c r="CR5" s="298"/>
      <c r="CS5" s="298"/>
      <c r="CT5" s="299"/>
      <c r="CU5" s="297"/>
      <c r="CV5" s="298"/>
      <c r="CW5" s="298"/>
      <c r="CX5" s="298"/>
      <c r="CY5" s="298"/>
      <c r="CZ5" s="298"/>
      <c r="DA5" s="298"/>
      <c r="DB5" s="299"/>
      <c r="DC5" s="297"/>
      <c r="DD5" s="298"/>
      <c r="DE5" s="298"/>
      <c r="DF5" s="298"/>
      <c r="DG5" s="298"/>
      <c r="DH5" s="298"/>
      <c r="DI5" s="298"/>
      <c r="DJ5" s="299"/>
      <c r="DK5" s="297"/>
      <c r="DL5" s="298"/>
      <c r="DM5" s="298"/>
      <c r="DN5" s="298"/>
      <c r="DO5" s="298"/>
      <c r="DP5" s="298"/>
      <c r="DQ5" s="298"/>
      <c r="DR5" s="299"/>
      <c r="DS5" s="297"/>
      <c r="DT5" s="298"/>
      <c r="DU5" s="298"/>
      <c r="DV5" s="298"/>
      <c r="DW5" s="298"/>
      <c r="DX5" s="298"/>
      <c r="DY5" s="298"/>
      <c r="DZ5" s="299"/>
      <c r="EA5" s="297"/>
      <c r="EB5" s="298"/>
      <c r="EC5" s="298"/>
      <c r="ED5" s="298"/>
      <c r="EE5" s="298"/>
      <c r="EF5" s="298"/>
      <c r="EG5" s="298"/>
      <c r="EH5" s="299"/>
      <c r="EI5" s="297"/>
      <c r="EJ5" s="298"/>
      <c r="EK5" s="298"/>
      <c r="EL5" s="298"/>
      <c r="EM5" s="298"/>
      <c r="EN5" s="298"/>
      <c r="EO5" s="298"/>
      <c r="EP5" s="299"/>
      <c r="EQ5" s="297"/>
      <c r="ER5" s="298"/>
      <c r="ES5" s="298"/>
      <c r="ET5" s="298"/>
      <c r="EU5" s="298"/>
      <c r="EV5" s="298"/>
      <c r="EW5" s="298"/>
      <c r="EX5" s="299"/>
      <c r="EY5" s="297"/>
      <c r="EZ5" s="298"/>
      <c r="FA5" s="298"/>
      <c r="FB5" s="298"/>
      <c r="FC5" s="298"/>
      <c r="FD5" s="298"/>
      <c r="FE5" s="298"/>
      <c r="FF5" s="299"/>
      <c r="FG5" s="297"/>
      <c r="FH5" s="298"/>
      <c r="FI5" s="298"/>
      <c r="FJ5" s="298"/>
      <c r="FK5" s="298"/>
      <c r="FL5" s="298"/>
      <c r="FM5" s="298"/>
      <c r="FN5" s="299"/>
      <c r="FO5" s="297"/>
      <c r="FP5" s="298"/>
      <c r="FQ5" s="298"/>
      <c r="FR5" s="298"/>
      <c r="FS5" s="298"/>
      <c r="FT5" s="298"/>
      <c r="FU5" s="298"/>
      <c r="FV5" s="299"/>
      <c r="FW5" s="297"/>
      <c r="FX5" s="298"/>
      <c r="FY5" s="298"/>
      <c r="FZ5" s="298"/>
      <c r="GA5" s="298"/>
      <c r="GB5" s="298"/>
      <c r="GC5" s="298"/>
      <c r="GD5" s="299"/>
      <c r="GE5" s="297"/>
      <c r="GF5" s="298"/>
      <c r="GG5" s="298"/>
      <c r="GH5" s="298"/>
      <c r="GI5" s="298"/>
      <c r="GJ5" s="298"/>
      <c r="GK5" s="298"/>
      <c r="GL5" s="299"/>
      <c r="GM5" s="297"/>
      <c r="GN5" s="298"/>
      <c r="GO5" s="298"/>
      <c r="GP5" s="298"/>
      <c r="GQ5" s="298"/>
      <c r="GR5" s="298"/>
      <c r="GS5" s="298"/>
      <c r="GT5" s="299"/>
      <c r="GU5" s="297"/>
      <c r="GV5" s="298"/>
      <c r="GW5" s="298"/>
      <c r="GX5" s="298"/>
      <c r="GY5" s="298"/>
      <c r="GZ5" s="298"/>
      <c r="HA5" s="298"/>
      <c r="HB5" s="299"/>
      <c r="HC5" s="297"/>
      <c r="HD5" s="298"/>
      <c r="HE5" s="298"/>
      <c r="HF5" s="298"/>
      <c r="HG5" s="298"/>
      <c r="HH5" s="298"/>
      <c r="HI5" s="298"/>
      <c r="HJ5" s="299"/>
      <c r="HK5" s="297"/>
      <c r="HL5" s="298"/>
      <c r="HM5" s="298"/>
      <c r="HN5" s="298"/>
      <c r="HO5" s="298"/>
      <c r="HP5" s="298"/>
      <c r="HQ5" s="298"/>
      <c r="HR5" s="299"/>
      <c r="HS5" s="297"/>
      <c r="HT5" s="298"/>
      <c r="HU5" s="298"/>
      <c r="HV5" s="298"/>
      <c r="HW5" s="298"/>
      <c r="HX5" s="298"/>
      <c r="HY5" s="298"/>
      <c r="HZ5" s="299"/>
      <c r="IA5" s="297"/>
      <c r="IB5" s="298"/>
      <c r="IC5" s="298"/>
      <c r="ID5" s="298"/>
      <c r="IE5" s="298"/>
      <c r="IF5" s="298"/>
      <c r="IG5" s="298"/>
      <c r="IH5" s="299"/>
    </row>
    <row r="6" spans="1:242" s="40" customFormat="1" ht="28.35" customHeight="1" thickBot="1" x14ac:dyDescent="0.35">
      <c r="A6" s="42"/>
      <c r="B6" s="300"/>
      <c r="C6" s="300"/>
      <c r="D6" s="300"/>
      <c r="E6" s="300"/>
      <c r="F6" s="300"/>
      <c r="G6" s="300"/>
      <c r="H6" s="300"/>
      <c r="I6" s="300"/>
      <c r="J6" s="301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</row>
    <row r="7" spans="1:242" x14ac:dyDescent="0.2">
      <c r="A7" s="43"/>
      <c r="B7" s="44"/>
      <c r="C7" s="45"/>
      <c r="D7" s="46"/>
      <c r="E7" s="46"/>
      <c r="F7" s="47"/>
      <c r="G7" s="43"/>
      <c r="H7" s="43"/>
      <c r="I7" s="43"/>
      <c r="J7" s="43"/>
    </row>
    <row r="8" spans="1:242" x14ac:dyDescent="0.2">
      <c r="A8" s="43"/>
      <c r="B8" s="44"/>
      <c r="C8" s="45"/>
      <c r="D8" s="46"/>
      <c r="E8" s="46"/>
      <c r="F8" s="47"/>
      <c r="G8" s="43"/>
      <c r="H8" s="43"/>
      <c r="I8" s="43"/>
      <c r="J8" s="43"/>
    </row>
    <row r="9" spans="1:242" x14ac:dyDescent="0.2">
      <c r="B9" s="44"/>
      <c r="D9" s="46"/>
      <c r="E9" s="46"/>
      <c r="G9" s="43"/>
      <c r="I9" s="43"/>
    </row>
    <row r="10" spans="1:242" s="58" customFormat="1" ht="20.25" x14ac:dyDescent="0.3">
      <c r="A10" s="51"/>
      <c r="B10" s="52" t="s">
        <v>135</v>
      </c>
      <c r="C10" s="53"/>
      <c r="D10" s="54"/>
      <c r="E10" s="54"/>
      <c r="F10" s="54"/>
      <c r="G10" s="55"/>
      <c r="H10" s="56">
        <v>7014256150</v>
      </c>
      <c r="I10" s="57"/>
      <c r="J10" s="57"/>
    </row>
    <row r="11" spans="1:242" s="58" customFormat="1" ht="20.25" x14ac:dyDescent="0.3">
      <c r="A11" s="51"/>
      <c r="B11" s="57"/>
      <c r="C11" s="57"/>
      <c r="D11" s="59"/>
      <c r="E11" s="59"/>
      <c r="F11" s="59"/>
      <c r="G11" s="57"/>
      <c r="H11" s="57"/>
      <c r="I11" s="57"/>
      <c r="J11" s="57"/>
    </row>
    <row r="12" spans="1:242" s="58" customFormat="1" ht="20.25" x14ac:dyDescent="0.3">
      <c r="A12" s="51"/>
      <c r="B12" s="60" t="s">
        <v>136</v>
      </c>
      <c r="C12" s="61"/>
      <c r="D12" s="62"/>
      <c r="E12" s="62"/>
      <c r="F12" s="62"/>
      <c r="G12" s="60"/>
      <c r="H12" s="63">
        <f>H14-H10</f>
        <v>-3181036587</v>
      </c>
      <c r="I12" s="57"/>
      <c r="J12" s="57"/>
    </row>
    <row r="13" spans="1:242" s="58" customFormat="1" ht="20.25" x14ac:dyDescent="0.3">
      <c r="A13" s="51"/>
      <c r="B13" s="57"/>
      <c r="C13" s="57"/>
      <c r="D13" s="59"/>
      <c r="E13" s="59"/>
      <c r="F13" s="59"/>
      <c r="G13" s="57"/>
      <c r="H13" s="56"/>
      <c r="I13" s="57"/>
      <c r="J13" s="57"/>
    </row>
    <row r="14" spans="1:242" s="58" customFormat="1" ht="21" customHeight="1" thickBot="1" x14ac:dyDescent="0.35">
      <c r="A14" s="64"/>
      <c r="B14" s="52" t="s">
        <v>137</v>
      </c>
      <c r="C14" s="53"/>
      <c r="D14" s="54"/>
      <c r="E14" s="54"/>
      <c r="F14" s="54"/>
      <c r="G14" s="65"/>
      <c r="H14" s="66">
        <v>3833219563</v>
      </c>
      <c r="I14" s="57"/>
      <c r="J14" s="55"/>
      <c r="K14" s="67"/>
    </row>
    <row r="15" spans="1:242" s="58" customFormat="1" ht="13.5" customHeight="1" thickTop="1" x14ac:dyDescent="0.25">
      <c r="A15" s="64"/>
      <c r="B15" s="68"/>
      <c r="C15" s="69"/>
      <c r="D15" s="70"/>
      <c r="E15" s="70"/>
      <c r="F15" s="70"/>
      <c r="G15" s="68"/>
      <c r="H15" s="71"/>
      <c r="I15" s="69"/>
      <c r="J15" s="68"/>
    </row>
    <row r="16" spans="1:242" s="58" customFormat="1" ht="20.25" x14ac:dyDescent="0.3">
      <c r="A16" s="55"/>
      <c r="B16" s="68"/>
      <c r="C16" s="69"/>
      <c r="D16" s="70"/>
      <c r="E16" s="70"/>
      <c r="F16" s="70"/>
      <c r="G16" s="68"/>
      <c r="H16" s="68"/>
      <c r="I16" s="68"/>
      <c r="J16" s="68"/>
    </row>
    <row r="17" spans="1:11" s="58" customFormat="1" ht="20.25" x14ac:dyDescent="0.3">
      <c r="A17" s="55"/>
      <c r="B17" s="64"/>
      <c r="C17" s="72"/>
      <c r="D17" s="73"/>
      <c r="E17" s="73"/>
      <c r="F17" s="73"/>
      <c r="G17" s="64"/>
      <c r="H17" s="64"/>
      <c r="I17" s="64"/>
      <c r="J17" s="64"/>
    </row>
    <row r="18" spans="1:11" s="58" customFormat="1" ht="20.25" x14ac:dyDescent="0.3">
      <c r="A18" s="55"/>
      <c r="B18" s="74" t="s">
        <v>138</v>
      </c>
      <c r="C18" s="61" t="s">
        <v>139</v>
      </c>
      <c r="D18" s="75">
        <v>45291</v>
      </c>
      <c r="E18" s="61"/>
      <c r="F18" s="75">
        <v>44926</v>
      </c>
      <c r="G18" s="76"/>
      <c r="H18" s="61" t="s">
        <v>140</v>
      </c>
      <c r="I18" s="55"/>
      <c r="J18" s="55"/>
    </row>
    <row r="19" spans="1:11" s="58" customFormat="1" ht="20.25" x14ac:dyDescent="0.3">
      <c r="A19" s="55"/>
      <c r="B19" s="55"/>
      <c r="C19" s="77"/>
      <c r="D19" s="59"/>
      <c r="E19" s="59"/>
      <c r="F19" s="59"/>
      <c r="G19" s="55"/>
      <c r="H19" s="55"/>
      <c r="I19" s="55"/>
      <c r="J19" s="55"/>
    </row>
    <row r="20" spans="1:11" s="58" customFormat="1" ht="20.25" x14ac:dyDescent="0.3">
      <c r="A20" s="74"/>
      <c r="B20" s="78" t="s">
        <v>141</v>
      </c>
      <c r="C20" s="79" t="s">
        <v>48</v>
      </c>
      <c r="D20" s="80"/>
      <c r="E20" s="80"/>
      <c r="F20" s="80"/>
      <c r="G20" s="78"/>
      <c r="H20" s="81"/>
      <c r="I20" s="74"/>
      <c r="J20" s="74"/>
    </row>
    <row r="21" spans="1:11" ht="20.25" x14ac:dyDescent="0.3">
      <c r="A21" s="55"/>
      <c r="B21" s="55"/>
      <c r="C21" s="77"/>
      <c r="D21" s="59"/>
      <c r="E21" s="82"/>
      <c r="F21" s="59"/>
      <c r="G21" s="55"/>
      <c r="H21" s="83"/>
      <c r="I21" s="55"/>
      <c r="J21" s="55"/>
    </row>
    <row r="22" spans="1:11" s="58" customFormat="1" ht="20.25" x14ac:dyDescent="0.3">
      <c r="A22" s="74"/>
      <c r="B22" s="78"/>
      <c r="C22" s="79"/>
      <c r="D22" s="80"/>
      <c r="E22" s="80"/>
      <c r="F22" s="80"/>
      <c r="G22" s="78"/>
      <c r="H22" s="81"/>
      <c r="I22" s="74"/>
      <c r="J22" s="74"/>
    </row>
    <row r="23" spans="1:11" s="58" customFormat="1" ht="20.25" x14ac:dyDescent="0.3">
      <c r="A23" s="74"/>
      <c r="B23" s="78" t="s">
        <v>142</v>
      </c>
      <c r="C23" s="92" t="s">
        <v>58</v>
      </c>
      <c r="D23" s="80"/>
      <c r="E23" s="80"/>
      <c r="F23" s="80"/>
      <c r="G23" s="78"/>
      <c r="H23" s="81"/>
      <c r="I23" s="74"/>
      <c r="J23" s="74"/>
    </row>
    <row r="24" spans="1:11" ht="20.25" x14ac:dyDescent="0.3">
      <c r="A24" s="55"/>
      <c r="B24" s="55"/>
      <c r="C24" s="77"/>
      <c r="D24" s="59"/>
      <c r="E24" s="59"/>
      <c r="F24" s="59"/>
      <c r="G24" s="55"/>
      <c r="H24" s="81"/>
      <c r="I24" s="55"/>
      <c r="J24" s="55"/>
    </row>
    <row r="25" spans="1:11" s="58" customFormat="1" ht="20.25" x14ac:dyDescent="0.3">
      <c r="A25" s="84">
        <v>3109</v>
      </c>
      <c r="B25" s="84" t="s">
        <v>65</v>
      </c>
      <c r="C25" s="85"/>
      <c r="D25" s="86">
        <v>4624167594.71</v>
      </c>
      <c r="E25" s="87"/>
      <c r="F25" s="86">
        <v>5796908530</v>
      </c>
      <c r="G25" s="87"/>
      <c r="H25" s="93">
        <f>D25-F25</f>
        <v>-1172740935.29</v>
      </c>
      <c r="I25" s="88"/>
      <c r="J25" s="89"/>
    </row>
    <row r="26" spans="1:11" s="58" customFormat="1" ht="20.25" x14ac:dyDescent="0.3">
      <c r="A26" s="84">
        <v>3110</v>
      </c>
      <c r="B26" s="84" t="s">
        <v>66</v>
      </c>
      <c r="C26" s="90"/>
      <c r="D26" s="86">
        <v>-3946696316.1000309</v>
      </c>
      <c r="E26" s="87"/>
      <c r="F26" s="86">
        <v>-1938400664</v>
      </c>
      <c r="G26" s="91"/>
      <c r="H26" s="93">
        <f>-F26+D26</f>
        <v>-2008295652.1000309</v>
      </c>
      <c r="I26" s="55"/>
      <c r="J26" s="64"/>
    </row>
    <row r="27" spans="1:11" s="58" customFormat="1" ht="20.25" x14ac:dyDescent="0.3">
      <c r="A27" s="84"/>
      <c r="B27" s="84"/>
      <c r="C27" s="90"/>
      <c r="D27" s="86"/>
      <c r="E27" s="87"/>
      <c r="F27" s="86"/>
      <c r="G27" s="91"/>
      <c r="H27" s="83"/>
      <c r="I27" s="55"/>
      <c r="J27" s="64"/>
    </row>
    <row r="28" spans="1:11" s="58" customFormat="1" ht="20.25" x14ac:dyDescent="0.3">
      <c r="A28" s="74"/>
      <c r="B28" s="78" t="s">
        <v>143</v>
      </c>
      <c r="C28" s="92"/>
      <c r="D28" s="80"/>
      <c r="E28" s="80"/>
      <c r="F28" s="80"/>
      <c r="G28" s="78"/>
      <c r="H28" s="94">
        <f>SUM(H25:H27)</f>
        <v>-3181036587.3900309</v>
      </c>
      <c r="I28" s="74"/>
      <c r="J28" s="74"/>
    </row>
    <row r="29" spans="1:11" ht="20.25" x14ac:dyDescent="0.3">
      <c r="A29" s="55"/>
      <c r="B29" s="55"/>
      <c r="C29" s="77"/>
      <c r="D29" s="59"/>
      <c r="E29" s="59"/>
      <c r="F29" s="59"/>
      <c r="G29" s="55"/>
      <c r="H29" s="81"/>
      <c r="I29" s="55"/>
      <c r="J29" s="55"/>
    </row>
    <row r="30" spans="1:11" ht="20.25" x14ac:dyDescent="0.3">
      <c r="A30" s="43"/>
      <c r="B30" s="43"/>
      <c r="C30" s="95"/>
      <c r="D30" s="47"/>
      <c r="E30" s="47"/>
      <c r="F30" s="47"/>
      <c r="G30" s="43"/>
      <c r="H30" s="83"/>
      <c r="I30" s="55"/>
      <c r="J30" s="43"/>
    </row>
    <row r="31" spans="1:11" ht="20.25" x14ac:dyDescent="0.3">
      <c r="A31" s="55"/>
      <c r="B31" s="78" t="s">
        <v>144</v>
      </c>
      <c r="C31" s="92" t="s">
        <v>58</v>
      </c>
      <c r="D31" s="59"/>
      <c r="E31" s="59"/>
      <c r="F31" s="55"/>
      <c r="G31" s="55"/>
      <c r="H31" s="83"/>
      <c r="I31" s="59"/>
      <c r="J31" s="55"/>
      <c r="K31" s="47"/>
    </row>
    <row r="32" spans="1:11" s="100" customFormat="1" ht="20.25" x14ac:dyDescent="0.3">
      <c r="A32" s="96"/>
      <c r="B32" s="97"/>
      <c r="C32" s="98"/>
      <c r="D32" s="59"/>
      <c r="E32" s="59"/>
      <c r="F32" s="55"/>
      <c r="G32" s="55"/>
      <c r="H32" s="99"/>
      <c r="I32" s="59"/>
      <c r="J32" s="55"/>
      <c r="K32" s="47"/>
    </row>
    <row r="33" spans="1:11" s="58" customFormat="1" ht="20.25" x14ac:dyDescent="0.3">
      <c r="A33" s="84">
        <v>3105</v>
      </c>
      <c r="B33" s="84" t="s">
        <v>63</v>
      </c>
      <c r="C33" s="85"/>
      <c r="D33" s="86">
        <v>3155748284.4899998</v>
      </c>
      <c r="E33" s="87"/>
      <c r="F33" s="86">
        <v>3155748284</v>
      </c>
      <c r="G33" s="87"/>
      <c r="H33" s="83">
        <f>D33-F33</f>
        <v>0.48999977111816406</v>
      </c>
      <c r="I33" s="88"/>
      <c r="J33" s="89"/>
    </row>
    <row r="34" spans="1:11" ht="20.25" x14ac:dyDescent="0.3">
      <c r="A34" s="96"/>
      <c r="B34" s="55"/>
      <c r="C34" s="98"/>
      <c r="D34" s="86"/>
      <c r="E34" s="80"/>
      <c r="F34" s="86"/>
      <c r="G34" s="87"/>
      <c r="H34" s="83"/>
      <c r="I34" s="59"/>
      <c r="J34" s="55"/>
      <c r="K34" s="47"/>
    </row>
    <row r="35" spans="1:11" s="58" customFormat="1" ht="20.25" x14ac:dyDescent="0.3">
      <c r="A35" s="74"/>
      <c r="B35" s="78" t="s">
        <v>145</v>
      </c>
      <c r="C35" s="79"/>
      <c r="D35" s="80"/>
      <c r="E35" s="80"/>
      <c r="F35" s="80"/>
      <c r="G35" s="78"/>
      <c r="H35" s="94">
        <v>0</v>
      </c>
      <c r="I35" s="74"/>
      <c r="J35" s="74"/>
    </row>
    <row r="36" spans="1:11" ht="20.25" x14ac:dyDescent="0.3">
      <c r="A36" s="101"/>
      <c r="B36" s="55"/>
      <c r="C36" s="102"/>
      <c r="D36" s="59"/>
      <c r="E36" s="59"/>
      <c r="F36" s="55"/>
      <c r="G36" s="55"/>
      <c r="H36" s="99"/>
      <c r="I36" s="59"/>
      <c r="J36" s="55"/>
      <c r="K36" s="47"/>
    </row>
    <row r="37" spans="1:11" ht="21" thickBot="1" x14ac:dyDescent="0.35">
      <c r="A37" s="101"/>
      <c r="B37" s="60" t="s">
        <v>136</v>
      </c>
      <c r="C37" s="102"/>
      <c r="D37" s="59"/>
      <c r="E37" s="59"/>
      <c r="F37" s="55"/>
      <c r="G37" s="55"/>
      <c r="H37" s="66">
        <f>H28+H35</f>
        <v>-3181036587.3900309</v>
      </c>
      <c r="I37" s="59"/>
      <c r="J37" s="55"/>
      <c r="K37" s="47"/>
    </row>
    <row r="38" spans="1:11" ht="21" thickTop="1" x14ac:dyDescent="0.3">
      <c r="A38" s="101"/>
      <c r="B38" s="55"/>
      <c r="C38" s="102"/>
      <c r="D38" s="59"/>
      <c r="E38" s="59"/>
      <c r="F38" s="55"/>
      <c r="G38" s="55"/>
      <c r="H38" s="99"/>
      <c r="I38" s="59"/>
      <c r="J38" s="55"/>
      <c r="K38" s="47"/>
    </row>
    <row r="39" spans="1:11" ht="20.25" x14ac:dyDescent="0.3">
      <c r="A39" s="101"/>
      <c r="B39" s="55"/>
      <c r="C39" s="102"/>
      <c r="D39" s="59"/>
      <c r="E39" s="59"/>
      <c r="F39" s="55"/>
      <c r="G39" s="55"/>
      <c r="H39" s="99"/>
      <c r="I39" s="59"/>
      <c r="J39" s="55"/>
      <c r="K39" s="47"/>
    </row>
    <row r="40" spans="1:11" ht="20.25" x14ac:dyDescent="0.3">
      <c r="A40" s="101"/>
      <c r="B40" s="55"/>
      <c r="C40" s="102"/>
      <c r="D40" s="59"/>
      <c r="E40" s="59"/>
      <c r="F40" s="55"/>
      <c r="G40" s="55"/>
      <c r="H40" s="59"/>
      <c r="I40" s="59"/>
      <c r="J40" s="55"/>
      <c r="K40" s="47"/>
    </row>
    <row r="41" spans="1:11" ht="20.25" x14ac:dyDescent="0.3">
      <c r="A41" s="101"/>
      <c r="B41" s="55"/>
      <c r="C41" s="59"/>
      <c r="D41" s="59"/>
      <c r="E41" s="59"/>
      <c r="F41" s="55"/>
      <c r="G41" s="55"/>
      <c r="H41" s="59"/>
      <c r="I41" s="59"/>
      <c r="J41" s="55"/>
      <c r="K41" s="47"/>
    </row>
    <row r="42" spans="1:11" ht="20.25" x14ac:dyDescent="0.3">
      <c r="A42" s="101"/>
      <c r="B42" s="55"/>
      <c r="C42" s="59"/>
      <c r="D42" s="59"/>
      <c r="E42" s="59"/>
      <c r="F42" s="55"/>
      <c r="G42" s="55"/>
      <c r="H42" s="59"/>
      <c r="I42" s="59"/>
      <c r="J42" s="55"/>
      <c r="K42" s="47"/>
    </row>
    <row r="43" spans="1:11" s="58" customFormat="1" ht="20.25" x14ac:dyDescent="0.3">
      <c r="A43" s="302" t="s">
        <v>146</v>
      </c>
      <c r="B43" s="302"/>
      <c r="C43" s="103"/>
      <c r="D43" s="302" t="s">
        <v>83</v>
      </c>
      <c r="E43" s="302"/>
      <c r="F43" s="302"/>
      <c r="G43" s="302"/>
      <c r="H43" s="302"/>
      <c r="I43" s="302"/>
      <c r="J43" s="302"/>
      <c r="K43" s="73"/>
    </row>
    <row r="44" spans="1:11" s="58" customFormat="1" ht="18" x14ac:dyDescent="0.25">
      <c r="A44" s="294" t="str">
        <f>'[1]E S_FINANCIERA'!A64:H64</f>
        <v>CC 52056716</v>
      </c>
      <c r="B44" s="294"/>
      <c r="C44" s="294"/>
      <c r="D44" s="303" t="s">
        <v>86</v>
      </c>
      <c r="E44" s="303"/>
      <c r="F44" s="303"/>
      <c r="G44" s="303"/>
      <c r="H44" s="303"/>
      <c r="I44" s="303"/>
      <c r="J44" s="303"/>
      <c r="K44" s="73"/>
    </row>
    <row r="45" spans="1:11" s="58" customFormat="1" ht="18" x14ac:dyDescent="0.25">
      <c r="A45" s="294" t="s">
        <v>87</v>
      </c>
      <c r="B45" s="294"/>
      <c r="C45" s="294"/>
      <c r="D45" s="294" t="s">
        <v>89</v>
      </c>
      <c r="E45" s="294"/>
      <c r="F45" s="294"/>
      <c r="G45" s="294"/>
      <c r="H45" s="294"/>
      <c r="I45" s="294"/>
      <c r="J45" s="294"/>
      <c r="K45" s="73"/>
    </row>
    <row r="46" spans="1:11" s="58" customFormat="1" ht="15" x14ac:dyDescent="0.2">
      <c r="B46" s="64"/>
      <c r="C46" s="73"/>
      <c r="D46" s="73"/>
      <c r="E46" s="73"/>
      <c r="F46" s="64"/>
      <c r="G46" s="64"/>
      <c r="H46" s="73"/>
      <c r="I46" s="73"/>
      <c r="J46" s="64"/>
      <c r="K46" s="73"/>
    </row>
    <row r="47" spans="1:11" s="58" customFormat="1" ht="15" x14ac:dyDescent="0.2">
      <c r="B47" s="64"/>
      <c r="C47" s="73"/>
      <c r="D47" s="73"/>
      <c r="E47" s="73"/>
      <c r="F47" s="64"/>
      <c r="G47" s="64"/>
      <c r="H47" s="73"/>
      <c r="I47" s="73"/>
      <c r="J47" s="64"/>
      <c r="K47" s="73"/>
    </row>
    <row r="48" spans="1:11" s="58" customFormat="1" ht="15" x14ac:dyDescent="0.2">
      <c r="B48" s="64"/>
      <c r="C48" s="73"/>
      <c r="D48" s="73"/>
      <c r="E48" s="73"/>
      <c r="F48" s="64"/>
      <c r="G48" s="64"/>
      <c r="H48" s="73"/>
      <c r="I48" s="73"/>
      <c r="J48" s="64"/>
      <c r="K48" s="73"/>
    </row>
    <row r="49" spans="1:11" s="58" customFormat="1" ht="15" x14ac:dyDescent="0.2">
      <c r="B49" s="64"/>
      <c r="C49" s="73"/>
      <c r="D49" s="73"/>
      <c r="E49" s="73"/>
      <c r="F49" s="64"/>
      <c r="G49" s="64"/>
      <c r="H49" s="73"/>
      <c r="I49" s="73"/>
      <c r="J49" s="64"/>
      <c r="K49" s="73"/>
    </row>
    <row r="50" spans="1:11" s="58" customFormat="1" ht="15" x14ac:dyDescent="0.2">
      <c r="B50" s="64"/>
      <c r="C50" s="73"/>
      <c r="D50" s="73"/>
      <c r="E50" s="73"/>
      <c r="F50" s="64"/>
      <c r="G50" s="64"/>
      <c r="H50" s="73"/>
      <c r="I50" s="73"/>
      <c r="J50" s="64"/>
      <c r="K50" s="73"/>
    </row>
    <row r="51" spans="1:11" s="58" customFormat="1" ht="20.25" x14ac:dyDescent="0.3">
      <c r="A51" s="295" t="s">
        <v>82</v>
      </c>
      <c r="B51" s="295"/>
      <c r="C51" s="295"/>
      <c r="D51" s="295"/>
      <c r="E51" s="295"/>
      <c r="F51" s="295"/>
      <c r="G51" s="295"/>
      <c r="H51" s="295"/>
      <c r="I51" s="295"/>
      <c r="J51" s="295"/>
      <c r="K51" s="73"/>
    </row>
    <row r="52" spans="1:11" s="58" customFormat="1" ht="18" x14ac:dyDescent="0.25">
      <c r="A52" s="296" t="s">
        <v>131</v>
      </c>
      <c r="B52" s="296"/>
      <c r="C52" s="296"/>
      <c r="D52" s="296"/>
      <c r="E52" s="296"/>
      <c r="F52" s="296"/>
      <c r="G52" s="296"/>
      <c r="H52" s="296"/>
      <c r="I52" s="296"/>
      <c r="J52" s="296"/>
      <c r="K52" s="73"/>
    </row>
    <row r="53" spans="1:11" s="58" customFormat="1" ht="18" x14ac:dyDescent="0.25">
      <c r="A53" s="296" t="s">
        <v>147</v>
      </c>
      <c r="B53" s="296"/>
      <c r="C53" s="296"/>
      <c r="D53" s="296"/>
      <c r="E53" s="296"/>
      <c r="F53" s="296"/>
      <c r="G53" s="296"/>
      <c r="H53" s="296"/>
      <c r="I53" s="296"/>
      <c r="J53" s="296"/>
      <c r="K53" s="73"/>
    </row>
    <row r="54" spans="1:11" s="58" customFormat="1" ht="20.25" customHeight="1" x14ac:dyDescent="0.25">
      <c r="A54" s="296" t="s">
        <v>148</v>
      </c>
      <c r="B54" s="296"/>
      <c r="C54" s="296"/>
      <c r="D54" s="296"/>
      <c r="E54" s="296"/>
      <c r="F54" s="296"/>
      <c r="G54" s="296"/>
      <c r="H54" s="296"/>
      <c r="I54" s="296"/>
      <c r="J54" s="296"/>
      <c r="K54" s="73"/>
    </row>
    <row r="55" spans="1:11" s="58" customFormat="1" ht="18" x14ac:dyDescent="0.25">
      <c r="A55" s="104"/>
      <c r="B55" s="294"/>
      <c r="C55" s="294"/>
      <c r="D55" s="294"/>
      <c r="E55" s="294"/>
      <c r="F55" s="294"/>
      <c r="G55" s="294"/>
      <c r="H55" s="294"/>
      <c r="I55" s="70"/>
      <c r="J55" s="68"/>
      <c r="K55" s="73"/>
    </row>
    <row r="56" spans="1:11" s="58" customFormat="1" ht="18" x14ac:dyDescent="0.25">
      <c r="B56" s="294"/>
      <c r="C56" s="294"/>
      <c r="D56" s="294"/>
      <c r="E56" s="294"/>
      <c r="F56" s="294"/>
      <c r="G56" s="294"/>
      <c r="H56" s="294"/>
      <c r="I56" s="73"/>
      <c r="J56" s="64"/>
      <c r="K56" s="73"/>
    </row>
    <row r="57" spans="1:11" s="58" customFormat="1" ht="15" x14ac:dyDescent="0.2">
      <c r="B57" s="64"/>
      <c r="C57" s="73"/>
      <c r="D57" s="73"/>
      <c r="E57" s="73"/>
      <c r="F57" s="64"/>
      <c r="G57" s="64"/>
      <c r="H57" s="73"/>
      <c r="I57" s="73"/>
      <c r="J57" s="64"/>
      <c r="K57" s="73"/>
    </row>
    <row r="58" spans="1:11" x14ac:dyDescent="0.2">
      <c r="B58" s="43"/>
      <c r="C58" s="47"/>
      <c r="D58" s="47"/>
      <c r="E58" s="47"/>
      <c r="F58" s="43"/>
      <c r="G58" s="43"/>
      <c r="H58" s="47"/>
      <c r="I58" s="47"/>
      <c r="J58" s="43"/>
      <c r="K58" s="47"/>
    </row>
    <row r="59" spans="1:11" x14ac:dyDescent="0.2">
      <c r="B59" s="43"/>
      <c r="C59" s="47"/>
      <c r="D59" s="47"/>
      <c r="E59" s="47"/>
      <c r="F59" s="43"/>
      <c r="G59" s="43"/>
      <c r="H59" s="47"/>
      <c r="I59" s="47"/>
      <c r="J59" s="43"/>
      <c r="K59" s="47"/>
    </row>
    <row r="60" spans="1:11" x14ac:dyDescent="0.2">
      <c r="B60" s="43"/>
      <c r="C60" s="47"/>
      <c r="D60" s="47"/>
      <c r="E60" s="47"/>
      <c r="F60" s="43"/>
      <c r="G60" s="43"/>
      <c r="H60" s="47"/>
      <c r="I60" s="47"/>
      <c r="J60" s="43"/>
      <c r="K60" s="47"/>
    </row>
    <row r="61" spans="1:11" x14ac:dyDescent="0.2">
      <c r="B61" s="43"/>
      <c r="C61" s="47"/>
      <c r="D61" s="47"/>
      <c r="E61" s="47"/>
      <c r="F61" s="43"/>
      <c r="G61" s="43"/>
      <c r="H61" s="47"/>
      <c r="I61" s="47"/>
      <c r="J61" s="43"/>
      <c r="K61" s="47"/>
    </row>
    <row r="62" spans="1:11" x14ac:dyDescent="0.2">
      <c r="B62" s="43"/>
      <c r="C62" s="47"/>
      <c r="D62" s="47"/>
      <c r="E62" s="47"/>
      <c r="F62" s="43"/>
      <c r="G62" s="43"/>
      <c r="H62" s="47"/>
      <c r="I62" s="47"/>
      <c r="J62" s="43"/>
      <c r="K62" s="47"/>
    </row>
    <row r="63" spans="1:11" x14ac:dyDescent="0.2">
      <c r="B63" s="43"/>
      <c r="C63" s="47"/>
      <c r="D63" s="47"/>
      <c r="E63" s="47"/>
      <c r="F63" s="43"/>
      <c r="G63" s="43"/>
      <c r="H63" s="47"/>
      <c r="I63" s="47"/>
      <c r="J63" s="43"/>
      <c r="K63" s="47"/>
    </row>
    <row r="64" spans="1:11" x14ac:dyDescent="0.2">
      <c r="B64" s="43"/>
      <c r="C64" s="47"/>
      <c r="D64" s="47"/>
      <c r="E64" s="47"/>
      <c r="F64" s="43"/>
      <c r="G64" s="43"/>
      <c r="H64" s="47"/>
      <c r="I64" s="47"/>
      <c r="J64" s="43"/>
      <c r="K64" s="47"/>
    </row>
    <row r="65" spans="2:11" x14ac:dyDescent="0.2">
      <c r="B65" s="43"/>
      <c r="C65" s="47"/>
      <c r="D65" s="47"/>
      <c r="E65" s="47"/>
      <c r="F65" s="43"/>
      <c r="G65" s="43"/>
      <c r="H65" s="47"/>
      <c r="I65" s="47"/>
      <c r="J65" s="43"/>
      <c r="K65" s="47"/>
    </row>
    <row r="66" spans="2:11" x14ac:dyDescent="0.2">
      <c r="B66" s="43"/>
      <c r="C66" s="47"/>
      <c r="D66" s="47"/>
      <c r="E66" s="47"/>
      <c r="F66" s="43"/>
      <c r="G66" s="43"/>
      <c r="H66" s="47"/>
      <c r="I66" s="47"/>
      <c r="J66" s="43"/>
      <c r="K66" s="47"/>
    </row>
    <row r="67" spans="2:11" x14ac:dyDescent="0.2">
      <c r="B67" s="43"/>
      <c r="C67" s="47"/>
      <c r="D67" s="47"/>
      <c r="E67" s="47"/>
      <c r="F67" s="43"/>
      <c r="G67" s="43"/>
      <c r="H67" s="47"/>
      <c r="I67" s="47"/>
      <c r="J67" s="43"/>
      <c r="K67" s="47"/>
    </row>
  </sheetData>
  <sheetProtection algorithmName="SHA-512" hashValue="OeB6PZBJuL8gajgfT0NHR+WEQBhJ0fw8v6FdB4JR0ZqSKhGW8h0WwmAx9XcespAM7zJWz1xFU5aWBIFd9fpxjg==" saltValue="cNt8xD81mPKtyiJzGnGYfQ==" spinCount="100000" sheet="1" objects="1" scenarios="1"/>
  <mergeCells count="105">
    <mergeCell ref="B1:J1"/>
    <mergeCell ref="A2:J2"/>
    <mergeCell ref="A3:J3"/>
    <mergeCell ref="L3:R3"/>
    <mergeCell ref="S3:Z3"/>
    <mergeCell ref="CU3:DB3"/>
    <mergeCell ref="DC3:DJ3"/>
    <mergeCell ref="DK3:DR3"/>
    <mergeCell ref="AA3:AH3"/>
    <mergeCell ref="AI3:AP3"/>
    <mergeCell ref="AQ3:AX3"/>
    <mergeCell ref="AY3:BF3"/>
    <mergeCell ref="BG3:BN3"/>
    <mergeCell ref="BO3:BV3"/>
    <mergeCell ref="HK3:HR3"/>
    <mergeCell ref="HS3:HZ3"/>
    <mergeCell ref="IA3:IH3"/>
    <mergeCell ref="A4:J4"/>
    <mergeCell ref="L4:R4"/>
    <mergeCell ref="S4:Z4"/>
    <mergeCell ref="AA4:AH4"/>
    <mergeCell ref="AI4:AP4"/>
    <mergeCell ref="AQ4:AX4"/>
    <mergeCell ref="FO3:FV3"/>
    <mergeCell ref="FW3:GD3"/>
    <mergeCell ref="GE3:GL3"/>
    <mergeCell ref="GM3:GT3"/>
    <mergeCell ref="GU3:HB3"/>
    <mergeCell ref="HC3:HJ3"/>
    <mergeCell ref="DS3:DZ3"/>
    <mergeCell ref="EA3:EH3"/>
    <mergeCell ref="EI3:EP3"/>
    <mergeCell ref="EQ3:EX3"/>
    <mergeCell ref="EY3:FF3"/>
    <mergeCell ref="FG3:FN3"/>
    <mergeCell ref="BW3:CD3"/>
    <mergeCell ref="CE3:CL3"/>
    <mergeCell ref="CM3:CT3"/>
    <mergeCell ref="HS4:HZ4"/>
    <mergeCell ref="IA4:IH4"/>
    <mergeCell ref="EQ4:EX4"/>
    <mergeCell ref="EY4:FF4"/>
    <mergeCell ref="FG4:FN4"/>
    <mergeCell ref="FO4:FV4"/>
    <mergeCell ref="FW4:GD4"/>
    <mergeCell ref="GE4:GL4"/>
    <mergeCell ref="CU4:DB4"/>
    <mergeCell ref="DC4:DJ4"/>
    <mergeCell ref="DK4:DR4"/>
    <mergeCell ref="DS4:DZ4"/>
    <mergeCell ref="EA4:EH4"/>
    <mergeCell ref="EI4:EP4"/>
    <mergeCell ref="A5:J5"/>
    <mergeCell ref="L5:R5"/>
    <mergeCell ref="S5:Z5"/>
    <mergeCell ref="AA5:AH5"/>
    <mergeCell ref="AI5:AP5"/>
    <mergeCell ref="GM4:GT4"/>
    <mergeCell ref="GU4:HB4"/>
    <mergeCell ref="HC4:HJ4"/>
    <mergeCell ref="HK4:HR4"/>
    <mergeCell ref="AY4:BF4"/>
    <mergeCell ref="BG4:BN4"/>
    <mergeCell ref="BO4:BV4"/>
    <mergeCell ref="BW4:CD4"/>
    <mergeCell ref="CE4:CL4"/>
    <mergeCell ref="CM4:CT4"/>
    <mergeCell ref="FO5:FV5"/>
    <mergeCell ref="FW5:GD5"/>
    <mergeCell ref="CM5:CT5"/>
    <mergeCell ref="CU5:DB5"/>
    <mergeCell ref="DC5:DJ5"/>
    <mergeCell ref="DK5:DR5"/>
    <mergeCell ref="DS5:DZ5"/>
    <mergeCell ref="EA5:EH5"/>
    <mergeCell ref="AQ5:AX5"/>
    <mergeCell ref="AY5:BF5"/>
    <mergeCell ref="BG5:BN5"/>
    <mergeCell ref="BO5:BV5"/>
    <mergeCell ref="BW5:CD5"/>
    <mergeCell ref="CE5:CL5"/>
    <mergeCell ref="B55:H55"/>
    <mergeCell ref="B56:H56"/>
    <mergeCell ref="A45:C45"/>
    <mergeCell ref="D45:J45"/>
    <mergeCell ref="A51:J51"/>
    <mergeCell ref="A52:J52"/>
    <mergeCell ref="A53:J53"/>
    <mergeCell ref="A54:J54"/>
    <mergeCell ref="IA5:IH5"/>
    <mergeCell ref="B6:J6"/>
    <mergeCell ref="A43:B43"/>
    <mergeCell ref="D43:J43"/>
    <mergeCell ref="A44:C44"/>
    <mergeCell ref="D44:J44"/>
    <mergeCell ref="GE5:GL5"/>
    <mergeCell ref="GM5:GT5"/>
    <mergeCell ref="GU5:HB5"/>
    <mergeCell ref="HC5:HJ5"/>
    <mergeCell ref="HK5:HR5"/>
    <mergeCell ref="HS5:HZ5"/>
    <mergeCell ref="EI5:EP5"/>
    <mergeCell ref="EQ5:EX5"/>
    <mergeCell ref="EY5:FF5"/>
    <mergeCell ref="FG5:FN5"/>
  </mergeCells>
  <printOptions horizontalCentered="1"/>
  <pageMargins left="0.49" right="0.43" top="0.62992125984251968" bottom="0.78740157480314965" header="0.51181102362204722" footer="0.51181102362204722"/>
  <pageSetup scale="5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E S_FINANCIERA</vt:lpstr>
      <vt:lpstr>E RESULTADOS</vt:lpstr>
      <vt:lpstr>ESTCAMBIOS</vt:lpstr>
      <vt:lpstr>'E RESULTADOS'!Área_de_impresión</vt:lpstr>
      <vt:lpstr>'E S_FINANCIERA'!Área_de_impresión</vt:lpstr>
      <vt:lpstr>ESTCAMBIOS!Área_de_impresión</vt:lpstr>
      <vt:lpstr>'E RESULTADOS'!Títulos_a_imprimir</vt:lpstr>
      <vt:lpstr>'E S_FINANCIERA'!Títulos_a_imprimir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Espitia Lopez</dc:creator>
  <cp:lastModifiedBy>Sandra Patricia Garcia Caceres</cp:lastModifiedBy>
  <dcterms:created xsi:type="dcterms:W3CDTF">2024-02-28T21:05:20Z</dcterms:created>
  <dcterms:modified xsi:type="dcterms:W3CDTF">2024-03-04T15:54:08Z</dcterms:modified>
</cp:coreProperties>
</file>